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firstSheet="2" activeTab="2"/>
  </bookViews>
  <sheets>
    <sheet name="README" sheetId="9" r:id="rId1"/>
    <sheet name="1 CG09-D2_Part2" sheetId="4" r:id="rId2"/>
    <sheet name="ALL Red. Coords &amp; Plots" sheetId="10" r:id="rId3"/>
    <sheet name="2 CG09-D4" sheetId="5" r:id="rId4"/>
    <sheet name="3 CG09-D5" sheetId="6" r:id="rId5"/>
    <sheet name="4 CCG09-D5-2" sheetId="7" r:id="rId6"/>
    <sheet name="5 CG09-D6" sheetId="8" r:id="rId7"/>
  </sheets>
  <calcPr calcId="125725"/>
</workbook>
</file>

<file path=xl/calcChain.xml><?xml version="1.0" encoding="utf-8"?>
<calcChain xmlns="http://schemas.openxmlformats.org/spreadsheetml/2006/main">
  <c r="F3" i="10"/>
  <c r="I3" s="1"/>
  <c r="G3"/>
  <c r="H3"/>
  <c r="F4"/>
  <c r="I4" s="1"/>
  <c r="G4"/>
  <c r="H4"/>
  <c r="F5"/>
  <c r="I5" s="1"/>
  <c r="G5"/>
  <c r="H5"/>
  <c r="F6"/>
  <c r="I6" s="1"/>
  <c r="G6"/>
  <c r="H6"/>
  <c r="F7"/>
  <c r="I7" s="1"/>
  <c r="G7"/>
  <c r="H7"/>
  <c r="F8"/>
  <c r="I8" s="1"/>
  <c r="G8"/>
  <c r="H8"/>
  <c r="F9"/>
  <c r="I9" s="1"/>
  <c r="G9"/>
  <c r="H9"/>
  <c r="F10"/>
  <c r="I10" s="1"/>
  <c r="G10"/>
  <c r="H10"/>
  <c r="F11"/>
  <c r="I11" s="1"/>
  <c r="G11"/>
  <c r="H11"/>
  <c r="F12"/>
  <c r="I12" s="1"/>
  <c r="G12"/>
  <c r="H12"/>
  <c r="F13"/>
  <c r="I13" s="1"/>
  <c r="G13"/>
  <c r="H13"/>
  <c r="F14"/>
  <c r="I14" s="1"/>
  <c r="G14"/>
  <c r="H14"/>
  <c r="F15"/>
  <c r="I15" s="1"/>
  <c r="G15"/>
  <c r="H15"/>
  <c r="F16"/>
  <c r="I16" s="1"/>
  <c r="G16"/>
  <c r="H16"/>
  <c r="F17"/>
  <c r="I17" s="1"/>
  <c r="G17"/>
  <c r="H17"/>
  <c r="F18"/>
  <c r="I18" s="1"/>
  <c r="G18"/>
  <c r="H18"/>
  <c r="F19"/>
  <c r="I19" s="1"/>
  <c r="G19"/>
  <c r="H19"/>
  <c r="F20"/>
  <c r="I20" s="1"/>
  <c r="G20"/>
  <c r="H20"/>
  <c r="F21"/>
  <c r="I21" s="1"/>
  <c r="G21"/>
  <c r="H21"/>
  <c r="F22"/>
  <c r="I22" s="1"/>
  <c r="G22"/>
  <c r="H22"/>
  <c r="F23"/>
  <c r="I23" s="1"/>
  <c r="G23"/>
  <c r="H23"/>
  <c r="F24"/>
  <c r="I24" s="1"/>
  <c r="G24"/>
  <c r="H24"/>
  <c r="F25"/>
  <c r="I25" s="1"/>
  <c r="G25"/>
  <c r="H25"/>
  <c r="F26"/>
  <c r="I26" s="1"/>
  <c r="G26"/>
  <c r="H26"/>
  <c r="F27"/>
  <c r="I27" s="1"/>
  <c r="G27"/>
  <c r="H27"/>
  <c r="F28"/>
  <c r="I28" s="1"/>
  <c r="G28"/>
  <c r="H28"/>
  <c r="F29"/>
  <c r="I29" s="1"/>
  <c r="G29"/>
  <c r="H29"/>
  <c r="F30"/>
  <c r="I30" s="1"/>
  <c r="G30"/>
  <c r="H30"/>
  <c r="F31"/>
  <c r="I31" s="1"/>
  <c r="G31"/>
  <c r="H31"/>
  <c r="F32"/>
  <c r="I32" s="1"/>
  <c r="G32"/>
  <c r="H32"/>
  <c r="F33"/>
  <c r="I33" s="1"/>
  <c r="G33"/>
  <c r="H33"/>
  <c r="F34"/>
  <c r="I34" s="1"/>
  <c r="G34"/>
  <c r="H34"/>
  <c r="F35"/>
  <c r="I35" s="1"/>
  <c r="G35"/>
  <c r="H35"/>
  <c r="F36"/>
  <c r="I36" s="1"/>
  <c r="G36"/>
  <c r="H36"/>
  <c r="F37"/>
  <c r="I37" s="1"/>
  <c r="G37"/>
  <c r="H37"/>
  <c r="F38"/>
  <c r="I38" s="1"/>
  <c r="G38"/>
  <c r="H38"/>
  <c r="F39"/>
  <c r="I39" s="1"/>
  <c r="G39"/>
  <c r="H39"/>
  <c r="F40"/>
  <c r="I40" s="1"/>
  <c r="G40"/>
  <c r="H40"/>
  <c r="F41"/>
  <c r="I41" s="1"/>
  <c r="G41"/>
  <c r="H41"/>
  <c r="F42"/>
  <c r="I42" s="1"/>
  <c r="G42"/>
  <c r="H42"/>
  <c r="F43"/>
  <c r="I43" s="1"/>
  <c r="G43"/>
  <c r="H43"/>
  <c r="F44"/>
  <c r="I44" s="1"/>
  <c r="G44"/>
  <c r="H44"/>
  <c r="F45"/>
  <c r="I45" s="1"/>
  <c r="G45"/>
  <c r="H45"/>
  <c r="F46"/>
  <c r="I46" s="1"/>
  <c r="G46"/>
  <c r="H46"/>
  <c r="F47"/>
  <c r="I47" s="1"/>
  <c r="G47"/>
  <c r="H47"/>
  <c r="F48"/>
  <c r="I48" s="1"/>
  <c r="G48"/>
  <c r="H48"/>
  <c r="F49"/>
  <c r="I49" s="1"/>
  <c r="G49"/>
  <c r="H49"/>
  <c r="F50"/>
  <c r="I50" s="1"/>
  <c r="G50"/>
  <c r="H50"/>
  <c r="F51"/>
  <c r="I51" s="1"/>
  <c r="G51"/>
  <c r="H51"/>
  <c r="F52"/>
  <c r="I52" s="1"/>
  <c r="G52"/>
  <c r="H52"/>
  <c r="F53"/>
  <c r="I53" s="1"/>
  <c r="G53"/>
  <c r="H53"/>
  <c r="F54"/>
  <c r="I54" s="1"/>
  <c r="G54"/>
  <c r="H54"/>
  <c r="F55"/>
  <c r="I55" s="1"/>
  <c r="G55"/>
  <c r="H55"/>
  <c r="F56"/>
  <c r="I56" s="1"/>
  <c r="G56"/>
  <c r="H56"/>
  <c r="F57"/>
  <c r="I57" s="1"/>
  <c r="G57"/>
  <c r="H57"/>
  <c r="F58"/>
  <c r="I58" s="1"/>
  <c r="G58"/>
  <c r="H58"/>
  <c r="F59"/>
  <c r="I59" s="1"/>
  <c r="G59"/>
  <c r="H59"/>
  <c r="F60"/>
  <c r="I60" s="1"/>
  <c r="G60"/>
  <c r="H60"/>
  <c r="F61"/>
  <c r="I61" s="1"/>
  <c r="G61"/>
  <c r="H61"/>
  <c r="F62"/>
  <c r="I62" s="1"/>
  <c r="G62"/>
  <c r="H62"/>
  <c r="F63"/>
  <c r="I63" s="1"/>
  <c r="G63"/>
  <c r="H63"/>
  <c r="F64"/>
  <c r="I64" s="1"/>
  <c r="G64"/>
  <c r="H64"/>
  <c r="F65"/>
  <c r="I65" s="1"/>
  <c r="G65"/>
  <c r="H65"/>
  <c r="F66"/>
  <c r="I66" s="1"/>
  <c r="G66"/>
  <c r="H66"/>
  <c r="F67"/>
  <c r="I67" s="1"/>
  <c r="G67"/>
  <c r="H67"/>
  <c r="F68"/>
  <c r="I68" s="1"/>
  <c r="G68"/>
  <c r="H68"/>
  <c r="F69"/>
  <c r="I69" s="1"/>
  <c r="G69"/>
  <c r="H69"/>
  <c r="F70"/>
  <c r="I70" s="1"/>
  <c r="G70"/>
  <c r="H70"/>
  <c r="F71"/>
  <c r="I71" s="1"/>
  <c r="G71"/>
  <c r="H71"/>
  <c r="F72"/>
  <c r="I72" s="1"/>
  <c r="G72"/>
  <c r="H72"/>
  <c r="F73"/>
  <c r="I73" s="1"/>
  <c r="G73"/>
  <c r="H73"/>
  <c r="F74"/>
  <c r="I74" s="1"/>
  <c r="G74"/>
  <c r="H74"/>
  <c r="F75"/>
  <c r="I75" s="1"/>
  <c r="G75"/>
  <c r="H75"/>
  <c r="F76"/>
  <c r="I76" s="1"/>
  <c r="G76"/>
  <c r="H76"/>
  <c r="F77"/>
  <c r="I77" s="1"/>
  <c r="G77"/>
  <c r="H77"/>
  <c r="F78"/>
  <c r="I78" s="1"/>
  <c r="G78"/>
  <c r="H78"/>
  <c r="F79"/>
  <c r="I79" s="1"/>
  <c r="G79"/>
  <c r="H79"/>
  <c r="F80"/>
  <c r="I80" s="1"/>
  <c r="G80"/>
  <c r="H80"/>
  <c r="F81"/>
  <c r="I81" s="1"/>
  <c r="G81"/>
  <c r="H81"/>
  <c r="F82"/>
  <c r="I82" s="1"/>
  <c r="G82"/>
  <c r="H82"/>
  <c r="F83"/>
  <c r="I83" s="1"/>
  <c r="G83"/>
  <c r="H83"/>
  <c r="F84"/>
  <c r="I84" s="1"/>
  <c r="G84"/>
  <c r="H84"/>
  <c r="F85"/>
  <c r="I85" s="1"/>
  <c r="G85"/>
  <c r="H85"/>
  <c r="F86"/>
  <c r="I86" s="1"/>
  <c r="G86"/>
  <c r="H86"/>
  <c r="F87"/>
  <c r="I87" s="1"/>
  <c r="G87"/>
  <c r="H87"/>
  <c r="F88"/>
  <c r="I88" s="1"/>
  <c r="G88"/>
  <c r="H88"/>
  <c r="F89"/>
  <c r="I89" s="1"/>
  <c r="G89"/>
  <c r="H89"/>
  <c r="F90"/>
  <c r="I90" s="1"/>
  <c r="G90"/>
  <c r="H90"/>
  <c r="F91"/>
  <c r="I91" s="1"/>
  <c r="G91"/>
  <c r="H91"/>
  <c r="F92"/>
  <c r="I92" s="1"/>
  <c r="G92"/>
  <c r="H92"/>
  <c r="F93"/>
  <c r="I93" s="1"/>
  <c r="G93"/>
  <c r="H93"/>
  <c r="F94"/>
  <c r="I94" s="1"/>
  <c r="G94"/>
  <c r="H94"/>
  <c r="F95"/>
  <c r="I95" s="1"/>
  <c r="G95"/>
  <c r="H95"/>
  <c r="F96"/>
  <c r="I96" s="1"/>
  <c r="G96"/>
  <c r="H96"/>
  <c r="F97"/>
  <c r="I97" s="1"/>
  <c r="G97"/>
  <c r="H97"/>
  <c r="F98"/>
  <c r="I98" s="1"/>
  <c r="G98"/>
  <c r="H98"/>
  <c r="F99"/>
  <c r="I99" s="1"/>
  <c r="G99"/>
  <c r="H99"/>
  <c r="F100"/>
  <c r="I100" s="1"/>
  <c r="G100"/>
  <c r="H100"/>
  <c r="F101"/>
  <c r="I101" s="1"/>
  <c r="G101"/>
  <c r="H101"/>
  <c r="F102"/>
  <c r="I102" s="1"/>
  <c r="G102"/>
  <c r="H102"/>
  <c r="F103"/>
  <c r="I103" s="1"/>
  <c r="G103"/>
  <c r="H103"/>
  <c r="F104"/>
  <c r="I104" s="1"/>
  <c r="G104"/>
  <c r="H104"/>
  <c r="F105"/>
  <c r="I105" s="1"/>
  <c r="G105"/>
  <c r="H105"/>
  <c r="F106"/>
  <c r="I106" s="1"/>
  <c r="G106"/>
  <c r="H106"/>
  <c r="F107"/>
  <c r="I107" s="1"/>
  <c r="G107"/>
  <c r="H107"/>
  <c r="F108"/>
  <c r="I108" s="1"/>
  <c r="G108"/>
  <c r="H108"/>
  <c r="F109"/>
  <c r="I109" s="1"/>
  <c r="G109"/>
  <c r="H109"/>
  <c r="F110"/>
  <c r="I110" s="1"/>
  <c r="G110"/>
  <c r="H110"/>
  <c r="F111"/>
  <c r="I111" s="1"/>
  <c r="G111"/>
  <c r="H111"/>
  <c r="F112"/>
  <c r="I112" s="1"/>
  <c r="G112"/>
  <c r="H112"/>
  <c r="F113"/>
  <c r="I113" s="1"/>
  <c r="G113"/>
  <c r="H113"/>
  <c r="F114"/>
  <c r="I114" s="1"/>
  <c r="G114"/>
  <c r="H114"/>
  <c r="F115"/>
  <c r="I115" s="1"/>
  <c r="G115"/>
  <c r="H115"/>
  <c r="F116"/>
  <c r="I116" s="1"/>
  <c r="G116"/>
  <c r="H116"/>
  <c r="F117"/>
  <c r="I117" s="1"/>
  <c r="G117"/>
  <c r="H117"/>
  <c r="F118"/>
  <c r="I118" s="1"/>
  <c r="G118"/>
  <c r="H118"/>
  <c r="F119"/>
  <c r="I119" s="1"/>
  <c r="G119"/>
  <c r="H119"/>
  <c r="F120"/>
  <c r="I120" s="1"/>
  <c r="G120"/>
  <c r="H120"/>
  <c r="F121"/>
  <c r="I121" s="1"/>
  <c r="G121"/>
  <c r="H121"/>
  <c r="F122"/>
  <c r="I122" s="1"/>
  <c r="G122"/>
  <c r="H122"/>
  <c r="F123"/>
  <c r="I123" s="1"/>
  <c r="G123"/>
  <c r="H123"/>
  <c r="F124"/>
  <c r="I124" s="1"/>
  <c r="G124"/>
  <c r="H124"/>
  <c r="F125"/>
  <c r="I125" s="1"/>
  <c r="G125"/>
  <c r="H125"/>
  <c r="F126"/>
  <c r="I126" s="1"/>
  <c r="G126"/>
  <c r="H126"/>
  <c r="F127"/>
  <c r="I127" s="1"/>
  <c r="G127"/>
  <c r="H127"/>
  <c r="F128"/>
  <c r="I128" s="1"/>
  <c r="G128"/>
  <c r="H128"/>
  <c r="F129"/>
  <c r="I129" s="1"/>
  <c r="G129"/>
  <c r="H129"/>
  <c r="F130"/>
  <c r="I130" s="1"/>
  <c r="G130"/>
  <c r="H130"/>
  <c r="F131"/>
  <c r="I131" s="1"/>
  <c r="G131"/>
  <c r="H131"/>
  <c r="F132"/>
  <c r="I132" s="1"/>
  <c r="G132"/>
  <c r="H132"/>
  <c r="F133"/>
  <c r="I133" s="1"/>
  <c r="G133"/>
  <c r="H133"/>
  <c r="F134"/>
  <c r="I134" s="1"/>
  <c r="G134"/>
  <c r="H134"/>
  <c r="F135"/>
  <c r="I135" s="1"/>
  <c r="G135"/>
  <c r="H135"/>
  <c r="F136"/>
  <c r="I136" s="1"/>
  <c r="G136"/>
  <c r="H136"/>
  <c r="F137"/>
  <c r="I137" s="1"/>
  <c r="G137"/>
  <c r="H137"/>
  <c r="F138"/>
  <c r="I138" s="1"/>
  <c r="G138"/>
  <c r="H138"/>
  <c r="F139"/>
  <c r="I139" s="1"/>
  <c r="G139"/>
  <c r="H139"/>
  <c r="F140"/>
  <c r="I140" s="1"/>
  <c r="G140"/>
  <c r="H140"/>
  <c r="F141"/>
  <c r="I141" s="1"/>
  <c r="G141"/>
  <c r="H141"/>
  <c r="F142"/>
  <c r="I142" s="1"/>
  <c r="G142"/>
  <c r="H142"/>
  <c r="F143"/>
  <c r="I143" s="1"/>
  <c r="G143"/>
  <c r="H143"/>
  <c r="F144"/>
  <c r="I144" s="1"/>
  <c r="G144"/>
  <c r="H144"/>
  <c r="F145"/>
  <c r="I145" s="1"/>
  <c r="G145"/>
  <c r="H145"/>
  <c r="F146"/>
  <c r="I146" s="1"/>
  <c r="G146"/>
  <c r="H146"/>
  <c r="F147"/>
  <c r="I147" s="1"/>
  <c r="G147"/>
  <c r="H147"/>
  <c r="F148"/>
  <c r="I148" s="1"/>
  <c r="G148"/>
  <c r="H148"/>
  <c r="F149"/>
  <c r="I149" s="1"/>
  <c r="G149"/>
  <c r="H149"/>
  <c r="F150"/>
  <c r="I150" s="1"/>
  <c r="G150"/>
  <c r="H150"/>
  <c r="F151"/>
  <c r="I151" s="1"/>
  <c r="G151"/>
  <c r="H151"/>
  <c r="F152"/>
  <c r="I152" s="1"/>
  <c r="G152"/>
  <c r="H152"/>
  <c r="F153"/>
  <c r="I153" s="1"/>
  <c r="G153"/>
  <c r="H153"/>
  <c r="F154"/>
  <c r="I154" s="1"/>
  <c r="G154"/>
  <c r="H154"/>
  <c r="F155"/>
  <c r="I155" s="1"/>
  <c r="G155"/>
  <c r="H155"/>
  <c r="F156"/>
  <c r="I156" s="1"/>
  <c r="G156"/>
  <c r="H156"/>
  <c r="F157"/>
  <c r="I157" s="1"/>
  <c r="G157"/>
  <c r="H157"/>
  <c r="F158"/>
  <c r="I158" s="1"/>
  <c r="G158"/>
  <c r="H158"/>
  <c r="F159"/>
  <c r="I159" s="1"/>
  <c r="G159"/>
  <c r="H159"/>
  <c r="F160"/>
  <c r="I160" s="1"/>
  <c r="G160"/>
  <c r="H160"/>
  <c r="F161"/>
  <c r="I161" s="1"/>
  <c r="G161"/>
  <c r="H161"/>
  <c r="F162"/>
  <c r="I162" s="1"/>
  <c r="G162"/>
  <c r="H162"/>
  <c r="F163"/>
  <c r="I163" s="1"/>
  <c r="G163"/>
  <c r="H163"/>
  <c r="F164"/>
  <c r="I164" s="1"/>
  <c r="G164"/>
  <c r="H164"/>
  <c r="F165"/>
  <c r="I165" s="1"/>
  <c r="G165"/>
  <c r="H165"/>
  <c r="F166"/>
  <c r="I166" s="1"/>
  <c r="G166"/>
  <c r="H166"/>
  <c r="F167"/>
  <c r="I167" s="1"/>
  <c r="G167"/>
  <c r="H167"/>
  <c r="F168"/>
  <c r="I168" s="1"/>
  <c r="G168"/>
  <c r="H168"/>
  <c r="F169"/>
  <c r="I169" s="1"/>
  <c r="G169"/>
  <c r="H169"/>
  <c r="F170"/>
  <c r="I170" s="1"/>
  <c r="G170"/>
  <c r="H170"/>
  <c r="F171"/>
  <c r="I171" s="1"/>
  <c r="G171"/>
  <c r="H171"/>
  <c r="F172"/>
  <c r="I172" s="1"/>
  <c r="G172"/>
  <c r="H172"/>
  <c r="F173"/>
  <c r="I173" s="1"/>
  <c r="G173"/>
  <c r="H173"/>
  <c r="F174"/>
  <c r="I174" s="1"/>
  <c r="G174"/>
  <c r="H174"/>
  <c r="F175"/>
  <c r="I175" s="1"/>
  <c r="G175"/>
  <c r="H175"/>
  <c r="F176"/>
  <c r="I176" s="1"/>
  <c r="G176"/>
  <c r="H176"/>
  <c r="F177"/>
  <c r="I177" s="1"/>
  <c r="G177"/>
  <c r="H177"/>
  <c r="F178"/>
  <c r="I178" s="1"/>
  <c r="G178"/>
  <c r="H178"/>
  <c r="F179"/>
  <c r="I179" s="1"/>
  <c r="G179"/>
  <c r="H179"/>
  <c r="F180"/>
  <c r="I180" s="1"/>
  <c r="G180"/>
  <c r="H180"/>
  <c r="F181"/>
  <c r="I181" s="1"/>
  <c r="G181"/>
  <c r="H181"/>
  <c r="F182"/>
  <c r="I182" s="1"/>
  <c r="G182"/>
  <c r="H182"/>
  <c r="F183"/>
  <c r="I183" s="1"/>
  <c r="G183"/>
  <c r="H183"/>
  <c r="F184"/>
  <c r="I184" s="1"/>
  <c r="G184"/>
  <c r="H184"/>
  <c r="F185"/>
  <c r="I185" s="1"/>
  <c r="G185"/>
  <c r="H185"/>
  <c r="F186"/>
  <c r="I186" s="1"/>
  <c r="G186"/>
  <c r="H186"/>
  <c r="F187"/>
  <c r="I187" s="1"/>
  <c r="G187"/>
  <c r="H187"/>
  <c r="F188"/>
  <c r="I188" s="1"/>
  <c r="G188"/>
  <c r="H188"/>
  <c r="F189"/>
  <c r="I189" s="1"/>
  <c r="G189"/>
  <c r="H189"/>
  <c r="F190"/>
  <c r="I190" s="1"/>
  <c r="G190"/>
  <c r="H190"/>
  <c r="F191"/>
  <c r="I191" s="1"/>
  <c r="G191"/>
  <c r="H191"/>
  <c r="F192"/>
  <c r="I192" s="1"/>
  <c r="G192"/>
  <c r="H192"/>
  <c r="F193"/>
  <c r="I193" s="1"/>
  <c r="G193"/>
  <c r="H193"/>
  <c r="F194"/>
  <c r="I194" s="1"/>
  <c r="G194"/>
  <c r="H194"/>
  <c r="F195"/>
  <c r="I195" s="1"/>
  <c r="G195"/>
  <c r="H195"/>
  <c r="F196"/>
  <c r="I196" s="1"/>
  <c r="G196"/>
  <c r="H196"/>
  <c r="F197"/>
  <c r="I197" s="1"/>
  <c r="G197"/>
  <c r="H197"/>
  <c r="F198"/>
  <c r="I198" s="1"/>
  <c r="G198"/>
  <c r="H198"/>
  <c r="F199"/>
  <c r="I199" s="1"/>
  <c r="G199"/>
  <c r="H199"/>
  <c r="F200"/>
  <c r="I200" s="1"/>
  <c r="G200"/>
  <c r="H200"/>
  <c r="F201"/>
  <c r="I201" s="1"/>
  <c r="G201"/>
  <c r="H201"/>
  <c r="F202"/>
  <c r="I202" s="1"/>
  <c r="G202"/>
  <c r="H202"/>
  <c r="F203"/>
  <c r="I203" s="1"/>
  <c r="G203"/>
  <c r="H203"/>
  <c r="F204"/>
  <c r="I204" s="1"/>
  <c r="G204"/>
  <c r="H204"/>
  <c r="F205"/>
  <c r="I205" s="1"/>
  <c r="G205"/>
  <c r="H205"/>
  <c r="F206"/>
  <c r="I206" s="1"/>
  <c r="G206"/>
  <c r="H206"/>
  <c r="F207"/>
  <c r="I207" s="1"/>
  <c r="G207"/>
  <c r="H207"/>
  <c r="F208"/>
  <c r="I208" s="1"/>
  <c r="G208"/>
  <c r="H208"/>
  <c r="F209"/>
  <c r="I209" s="1"/>
  <c r="G209"/>
  <c r="H209"/>
  <c r="F210"/>
  <c r="I210" s="1"/>
  <c r="G210"/>
  <c r="H210"/>
  <c r="F211"/>
  <c r="I211" s="1"/>
  <c r="G211"/>
  <c r="H211"/>
  <c r="F212"/>
  <c r="I212" s="1"/>
  <c r="G212"/>
  <c r="H212"/>
  <c r="F213"/>
  <c r="I213" s="1"/>
  <c r="G213"/>
  <c r="H213"/>
  <c r="F214"/>
  <c r="I214" s="1"/>
  <c r="G214"/>
  <c r="H214"/>
  <c r="F215"/>
  <c r="I215" s="1"/>
  <c r="G215"/>
  <c r="H215"/>
  <c r="F216"/>
  <c r="I216" s="1"/>
  <c r="G216"/>
  <c r="H216"/>
  <c r="F217"/>
  <c r="I217" s="1"/>
  <c r="G217"/>
  <c r="H217"/>
  <c r="F218"/>
  <c r="I218" s="1"/>
  <c r="G218"/>
  <c r="H218"/>
  <c r="F219"/>
  <c r="I219" s="1"/>
  <c r="G219"/>
  <c r="H219"/>
  <c r="F220"/>
  <c r="I220" s="1"/>
  <c r="G220"/>
  <c r="H220"/>
  <c r="F221"/>
  <c r="I221" s="1"/>
  <c r="G221"/>
  <c r="H221"/>
  <c r="F222"/>
  <c r="I222" s="1"/>
  <c r="G222"/>
  <c r="H222"/>
  <c r="F223"/>
  <c r="I223" s="1"/>
  <c r="G223"/>
  <c r="H223"/>
  <c r="F224"/>
  <c r="I224" s="1"/>
  <c r="G224"/>
  <c r="H224"/>
  <c r="F225"/>
  <c r="I225" s="1"/>
  <c r="G225"/>
  <c r="H225"/>
  <c r="F226"/>
  <c r="I226" s="1"/>
  <c r="G226"/>
  <c r="H226"/>
  <c r="F227"/>
  <c r="I227" s="1"/>
  <c r="G227"/>
  <c r="H227"/>
  <c r="F228"/>
  <c r="I228" s="1"/>
  <c r="G228"/>
  <c r="H228"/>
  <c r="F229"/>
  <c r="I229" s="1"/>
  <c r="G229"/>
  <c r="H229"/>
  <c r="F230"/>
  <c r="I230" s="1"/>
  <c r="G230"/>
  <c r="H230"/>
  <c r="F231"/>
  <c r="I231" s="1"/>
  <c r="G231"/>
  <c r="H231"/>
  <c r="F232"/>
  <c r="I232" s="1"/>
  <c r="G232"/>
  <c r="H232"/>
  <c r="F233"/>
  <c r="I233" s="1"/>
  <c r="G233"/>
  <c r="H233"/>
  <c r="F234"/>
  <c r="I234" s="1"/>
  <c r="G234"/>
  <c r="H234"/>
  <c r="F235"/>
  <c r="I235" s="1"/>
  <c r="G235"/>
  <c r="H235"/>
  <c r="F236"/>
  <c r="I236" s="1"/>
  <c r="G236"/>
  <c r="H236"/>
  <c r="F237"/>
  <c r="I237" s="1"/>
  <c r="G237"/>
  <c r="H237"/>
  <c r="F238"/>
  <c r="I238" s="1"/>
  <c r="G238"/>
  <c r="H238"/>
  <c r="F239"/>
  <c r="I239" s="1"/>
  <c r="G239"/>
  <c r="H239"/>
  <c r="F240"/>
  <c r="I240" s="1"/>
  <c r="G240"/>
  <c r="H240"/>
  <c r="F241"/>
  <c r="I241" s="1"/>
  <c r="G241"/>
  <c r="H241"/>
  <c r="F242"/>
  <c r="I242" s="1"/>
  <c r="G242"/>
  <c r="H242"/>
  <c r="F243"/>
  <c r="I243" s="1"/>
  <c r="G243"/>
  <c r="H243"/>
  <c r="F244"/>
  <c r="I244" s="1"/>
  <c r="G244"/>
  <c r="H244"/>
  <c r="F245"/>
  <c r="I245" s="1"/>
  <c r="G245"/>
  <c r="H245"/>
  <c r="F246"/>
  <c r="I246" s="1"/>
  <c r="G246"/>
  <c r="H246"/>
  <c r="F247"/>
  <c r="I247" s="1"/>
  <c r="G247"/>
  <c r="H247"/>
  <c r="F248"/>
  <c r="I248" s="1"/>
  <c r="G248"/>
  <c r="H248"/>
  <c r="F249"/>
  <c r="I249" s="1"/>
  <c r="G249"/>
  <c r="H249"/>
  <c r="F250"/>
  <c r="I250" s="1"/>
  <c r="G250"/>
  <c r="H250"/>
  <c r="F251"/>
  <c r="I251" s="1"/>
  <c r="G251"/>
  <c r="H251"/>
  <c r="F252"/>
  <c r="I252" s="1"/>
  <c r="G252"/>
  <c r="H252"/>
  <c r="F253"/>
  <c r="I253" s="1"/>
  <c r="G253"/>
  <c r="H253"/>
  <c r="F254"/>
  <c r="I254" s="1"/>
  <c r="G254"/>
  <c r="H254"/>
  <c r="F255"/>
  <c r="I255" s="1"/>
  <c r="G255"/>
  <c r="H255"/>
  <c r="K353" i="7"/>
  <c r="Q352"/>
  <c r="M352"/>
  <c r="T352" s="1"/>
  <c r="K352"/>
  <c r="L352" s="1"/>
  <c r="K351"/>
  <c r="K349"/>
  <c r="Q348"/>
  <c r="M348"/>
  <c r="T348" s="1"/>
  <c r="K348"/>
  <c r="L348" s="1"/>
  <c r="K347"/>
  <c r="K345"/>
  <c r="Q344"/>
  <c r="M344"/>
  <c r="T344" s="1"/>
  <c r="K344"/>
  <c r="L344" s="1"/>
  <c r="K343"/>
  <c r="K341"/>
  <c r="Q340"/>
  <c r="M340"/>
  <c r="T340" s="1"/>
  <c r="K340"/>
  <c r="L340" s="1"/>
  <c r="K339"/>
  <c r="K337"/>
  <c r="Q336"/>
  <c r="M336"/>
  <c r="T336" s="1"/>
  <c r="K336"/>
  <c r="L336" s="1"/>
  <c r="K335"/>
  <c r="K333"/>
  <c r="Q332"/>
  <c r="M332"/>
  <c r="T332" s="1"/>
  <c r="K332"/>
  <c r="L332" s="1"/>
  <c r="K331"/>
  <c r="K329"/>
  <c r="Q328"/>
  <c r="M328"/>
  <c r="T328" s="1"/>
  <c r="K328"/>
  <c r="L328" s="1"/>
  <c r="K327"/>
  <c r="K325"/>
  <c r="Q324"/>
  <c r="M324"/>
  <c r="T324" s="1"/>
  <c r="K324"/>
  <c r="L324" s="1"/>
  <c r="K323"/>
  <c r="K321"/>
  <c r="Q320"/>
  <c r="M320"/>
  <c r="T320" s="1"/>
  <c r="K320"/>
  <c r="L320" s="1"/>
  <c r="K319"/>
  <c r="K317"/>
  <c r="Q316"/>
  <c r="M316"/>
  <c r="T316" s="1"/>
  <c r="K316"/>
  <c r="L316" s="1"/>
  <c r="K315"/>
  <c r="K313"/>
  <c r="Q312"/>
  <c r="M312"/>
  <c r="T312" s="1"/>
  <c r="K312"/>
  <c r="L312" s="1"/>
  <c r="K311"/>
  <c r="K309"/>
  <c r="Q308"/>
  <c r="M308"/>
  <c r="T308" s="1"/>
  <c r="K307"/>
  <c r="K308" s="1"/>
  <c r="L308" s="1"/>
  <c r="K305"/>
  <c r="Q304"/>
  <c r="O304"/>
  <c r="M304"/>
  <c r="T304" s="1"/>
  <c r="K303"/>
  <c r="K304" s="1"/>
  <c r="L304" s="1"/>
  <c r="K301"/>
  <c r="T300"/>
  <c r="Q300"/>
  <c r="O300"/>
  <c r="M300"/>
  <c r="K299"/>
  <c r="K300" s="1"/>
  <c r="L300" s="1"/>
  <c r="K297"/>
  <c r="T296"/>
  <c r="Q296"/>
  <c r="O296"/>
  <c r="M296"/>
  <c r="K295"/>
  <c r="K296" s="1"/>
  <c r="L296" s="1"/>
  <c r="K293"/>
  <c r="T292"/>
  <c r="Q292"/>
  <c r="O292"/>
  <c r="M292"/>
  <c r="K291"/>
  <c r="K292" s="1"/>
  <c r="L292" s="1"/>
  <c r="K289"/>
  <c r="T288"/>
  <c r="Q288"/>
  <c r="O288"/>
  <c r="M288"/>
  <c r="K287"/>
  <c r="K288" s="1"/>
  <c r="L288" s="1"/>
  <c r="K285"/>
  <c r="T284"/>
  <c r="Q284"/>
  <c r="O284"/>
  <c r="M284"/>
  <c r="K283"/>
  <c r="K284" s="1"/>
  <c r="L284" s="1"/>
  <c r="K281"/>
  <c r="T280"/>
  <c r="Q280"/>
  <c r="O280"/>
  <c r="M280"/>
  <c r="K279"/>
  <c r="K280" s="1"/>
  <c r="L280" s="1"/>
  <c r="K277"/>
  <c r="T276"/>
  <c r="Q276"/>
  <c r="O276"/>
  <c r="M276"/>
  <c r="K275"/>
  <c r="K276" s="1"/>
  <c r="L276" s="1"/>
  <c r="K273"/>
  <c r="T272"/>
  <c r="Q272"/>
  <c r="O272"/>
  <c r="M272"/>
  <c r="K271"/>
  <c r="K272" s="1"/>
  <c r="L272" s="1"/>
  <c r="K269"/>
  <c r="T268"/>
  <c r="Q268"/>
  <c r="O268"/>
  <c r="M268"/>
  <c r="K267"/>
  <c r="K268" s="1"/>
  <c r="L268" s="1"/>
  <c r="K265"/>
  <c r="T264"/>
  <c r="Q264"/>
  <c r="O264"/>
  <c r="M264"/>
  <c r="K263"/>
  <c r="K264" s="1"/>
  <c r="L264" s="1"/>
  <c r="K261"/>
  <c r="T260"/>
  <c r="Q260"/>
  <c r="O260"/>
  <c r="M260"/>
  <c r="K259"/>
  <c r="K260" s="1"/>
  <c r="L260" s="1"/>
  <c r="K257"/>
  <c r="T256"/>
  <c r="Q256"/>
  <c r="O256"/>
  <c r="M256"/>
  <c r="K255"/>
  <c r="K256" s="1"/>
  <c r="L256" s="1"/>
  <c r="K253"/>
  <c r="T252"/>
  <c r="Q252"/>
  <c r="O252"/>
  <c r="M252"/>
  <c r="K251"/>
  <c r="K252" s="1"/>
  <c r="L252" s="1"/>
  <c r="K249"/>
  <c r="T248"/>
  <c r="Q248"/>
  <c r="O248"/>
  <c r="M248"/>
  <c r="K247"/>
  <c r="K248" s="1"/>
  <c r="L248" s="1"/>
  <c r="K245"/>
  <c r="T244"/>
  <c r="Q244"/>
  <c r="O244"/>
  <c r="M244"/>
  <c r="K243"/>
  <c r="K244" s="1"/>
  <c r="L244" s="1"/>
  <c r="K241"/>
  <c r="T240"/>
  <c r="Q240"/>
  <c r="O240"/>
  <c r="M240"/>
  <c r="K239"/>
  <c r="K240" s="1"/>
  <c r="L240" s="1"/>
  <c r="K237"/>
  <c r="T236"/>
  <c r="Q236"/>
  <c r="O236"/>
  <c r="M236"/>
  <c r="K235"/>
  <c r="K236" s="1"/>
  <c r="L236" s="1"/>
  <c r="K233"/>
  <c r="T232"/>
  <c r="Q232"/>
  <c r="O232"/>
  <c r="M232"/>
  <c r="K231"/>
  <c r="K232" s="1"/>
  <c r="L232" s="1"/>
  <c r="K229"/>
  <c r="T228"/>
  <c r="Q228"/>
  <c r="O228"/>
  <c r="M228"/>
  <c r="K227"/>
  <c r="K228" s="1"/>
  <c r="L228" s="1"/>
  <c r="K225"/>
  <c r="T224"/>
  <c r="Q224"/>
  <c r="O224"/>
  <c r="M224"/>
  <c r="K223"/>
  <c r="K224" s="1"/>
  <c r="L224" s="1"/>
  <c r="K221"/>
  <c r="T220"/>
  <c r="Q220"/>
  <c r="O220"/>
  <c r="M220"/>
  <c r="K219"/>
  <c r="K220" s="1"/>
  <c r="L220" s="1"/>
  <c r="K217"/>
  <c r="T216"/>
  <c r="Q216"/>
  <c r="O216"/>
  <c r="M216"/>
  <c r="K215"/>
  <c r="K216" s="1"/>
  <c r="L216" s="1"/>
  <c r="K213"/>
  <c r="T212"/>
  <c r="Q212"/>
  <c r="O212"/>
  <c r="M212"/>
  <c r="K211"/>
  <c r="K212" s="1"/>
  <c r="L212" s="1"/>
  <c r="K209"/>
  <c r="T208"/>
  <c r="Q208"/>
  <c r="O208"/>
  <c r="M208"/>
  <c r="K207"/>
  <c r="K208" s="1"/>
  <c r="L208" s="1"/>
  <c r="K205"/>
  <c r="T204"/>
  <c r="Q204"/>
  <c r="O204"/>
  <c r="M204"/>
  <c r="K203"/>
  <c r="K204" s="1"/>
  <c r="L204" s="1"/>
  <c r="K201"/>
  <c r="T200"/>
  <c r="Q200"/>
  <c r="O200"/>
  <c r="M200"/>
  <c r="K199"/>
  <c r="K200" s="1"/>
  <c r="L200" s="1"/>
  <c r="K197"/>
  <c r="T196"/>
  <c r="Q196"/>
  <c r="O196"/>
  <c r="M196"/>
  <c r="K195"/>
  <c r="K196" s="1"/>
  <c r="L196" s="1"/>
  <c r="K193"/>
  <c r="T192"/>
  <c r="Q192"/>
  <c r="O192"/>
  <c r="M192"/>
  <c r="K191"/>
  <c r="K192" s="1"/>
  <c r="L192" s="1"/>
  <c r="K189"/>
  <c r="T188"/>
  <c r="Q188"/>
  <c r="O188"/>
  <c r="M188"/>
  <c r="K187"/>
  <c r="K188" s="1"/>
  <c r="L188" s="1"/>
  <c r="K185"/>
  <c r="T184"/>
  <c r="Q184"/>
  <c r="O184"/>
  <c r="M184"/>
  <c r="K183"/>
  <c r="K184" s="1"/>
  <c r="L184" s="1"/>
  <c r="K181"/>
  <c r="T180"/>
  <c r="Q180"/>
  <c r="O180"/>
  <c r="M180"/>
  <c r="K179"/>
  <c r="K180" s="1"/>
  <c r="L180" s="1"/>
  <c r="K177"/>
  <c r="T176"/>
  <c r="Q176"/>
  <c r="O176"/>
  <c r="M176"/>
  <c r="K175"/>
  <c r="K176" s="1"/>
  <c r="L176" s="1"/>
  <c r="K173"/>
  <c r="T172"/>
  <c r="Q172"/>
  <c r="O172"/>
  <c r="M172"/>
  <c r="K171"/>
  <c r="K172" s="1"/>
  <c r="L172" s="1"/>
  <c r="K169"/>
  <c r="T168"/>
  <c r="Q168"/>
  <c r="O168"/>
  <c r="M168"/>
  <c r="K167"/>
  <c r="K168" s="1"/>
  <c r="L168" s="1"/>
  <c r="K165"/>
  <c r="T164"/>
  <c r="Q164"/>
  <c r="O164"/>
  <c r="M164"/>
  <c r="K163"/>
  <c r="K164" s="1"/>
  <c r="L164" s="1"/>
  <c r="K161"/>
  <c r="T160"/>
  <c r="Q160"/>
  <c r="O160"/>
  <c r="M160"/>
  <c r="K159"/>
  <c r="K160" s="1"/>
  <c r="L160" s="1"/>
  <c r="K157"/>
  <c r="T156"/>
  <c r="Q156"/>
  <c r="O156"/>
  <c r="M156"/>
  <c r="K155"/>
  <c r="K156" s="1"/>
  <c r="L156" s="1"/>
  <c r="K153"/>
  <c r="T152"/>
  <c r="Q152"/>
  <c r="O152"/>
  <c r="M152"/>
  <c r="K151"/>
  <c r="K152" s="1"/>
  <c r="L152" s="1"/>
  <c r="K149"/>
  <c r="T148"/>
  <c r="Q148"/>
  <c r="O148"/>
  <c r="M148"/>
  <c r="K147"/>
  <c r="K148" s="1"/>
  <c r="L148" s="1"/>
  <c r="K145"/>
  <c r="T144"/>
  <c r="Q144"/>
  <c r="O144"/>
  <c r="M144"/>
  <c r="K143"/>
  <c r="K144" s="1"/>
  <c r="L144" s="1"/>
  <c r="K141"/>
  <c r="T140"/>
  <c r="Q140"/>
  <c r="O140"/>
  <c r="M140"/>
  <c r="K139"/>
  <c r="K140" s="1"/>
  <c r="L140" s="1"/>
  <c r="K137"/>
  <c r="T136"/>
  <c r="Q136"/>
  <c r="O136"/>
  <c r="M136"/>
  <c r="K135"/>
  <c r="K136" s="1"/>
  <c r="L136" s="1"/>
  <c r="K133"/>
  <c r="T132"/>
  <c r="Q132"/>
  <c r="O132"/>
  <c r="M132"/>
  <c r="K131"/>
  <c r="K132" s="1"/>
  <c r="L132" s="1"/>
  <c r="K129"/>
  <c r="T128"/>
  <c r="Q128"/>
  <c r="O128"/>
  <c r="M128"/>
  <c r="K127"/>
  <c r="K128" s="1"/>
  <c r="L128" s="1"/>
  <c r="K125"/>
  <c r="T124"/>
  <c r="Q124"/>
  <c r="O124"/>
  <c r="M124"/>
  <c r="K123"/>
  <c r="K124" s="1"/>
  <c r="L124" s="1"/>
  <c r="K121"/>
  <c r="T120"/>
  <c r="Q120"/>
  <c r="O120"/>
  <c r="M120"/>
  <c r="K119"/>
  <c r="K120" s="1"/>
  <c r="L120" s="1"/>
  <c r="K117"/>
  <c r="T116"/>
  <c r="Q116"/>
  <c r="O116"/>
  <c r="M116"/>
  <c r="K115"/>
  <c r="K116" s="1"/>
  <c r="L116" s="1"/>
  <c r="K113"/>
  <c r="T112"/>
  <c r="Q112"/>
  <c r="O112"/>
  <c r="M112"/>
  <c r="K111"/>
  <c r="K112" s="1"/>
  <c r="L112" s="1"/>
  <c r="K109"/>
  <c r="T108"/>
  <c r="Q108"/>
  <c r="O108"/>
  <c r="M108"/>
  <c r="K107"/>
  <c r="K108" s="1"/>
  <c r="L108" s="1"/>
  <c r="K105"/>
  <c r="T104"/>
  <c r="Q104"/>
  <c r="O104"/>
  <c r="M104"/>
  <c r="K103"/>
  <c r="K104" s="1"/>
  <c r="L104" s="1"/>
  <c r="K101"/>
  <c r="T100"/>
  <c r="Q100"/>
  <c r="O100"/>
  <c r="M100"/>
  <c r="K99"/>
  <c r="K100" s="1"/>
  <c r="L100" s="1"/>
  <c r="K97"/>
  <c r="T96"/>
  <c r="Q96"/>
  <c r="O96"/>
  <c r="M96"/>
  <c r="K95"/>
  <c r="K96" s="1"/>
  <c r="L96" s="1"/>
  <c r="K93"/>
  <c r="T92"/>
  <c r="Q92"/>
  <c r="O92"/>
  <c r="M92"/>
  <c r="K91"/>
  <c r="K92" s="1"/>
  <c r="L92" s="1"/>
  <c r="K89"/>
  <c r="T88"/>
  <c r="Q88"/>
  <c r="O88"/>
  <c r="M88"/>
  <c r="K87"/>
  <c r="K88" s="1"/>
  <c r="L88" s="1"/>
  <c r="K85"/>
  <c r="T84"/>
  <c r="Q84"/>
  <c r="O84"/>
  <c r="M84"/>
  <c r="K83"/>
  <c r="K84" s="1"/>
  <c r="L84" s="1"/>
  <c r="K81"/>
  <c r="T80"/>
  <c r="Q80"/>
  <c r="O80"/>
  <c r="M80"/>
  <c r="K79"/>
  <c r="K80" s="1"/>
  <c r="L80" s="1"/>
  <c r="K77"/>
  <c r="T76"/>
  <c r="Q76"/>
  <c r="O76"/>
  <c r="M76"/>
  <c r="K75"/>
  <c r="K76" s="1"/>
  <c r="L76" s="1"/>
  <c r="K73"/>
  <c r="T72"/>
  <c r="Q72"/>
  <c r="O72"/>
  <c r="M72"/>
  <c r="K71"/>
  <c r="K72" s="1"/>
  <c r="L72" s="1"/>
  <c r="K69"/>
  <c r="T68"/>
  <c r="Q68"/>
  <c r="O68"/>
  <c r="M68"/>
  <c r="K67"/>
  <c r="K68" s="1"/>
  <c r="L68" s="1"/>
  <c r="K65"/>
  <c r="T64"/>
  <c r="Q64"/>
  <c r="O64"/>
  <c r="M64"/>
  <c r="K63"/>
  <c r="K64" s="1"/>
  <c r="L64" s="1"/>
  <c r="K61"/>
  <c r="T60"/>
  <c r="Q60"/>
  <c r="O60"/>
  <c r="M60"/>
  <c r="K59"/>
  <c r="K60" s="1"/>
  <c r="L60" s="1"/>
  <c r="K57"/>
  <c r="T56"/>
  <c r="Q56"/>
  <c r="O56"/>
  <c r="M56"/>
  <c r="K55"/>
  <c r="K56" s="1"/>
  <c r="L56" s="1"/>
  <c r="K53"/>
  <c r="T52"/>
  <c r="Q52"/>
  <c r="O52"/>
  <c r="M52"/>
  <c r="K51"/>
  <c r="K52" s="1"/>
  <c r="L52" s="1"/>
  <c r="K49"/>
  <c r="T48"/>
  <c r="Q48"/>
  <c r="O48"/>
  <c r="M48"/>
  <c r="K47"/>
  <c r="K48" s="1"/>
  <c r="L48" s="1"/>
  <c r="K45"/>
  <c r="T44"/>
  <c r="Q44"/>
  <c r="O44"/>
  <c r="M44"/>
  <c r="K43"/>
  <c r="K44" s="1"/>
  <c r="L44" s="1"/>
  <c r="K41"/>
  <c r="T40"/>
  <c r="Q40"/>
  <c r="O40"/>
  <c r="M40"/>
  <c r="K39"/>
  <c r="K40" s="1"/>
  <c r="L40" s="1"/>
  <c r="K37"/>
  <c r="T36"/>
  <c r="Q36"/>
  <c r="O36"/>
  <c r="M36"/>
  <c r="K35"/>
  <c r="K36" s="1"/>
  <c r="L36" s="1"/>
  <c r="K33"/>
  <c r="T32"/>
  <c r="Q32"/>
  <c r="O32"/>
  <c r="M32"/>
  <c r="K31"/>
  <c r="K32" s="1"/>
  <c r="L32" s="1"/>
  <c r="K29"/>
  <c r="T28"/>
  <c r="Q28"/>
  <c r="O28"/>
  <c r="M28"/>
  <c r="K27"/>
  <c r="K28" s="1"/>
  <c r="L28" s="1"/>
  <c r="K25"/>
  <c r="T24"/>
  <c r="Q24"/>
  <c r="O24"/>
  <c r="M24"/>
  <c r="K23"/>
  <c r="K24" s="1"/>
  <c r="L24" s="1"/>
  <c r="K21"/>
  <c r="T20"/>
  <c r="Q20"/>
  <c r="O20"/>
  <c r="M20"/>
  <c r="K19"/>
  <c r="K20" s="1"/>
  <c r="L20" s="1"/>
  <c r="M16"/>
  <c r="K17"/>
  <c r="K16"/>
  <c r="K25" i="8"/>
  <c r="T24"/>
  <c r="Q24"/>
  <c r="O24"/>
  <c r="M24"/>
  <c r="K23"/>
  <c r="K24" s="1"/>
  <c r="L24" s="1"/>
  <c r="K21"/>
  <c r="T20"/>
  <c r="Q20"/>
  <c r="O20"/>
  <c r="M20"/>
  <c r="K19"/>
  <c r="K20" s="1"/>
  <c r="L20" s="1"/>
  <c r="K17"/>
  <c r="T16"/>
  <c r="Q16"/>
  <c r="O16"/>
  <c r="M16"/>
  <c r="K15"/>
  <c r="K16" s="1"/>
  <c r="L16" s="1"/>
  <c r="R4"/>
  <c r="R6" s="1"/>
  <c r="K13"/>
  <c r="M12"/>
  <c r="T12" s="1"/>
  <c r="K11"/>
  <c r="K12" s="1"/>
  <c r="L12" s="1"/>
  <c r="T16" i="7"/>
  <c r="O16"/>
  <c r="K15"/>
  <c r="L16" s="1"/>
  <c r="K13"/>
  <c r="M12"/>
  <c r="O12" s="1"/>
  <c r="K11"/>
  <c r="K12" s="1"/>
  <c r="L12" s="1"/>
  <c r="K11" i="5"/>
  <c r="V4" i="7"/>
  <c r="V6" s="1"/>
  <c r="K313" i="5"/>
  <c r="Q312"/>
  <c r="M312"/>
  <c r="T312" s="1"/>
  <c r="K312"/>
  <c r="L312" s="1"/>
  <c r="K311"/>
  <c r="K309"/>
  <c r="Q308"/>
  <c r="M308"/>
  <c r="T308" s="1"/>
  <c r="K308"/>
  <c r="L308" s="1"/>
  <c r="K307"/>
  <c r="K305"/>
  <c r="Q304"/>
  <c r="M304"/>
  <c r="T304" s="1"/>
  <c r="K304"/>
  <c r="L304" s="1"/>
  <c r="K303"/>
  <c r="K301"/>
  <c r="Q300"/>
  <c r="M300"/>
  <c r="T300" s="1"/>
  <c r="K300"/>
  <c r="L300" s="1"/>
  <c r="K299"/>
  <c r="K297"/>
  <c r="Q296"/>
  <c r="M296"/>
  <c r="T296" s="1"/>
  <c r="K296"/>
  <c r="L296" s="1"/>
  <c r="K295"/>
  <c r="K293"/>
  <c r="Q292"/>
  <c r="M292"/>
  <c r="T292" s="1"/>
  <c r="K292"/>
  <c r="L292" s="1"/>
  <c r="K291"/>
  <c r="K289"/>
  <c r="Q288"/>
  <c r="M288"/>
  <c r="T288" s="1"/>
  <c r="K288"/>
  <c r="L288" s="1"/>
  <c r="K287"/>
  <c r="K285"/>
  <c r="Q284"/>
  <c r="M284"/>
  <c r="T284" s="1"/>
  <c r="K283"/>
  <c r="K284" s="1"/>
  <c r="L284" s="1"/>
  <c r="K281"/>
  <c r="Q280"/>
  <c r="O280"/>
  <c r="M280"/>
  <c r="T280" s="1"/>
  <c r="K279"/>
  <c r="K280" s="1"/>
  <c r="L280" s="1"/>
  <c r="K277"/>
  <c r="T276"/>
  <c r="Q276"/>
  <c r="O276"/>
  <c r="M276"/>
  <c r="K275"/>
  <c r="K276" s="1"/>
  <c r="L276" s="1"/>
  <c r="K273"/>
  <c r="T272"/>
  <c r="Q272"/>
  <c r="O272"/>
  <c r="M272"/>
  <c r="K271"/>
  <c r="K272" s="1"/>
  <c r="L272" s="1"/>
  <c r="K269"/>
  <c r="T268"/>
  <c r="Q268"/>
  <c r="O268"/>
  <c r="M268"/>
  <c r="K267"/>
  <c r="K268" s="1"/>
  <c r="L268" s="1"/>
  <c r="K265"/>
  <c r="T264"/>
  <c r="Q264"/>
  <c r="O264"/>
  <c r="M264"/>
  <c r="K263"/>
  <c r="K264" s="1"/>
  <c r="L264" s="1"/>
  <c r="K261"/>
  <c r="T260"/>
  <c r="Q260"/>
  <c r="O260"/>
  <c r="M260"/>
  <c r="K259"/>
  <c r="K260" s="1"/>
  <c r="L260" s="1"/>
  <c r="K257"/>
  <c r="T256"/>
  <c r="Q256"/>
  <c r="O256"/>
  <c r="M256"/>
  <c r="K255"/>
  <c r="K256" s="1"/>
  <c r="L256" s="1"/>
  <c r="K253"/>
  <c r="T252"/>
  <c r="Q252"/>
  <c r="O252"/>
  <c r="M252"/>
  <c r="K251"/>
  <c r="K252" s="1"/>
  <c r="L252" s="1"/>
  <c r="K249"/>
  <c r="T248"/>
  <c r="Q248"/>
  <c r="O248"/>
  <c r="M248"/>
  <c r="K247"/>
  <c r="K248" s="1"/>
  <c r="L248" s="1"/>
  <c r="K245"/>
  <c r="T244"/>
  <c r="Q244"/>
  <c r="O244"/>
  <c r="M244"/>
  <c r="K243"/>
  <c r="K244" s="1"/>
  <c r="L244" s="1"/>
  <c r="K241"/>
  <c r="T240"/>
  <c r="Q240"/>
  <c r="O240"/>
  <c r="M240"/>
  <c r="K239"/>
  <c r="K240" s="1"/>
  <c r="L240" s="1"/>
  <c r="K237"/>
  <c r="T236"/>
  <c r="Q236"/>
  <c r="O236"/>
  <c r="M236"/>
  <c r="K235"/>
  <c r="K236" s="1"/>
  <c r="L236" s="1"/>
  <c r="K233"/>
  <c r="T232"/>
  <c r="Q232"/>
  <c r="O232"/>
  <c r="M232"/>
  <c r="K231"/>
  <c r="K232" s="1"/>
  <c r="L232" s="1"/>
  <c r="K229"/>
  <c r="T228"/>
  <c r="Q228"/>
  <c r="O228"/>
  <c r="M228"/>
  <c r="K227"/>
  <c r="K228" s="1"/>
  <c r="L228" s="1"/>
  <c r="K225"/>
  <c r="T224"/>
  <c r="Q224"/>
  <c r="O224"/>
  <c r="M224"/>
  <c r="K223"/>
  <c r="K224" s="1"/>
  <c r="L224" s="1"/>
  <c r="K221"/>
  <c r="T220"/>
  <c r="Q220"/>
  <c r="O220"/>
  <c r="M220"/>
  <c r="K219"/>
  <c r="K220" s="1"/>
  <c r="L220" s="1"/>
  <c r="K217"/>
  <c r="T216"/>
  <c r="Q216"/>
  <c r="O216"/>
  <c r="M216"/>
  <c r="K215"/>
  <c r="K216" s="1"/>
  <c r="L216" s="1"/>
  <c r="K213"/>
  <c r="T212"/>
  <c r="Q212"/>
  <c r="O212"/>
  <c r="M212"/>
  <c r="K211"/>
  <c r="K212" s="1"/>
  <c r="L212" s="1"/>
  <c r="K209"/>
  <c r="T208"/>
  <c r="Q208"/>
  <c r="O208"/>
  <c r="M208"/>
  <c r="K207"/>
  <c r="K208" s="1"/>
  <c r="L208" s="1"/>
  <c r="K205"/>
  <c r="T204"/>
  <c r="Q204"/>
  <c r="O204"/>
  <c r="M204"/>
  <c r="K203"/>
  <c r="K204" s="1"/>
  <c r="L204" s="1"/>
  <c r="K201"/>
  <c r="T200"/>
  <c r="Q200"/>
  <c r="O200"/>
  <c r="M200"/>
  <c r="K199"/>
  <c r="K200" s="1"/>
  <c r="L200" s="1"/>
  <c r="K197"/>
  <c r="T196"/>
  <c r="Q196"/>
  <c r="O196"/>
  <c r="M196"/>
  <c r="K195"/>
  <c r="K196" s="1"/>
  <c r="L196" s="1"/>
  <c r="K193"/>
  <c r="T192"/>
  <c r="Q192"/>
  <c r="O192"/>
  <c r="M192"/>
  <c r="K191"/>
  <c r="K192" s="1"/>
  <c r="L192" s="1"/>
  <c r="K189"/>
  <c r="T188"/>
  <c r="Q188"/>
  <c r="O188"/>
  <c r="M188"/>
  <c r="K187"/>
  <c r="K188" s="1"/>
  <c r="L188" s="1"/>
  <c r="K185"/>
  <c r="T184"/>
  <c r="Q184"/>
  <c r="O184"/>
  <c r="M184"/>
  <c r="K183"/>
  <c r="K184" s="1"/>
  <c r="L184" s="1"/>
  <c r="K181"/>
  <c r="T180"/>
  <c r="Q180"/>
  <c r="O180"/>
  <c r="M180"/>
  <c r="K179"/>
  <c r="K180" s="1"/>
  <c r="L180" s="1"/>
  <c r="K177"/>
  <c r="T176"/>
  <c r="Q176"/>
  <c r="O176"/>
  <c r="M176"/>
  <c r="K175"/>
  <c r="K176" s="1"/>
  <c r="L176" s="1"/>
  <c r="K173"/>
  <c r="T172"/>
  <c r="Q172"/>
  <c r="O172"/>
  <c r="M172"/>
  <c r="K171"/>
  <c r="K172" s="1"/>
  <c r="L172" s="1"/>
  <c r="K169"/>
  <c r="T168"/>
  <c r="Q168"/>
  <c r="O168"/>
  <c r="M168"/>
  <c r="K167"/>
  <c r="K168" s="1"/>
  <c r="L168" s="1"/>
  <c r="K165"/>
  <c r="T164"/>
  <c r="Q164"/>
  <c r="O164"/>
  <c r="M164"/>
  <c r="K163"/>
  <c r="K164" s="1"/>
  <c r="L164" s="1"/>
  <c r="K161"/>
  <c r="T160"/>
  <c r="Q160"/>
  <c r="O160"/>
  <c r="M160"/>
  <c r="K159"/>
  <c r="K160" s="1"/>
  <c r="L160" s="1"/>
  <c r="K157"/>
  <c r="T156"/>
  <c r="Q156"/>
  <c r="O156"/>
  <c r="M156"/>
  <c r="K155"/>
  <c r="K156" s="1"/>
  <c r="L156" s="1"/>
  <c r="K153"/>
  <c r="T152"/>
  <c r="Q152"/>
  <c r="O152"/>
  <c r="M152"/>
  <c r="K151"/>
  <c r="K152" s="1"/>
  <c r="L152" s="1"/>
  <c r="K149"/>
  <c r="T148"/>
  <c r="Q148"/>
  <c r="O148"/>
  <c r="M148"/>
  <c r="K147"/>
  <c r="K148" s="1"/>
  <c r="L148" s="1"/>
  <c r="K145"/>
  <c r="T144"/>
  <c r="Q144"/>
  <c r="O144"/>
  <c r="M144"/>
  <c r="K143"/>
  <c r="K144" s="1"/>
  <c r="L144" s="1"/>
  <c r="K141"/>
  <c r="T140"/>
  <c r="Q140"/>
  <c r="O140"/>
  <c r="M140"/>
  <c r="K139"/>
  <c r="K140" s="1"/>
  <c r="L140" s="1"/>
  <c r="K137"/>
  <c r="T136"/>
  <c r="Q136"/>
  <c r="O136"/>
  <c r="M136"/>
  <c r="K135"/>
  <c r="K136" s="1"/>
  <c r="L136" s="1"/>
  <c r="K133"/>
  <c r="T132"/>
  <c r="Q132"/>
  <c r="O132"/>
  <c r="M132"/>
  <c r="K131"/>
  <c r="K132" s="1"/>
  <c r="L132" s="1"/>
  <c r="K129"/>
  <c r="T128"/>
  <c r="Q128"/>
  <c r="O128"/>
  <c r="M128"/>
  <c r="K127"/>
  <c r="K128" s="1"/>
  <c r="L128" s="1"/>
  <c r="K125"/>
  <c r="T124"/>
  <c r="Q124"/>
  <c r="O124"/>
  <c r="M124"/>
  <c r="K123"/>
  <c r="K124" s="1"/>
  <c r="L124" s="1"/>
  <c r="K121"/>
  <c r="T120"/>
  <c r="Q120"/>
  <c r="O120"/>
  <c r="M120"/>
  <c r="K119"/>
  <c r="K120" s="1"/>
  <c r="L120" s="1"/>
  <c r="K117"/>
  <c r="T116"/>
  <c r="Q116"/>
  <c r="O116"/>
  <c r="M116"/>
  <c r="K115"/>
  <c r="K116" s="1"/>
  <c r="L116" s="1"/>
  <c r="K113"/>
  <c r="T112"/>
  <c r="Q112"/>
  <c r="O112"/>
  <c r="M112"/>
  <c r="K111"/>
  <c r="K112" s="1"/>
  <c r="L112" s="1"/>
  <c r="K109"/>
  <c r="T108"/>
  <c r="Q108"/>
  <c r="O108"/>
  <c r="M108"/>
  <c r="K107"/>
  <c r="K108" s="1"/>
  <c r="L108" s="1"/>
  <c r="K105"/>
  <c r="T104"/>
  <c r="Q104"/>
  <c r="O104"/>
  <c r="M104"/>
  <c r="K103"/>
  <c r="K104" s="1"/>
  <c r="L104" s="1"/>
  <c r="K101"/>
  <c r="T100"/>
  <c r="Q100"/>
  <c r="O100"/>
  <c r="M100"/>
  <c r="K99"/>
  <c r="K100" s="1"/>
  <c r="L100" s="1"/>
  <c r="K97"/>
  <c r="T96"/>
  <c r="Q96"/>
  <c r="O96"/>
  <c r="M96"/>
  <c r="K95"/>
  <c r="K96" s="1"/>
  <c r="L96" s="1"/>
  <c r="K93"/>
  <c r="T92"/>
  <c r="Q92"/>
  <c r="O92"/>
  <c r="M92"/>
  <c r="K91"/>
  <c r="K92" s="1"/>
  <c r="L92" s="1"/>
  <c r="K89"/>
  <c r="T88"/>
  <c r="Q88"/>
  <c r="O88"/>
  <c r="M88"/>
  <c r="K87"/>
  <c r="K88" s="1"/>
  <c r="L88" s="1"/>
  <c r="K85"/>
  <c r="T84"/>
  <c r="Q84"/>
  <c r="O84"/>
  <c r="M84"/>
  <c r="K83"/>
  <c r="K84" s="1"/>
  <c r="L84" s="1"/>
  <c r="K81"/>
  <c r="T80"/>
  <c r="Q80"/>
  <c r="O80"/>
  <c r="M80"/>
  <c r="K79"/>
  <c r="K80" s="1"/>
  <c r="L80" s="1"/>
  <c r="K77"/>
  <c r="T76"/>
  <c r="Q76"/>
  <c r="O76"/>
  <c r="M76"/>
  <c r="K75"/>
  <c r="K76" s="1"/>
  <c r="L76" s="1"/>
  <c r="K73"/>
  <c r="T72"/>
  <c r="Q72"/>
  <c r="O72"/>
  <c r="M72"/>
  <c r="K71"/>
  <c r="K72" s="1"/>
  <c r="L72" s="1"/>
  <c r="K69"/>
  <c r="T68"/>
  <c r="Q68"/>
  <c r="O68"/>
  <c r="M68"/>
  <c r="K67"/>
  <c r="K68" s="1"/>
  <c r="L68" s="1"/>
  <c r="K65"/>
  <c r="T64"/>
  <c r="Q64"/>
  <c r="O64"/>
  <c r="M64"/>
  <c r="K63"/>
  <c r="K64" s="1"/>
  <c r="L64" s="1"/>
  <c r="K61"/>
  <c r="T60"/>
  <c r="Q60"/>
  <c r="O60"/>
  <c r="M60"/>
  <c r="K59"/>
  <c r="K60" s="1"/>
  <c r="L60" s="1"/>
  <c r="K57"/>
  <c r="T56"/>
  <c r="Q56"/>
  <c r="O56"/>
  <c r="M56"/>
  <c r="K55"/>
  <c r="K56" s="1"/>
  <c r="L56" s="1"/>
  <c r="K53"/>
  <c r="T52"/>
  <c r="Q52"/>
  <c r="O52"/>
  <c r="M52"/>
  <c r="K51"/>
  <c r="K52" s="1"/>
  <c r="L52" s="1"/>
  <c r="K49"/>
  <c r="T48"/>
  <c r="Q48"/>
  <c r="O48"/>
  <c r="M48"/>
  <c r="K47"/>
  <c r="K48" s="1"/>
  <c r="L48" s="1"/>
  <c r="K45"/>
  <c r="T44"/>
  <c r="Q44"/>
  <c r="O44"/>
  <c r="M44"/>
  <c r="K43"/>
  <c r="K44" s="1"/>
  <c r="L44" s="1"/>
  <c r="K41"/>
  <c r="T40"/>
  <c r="Q40"/>
  <c r="O40"/>
  <c r="M40"/>
  <c r="K39"/>
  <c r="K40" s="1"/>
  <c r="L40" s="1"/>
  <c r="K37"/>
  <c r="T36"/>
  <c r="Q36"/>
  <c r="O36"/>
  <c r="M36"/>
  <c r="K35"/>
  <c r="K36" s="1"/>
  <c r="L36" s="1"/>
  <c r="K33"/>
  <c r="T32"/>
  <c r="Q32"/>
  <c r="O32"/>
  <c r="M32"/>
  <c r="K31"/>
  <c r="K32" s="1"/>
  <c r="L32" s="1"/>
  <c r="K29"/>
  <c r="T28"/>
  <c r="Q28"/>
  <c r="O28"/>
  <c r="M28"/>
  <c r="K27"/>
  <c r="K28" s="1"/>
  <c r="L28" s="1"/>
  <c r="K25"/>
  <c r="T24"/>
  <c r="Q24"/>
  <c r="O24"/>
  <c r="M24"/>
  <c r="K23"/>
  <c r="K24" s="1"/>
  <c r="L24" s="1"/>
  <c r="K21"/>
  <c r="T20"/>
  <c r="Q20"/>
  <c r="O20"/>
  <c r="M20"/>
  <c r="K19"/>
  <c r="K20" s="1"/>
  <c r="L20" s="1"/>
  <c r="K17"/>
  <c r="T16"/>
  <c r="Q16"/>
  <c r="O16"/>
  <c r="M16"/>
  <c r="K15"/>
  <c r="K16" s="1"/>
  <c r="L16" s="1"/>
  <c r="K13"/>
  <c r="M12"/>
  <c r="T12" s="1"/>
  <c r="K12"/>
  <c r="L12" s="1"/>
  <c r="R4"/>
  <c r="R6" s="1"/>
  <c r="Q367" i="4"/>
  <c r="Q363"/>
  <c r="Q359"/>
  <c r="Q355"/>
  <c r="Q351"/>
  <c r="Q347"/>
  <c r="Q343"/>
  <c r="Q339"/>
  <c r="Q335"/>
  <c r="Q331"/>
  <c r="Q327"/>
  <c r="Q323"/>
  <c r="Q319"/>
  <c r="Q315"/>
  <c r="Q311"/>
  <c r="Q307"/>
  <c r="Q303"/>
  <c r="Q299"/>
  <c r="Q295"/>
  <c r="Q291"/>
  <c r="Q287"/>
  <c r="Q283"/>
  <c r="Q279"/>
  <c r="Q275"/>
  <c r="Q271"/>
  <c r="Q267"/>
  <c r="Q263"/>
  <c r="Q259"/>
  <c r="Q255"/>
  <c r="Q251"/>
  <c r="Q247"/>
  <c r="Q243"/>
  <c r="Q239"/>
  <c r="Q235"/>
  <c r="Q231"/>
  <c r="Q227"/>
  <c r="Q223"/>
  <c r="Q219"/>
  <c r="Q215"/>
  <c r="Q211"/>
  <c r="Q207"/>
  <c r="Q203"/>
  <c r="Q199"/>
  <c r="Q195"/>
  <c r="Q191"/>
  <c r="Q187"/>
  <c r="Q183"/>
  <c r="Q179"/>
  <c r="Q175"/>
  <c r="Q171"/>
  <c r="Q167"/>
  <c r="Q163"/>
  <c r="Q159"/>
  <c r="Q155"/>
  <c r="Q151"/>
  <c r="Q147"/>
  <c r="Q143"/>
  <c r="Q139"/>
  <c r="Q135"/>
  <c r="Q131"/>
  <c r="Q127"/>
  <c r="Q123"/>
  <c r="Q119"/>
  <c r="Q115"/>
  <c r="Q111"/>
  <c r="Q107"/>
  <c r="Q103"/>
  <c r="Q99"/>
  <c r="Q95"/>
  <c r="Q91"/>
  <c r="Q87"/>
  <c r="Q83"/>
  <c r="Q79"/>
  <c r="Q75"/>
  <c r="Q71"/>
  <c r="Q67"/>
  <c r="Q63"/>
  <c r="Q59"/>
  <c r="Q55"/>
  <c r="Q51"/>
  <c r="Q47"/>
  <c r="Q43"/>
  <c r="Q39"/>
  <c r="Q35"/>
  <c r="Q31"/>
  <c r="Q27"/>
  <c r="Q23"/>
  <c r="Q19"/>
  <c r="K368"/>
  <c r="O367"/>
  <c r="M367"/>
  <c r="T367" s="1"/>
  <c r="K366"/>
  <c r="K367" s="1"/>
  <c r="L367" s="1"/>
  <c r="K364"/>
  <c r="M363"/>
  <c r="O363" s="1"/>
  <c r="K363"/>
  <c r="L363" s="1"/>
  <c r="K362"/>
  <c r="K360"/>
  <c r="O359"/>
  <c r="M359"/>
  <c r="T359" s="1"/>
  <c r="K358"/>
  <c r="K359" s="1"/>
  <c r="L359" s="1"/>
  <c r="K356"/>
  <c r="M355"/>
  <c r="O355" s="1"/>
  <c r="K355"/>
  <c r="L355" s="1"/>
  <c r="K354"/>
  <c r="K352"/>
  <c r="O351"/>
  <c r="M351"/>
  <c r="T351" s="1"/>
  <c r="K350"/>
  <c r="K351" s="1"/>
  <c r="L351" s="1"/>
  <c r="K348"/>
  <c r="M347"/>
  <c r="O347" s="1"/>
  <c r="K347"/>
  <c r="L347" s="1"/>
  <c r="K346"/>
  <c r="K344"/>
  <c r="O343"/>
  <c r="M343"/>
  <c r="T343" s="1"/>
  <c r="K342"/>
  <c r="K343" s="1"/>
  <c r="L343" s="1"/>
  <c r="K340"/>
  <c r="M339"/>
  <c r="O339" s="1"/>
  <c r="K339"/>
  <c r="L339" s="1"/>
  <c r="K338"/>
  <c r="K336"/>
  <c r="O335"/>
  <c r="M335"/>
  <c r="T335" s="1"/>
  <c r="K334"/>
  <c r="K335" s="1"/>
  <c r="L335" s="1"/>
  <c r="K332"/>
  <c r="M331"/>
  <c r="O331" s="1"/>
  <c r="K331"/>
  <c r="L331" s="1"/>
  <c r="K330"/>
  <c r="K328"/>
  <c r="O327"/>
  <c r="M327"/>
  <c r="T327" s="1"/>
  <c r="K326"/>
  <c r="K327" s="1"/>
  <c r="L327" s="1"/>
  <c r="K324"/>
  <c r="M323"/>
  <c r="O323" s="1"/>
  <c r="K323"/>
  <c r="L323" s="1"/>
  <c r="K322"/>
  <c r="K320"/>
  <c r="O319"/>
  <c r="M319"/>
  <c r="T319" s="1"/>
  <c r="K318"/>
  <c r="K319" s="1"/>
  <c r="L319" s="1"/>
  <c r="K316"/>
  <c r="M315"/>
  <c r="O315" s="1"/>
  <c r="K315"/>
  <c r="L315" s="1"/>
  <c r="K314"/>
  <c r="K312"/>
  <c r="O311"/>
  <c r="M311"/>
  <c r="T311" s="1"/>
  <c r="K310"/>
  <c r="K311" s="1"/>
  <c r="L311" s="1"/>
  <c r="K308"/>
  <c r="M307"/>
  <c r="O307" s="1"/>
  <c r="K307"/>
  <c r="L307" s="1"/>
  <c r="K306"/>
  <c r="K304"/>
  <c r="O303"/>
  <c r="M303"/>
  <c r="T303" s="1"/>
  <c r="K302"/>
  <c r="K303" s="1"/>
  <c r="L303" s="1"/>
  <c r="K300"/>
  <c r="M299"/>
  <c r="O299" s="1"/>
  <c r="K299"/>
  <c r="L299" s="1"/>
  <c r="K298"/>
  <c r="K296"/>
  <c r="O295"/>
  <c r="M295"/>
  <c r="T295" s="1"/>
  <c r="K294"/>
  <c r="K295" s="1"/>
  <c r="L295" s="1"/>
  <c r="K292"/>
  <c r="M291"/>
  <c r="O291" s="1"/>
  <c r="K291"/>
  <c r="L291" s="1"/>
  <c r="K290"/>
  <c r="K288"/>
  <c r="O287"/>
  <c r="M287"/>
  <c r="T287" s="1"/>
  <c r="K286"/>
  <c r="K287" s="1"/>
  <c r="L287" s="1"/>
  <c r="K284"/>
  <c r="M283"/>
  <c r="O283" s="1"/>
  <c r="K283"/>
  <c r="L283" s="1"/>
  <c r="K282"/>
  <c r="K280"/>
  <c r="O279"/>
  <c r="M279"/>
  <c r="T279" s="1"/>
  <c r="K278"/>
  <c r="K279" s="1"/>
  <c r="L279" s="1"/>
  <c r="K276"/>
  <c r="M275"/>
  <c r="O275" s="1"/>
  <c r="K275"/>
  <c r="L275" s="1"/>
  <c r="K274"/>
  <c r="K272"/>
  <c r="O271"/>
  <c r="M271"/>
  <c r="T271" s="1"/>
  <c r="K270"/>
  <c r="K271" s="1"/>
  <c r="L271" s="1"/>
  <c r="K268"/>
  <c r="M267"/>
  <c r="O267" s="1"/>
  <c r="K267"/>
  <c r="L267" s="1"/>
  <c r="K266"/>
  <c r="K264"/>
  <c r="O263"/>
  <c r="M263"/>
  <c r="T263" s="1"/>
  <c r="K262"/>
  <c r="K263" s="1"/>
  <c r="L263" s="1"/>
  <c r="K260"/>
  <c r="M259"/>
  <c r="O259" s="1"/>
  <c r="K259"/>
  <c r="L259" s="1"/>
  <c r="K258"/>
  <c r="K256"/>
  <c r="O255"/>
  <c r="M255"/>
  <c r="T255" s="1"/>
  <c r="K254"/>
  <c r="K255" s="1"/>
  <c r="L255" s="1"/>
  <c r="K252"/>
  <c r="M251"/>
  <c r="O251" s="1"/>
  <c r="K251"/>
  <c r="L251" s="1"/>
  <c r="K250"/>
  <c r="K248"/>
  <c r="O247"/>
  <c r="M247"/>
  <c r="T247" s="1"/>
  <c r="K246"/>
  <c r="K247" s="1"/>
  <c r="L247" s="1"/>
  <c r="K244"/>
  <c r="M243"/>
  <c r="O243" s="1"/>
  <c r="K243"/>
  <c r="L243" s="1"/>
  <c r="K242"/>
  <c r="K240"/>
  <c r="O239"/>
  <c r="M239"/>
  <c r="T239" s="1"/>
  <c r="K238"/>
  <c r="K239" s="1"/>
  <c r="L239" s="1"/>
  <c r="K236"/>
  <c r="M235"/>
  <c r="O235" s="1"/>
  <c r="K235"/>
  <c r="L235" s="1"/>
  <c r="K234"/>
  <c r="K232"/>
  <c r="O231"/>
  <c r="M231"/>
  <c r="T231" s="1"/>
  <c r="K230"/>
  <c r="K231" s="1"/>
  <c r="L231" s="1"/>
  <c r="K228"/>
  <c r="M227"/>
  <c r="O227" s="1"/>
  <c r="K227"/>
  <c r="L227" s="1"/>
  <c r="K226"/>
  <c r="K224"/>
  <c r="O223"/>
  <c r="M223"/>
  <c r="T223" s="1"/>
  <c r="K222"/>
  <c r="K223" s="1"/>
  <c r="L223" s="1"/>
  <c r="K220"/>
  <c r="M219"/>
  <c r="O219" s="1"/>
  <c r="K219"/>
  <c r="L219" s="1"/>
  <c r="K218"/>
  <c r="K216"/>
  <c r="O215"/>
  <c r="M215"/>
  <c r="T215" s="1"/>
  <c r="K214"/>
  <c r="K215" s="1"/>
  <c r="L215" s="1"/>
  <c r="K212"/>
  <c r="M211"/>
  <c r="O211" s="1"/>
  <c r="K211"/>
  <c r="L211" s="1"/>
  <c r="K210"/>
  <c r="K208"/>
  <c r="O207"/>
  <c r="M207"/>
  <c r="T207" s="1"/>
  <c r="K206"/>
  <c r="K207" s="1"/>
  <c r="L207" s="1"/>
  <c r="K204"/>
  <c r="M203"/>
  <c r="O203" s="1"/>
  <c r="K203"/>
  <c r="L203" s="1"/>
  <c r="K202"/>
  <c r="K200"/>
  <c r="O199"/>
  <c r="M199"/>
  <c r="T199" s="1"/>
  <c r="K198"/>
  <c r="K199" s="1"/>
  <c r="L199" s="1"/>
  <c r="K196"/>
  <c r="M195"/>
  <c r="O195" s="1"/>
  <c r="K195"/>
  <c r="L195" s="1"/>
  <c r="K194"/>
  <c r="K192"/>
  <c r="O191"/>
  <c r="M191"/>
  <c r="T191" s="1"/>
  <c r="K190"/>
  <c r="K191" s="1"/>
  <c r="L191" s="1"/>
  <c r="K188"/>
  <c r="M187"/>
  <c r="O187" s="1"/>
  <c r="K187"/>
  <c r="L187" s="1"/>
  <c r="K186"/>
  <c r="K184"/>
  <c r="O183"/>
  <c r="M183"/>
  <c r="T183" s="1"/>
  <c r="K182"/>
  <c r="K183" s="1"/>
  <c r="L183" s="1"/>
  <c r="K180"/>
  <c r="M179"/>
  <c r="O179" s="1"/>
  <c r="K179"/>
  <c r="L179" s="1"/>
  <c r="K178"/>
  <c r="K176"/>
  <c r="O175"/>
  <c r="M175"/>
  <c r="T175" s="1"/>
  <c r="K174"/>
  <c r="K175" s="1"/>
  <c r="L175" s="1"/>
  <c r="K172"/>
  <c r="M171"/>
  <c r="O171" s="1"/>
  <c r="K171"/>
  <c r="L171" s="1"/>
  <c r="K170"/>
  <c r="K168"/>
  <c r="O167"/>
  <c r="M167"/>
  <c r="T167" s="1"/>
  <c r="K166"/>
  <c r="K167" s="1"/>
  <c r="L167" s="1"/>
  <c r="K164"/>
  <c r="M163"/>
  <c r="O163" s="1"/>
  <c r="K163"/>
  <c r="L163" s="1"/>
  <c r="K162"/>
  <c r="K160"/>
  <c r="O159"/>
  <c r="M159"/>
  <c r="T159" s="1"/>
  <c r="K158"/>
  <c r="K159" s="1"/>
  <c r="L159" s="1"/>
  <c r="K156"/>
  <c r="M155"/>
  <c r="O155" s="1"/>
  <c r="K155"/>
  <c r="L155" s="1"/>
  <c r="K154"/>
  <c r="K152"/>
  <c r="O151"/>
  <c r="M151"/>
  <c r="T151" s="1"/>
  <c r="K150"/>
  <c r="K151" s="1"/>
  <c r="L151" s="1"/>
  <c r="K148"/>
  <c r="M147"/>
  <c r="O147" s="1"/>
  <c r="K147"/>
  <c r="L147" s="1"/>
  <c r="K146"/>
  <c r="K144"/>
  <c r="M143"/>
  <c r="T143" s="1"/>
  <c r="K142"/>
  <c r="K143" s="1"/>
  <c r="L143" s="1"/>
  <c r="K140"/>
  <c r="M139"/>
  <c r="O139" s="1"/>
  <c r="K139"/>
  <c r="L139" s="1"/>
  <c r="K138"/>
  <c r="K136"/>
  <c r="O135"/>
  <c r="M135"/>
  <c r="T135" s="1"/>
  <c r="K134"/>
  <c r="K135" s="1"/>
  <c r="L135" s="1"/>
  <c r="K132"/>
  <c r="M131"/>
  <c r="O131" s="1"/>
  <c r="K131"/>
  <c r="L131" s="1"/>
  <c r="K130"/>
  <c r="K128"/>
  <c r="O127"/>
  <c r="M127"/>
  <c r="T127" s="1"/>
  <c r="K126"/>
  <c r="K127" s="1"/>
  <c r="L127" s="1"/>
  <c r="K124"/>
  <c r="M123"/>
  <c r="O123" s="1"/>
  <c r="K123"/>
  <c r="L123" s="1"/>
  <c r="K122"/>
  <c r="K120"/>
  <c r="O119"/>
  <c r="M119"/>
  <c r="T119" s="1"/>
  <c r="K118"/>
  <c r="K119" s="1"/>
  <c r="L119" s="1"/>
  <c r="K116"/>
  <c r="M115"/>
  <c r="O115" s="1"/>
  <c r="K115"/>
  <c r="L115" s="1"/>
  <c r="K114"/>
  <c r="K112"/>
  <c r="O111"/>
  <c r="M111"/>
  <c r="T111" s="1"/>
  <c r="K110"/>
  <c r="K111" s="1"/>
  <c r="L111" s="1"/>
  <c r="K108"/>
  <c r="M107"/>
  <c r="O107" s="1"/>
  <c r="K107"/>
  <c r="L107" s="1"/>
  <c r="K106"/>
  <c r="K104"/>
  <c r="M103"/>
  <c r="T103" s="1"/>
  <c r="K102"/>
  <c r="K103" s="1"/>
  <c r="L103" s="1"/>
  <c r="K100"/>
  <c r="M99"/>
  <c r="O99" s="1"/>
  <c r="K98"/>
  <c r="K99" s="1"/>
  <c r="L99" s="1"/>
  <c r="K96"/>
  <c r="M95"/>
  <c r="T95" s="1"/>
  <c r="K94"/>
  <c r="K95" s="1"/>
  <c r="L95" s="1"/>
  <c r="K92"/>
  <c r="M91"/>
  <c r="O91" s="1"/>
  <c r="K90"/>
  <c r="K91" s="1"/>
  <c r="L91" s="1"/>
  <c r="K88"/>
  <c r="M87"/>
  <c r="T87" s="1"/>
  <c r="K86"/>
  <c r="K87" s="1"/>
  <c r="L87" s="1"/>
  <c r="K84"/>
  <c r="M83"/>
  <c r="O83" s="1"/>
  <c r="K82"/>
  <c r="K83" s="1"/>
  <c r="L83" s="1"/>
  <c r="K80"/>
  <c r="O79"/>
  <c r="M79"/>
  <c r="T79" s="1"/>
  <c r="K78"/>
  <c r="K79" s="1"/>
  <c r="L79" s="1"/>
  <c r="K76"/>
  <c r="M75"/>
  <c r="O75" s="1"/>
  <c r="K75"/>
  <c r="L75" s="1"/>
  <c r="K74"/>
  <c r="K70"/>
  <c r="K71" s="1"/>
  <c r="M71"/>
  <c r="O71" s="1"/>
  <c r="K72"/>
  <c r="K68"/>
  <c r="O67"/>
  <c r="M67"/>
  <c r="T67" s="1"/>
  <c r="K66"/>
  <c r="K67" s="1"/>
  <c r="L67" s="1"/>
  <c r="K64"/>
  <c r="O63"/>
  <c r="M63"/>
  <c r="T63" s="1"/>
  <c r="K62"/>
  <c r="K63" s="1"/>
  <c r="L63" s="1"/>
  <c r="K60"/>
  <c r="M59"/>
  <c r="O59" s="1"/>
  <c r="K58"/>
  <c r="K59" s="1"/>
  <c r="L59" s="1"/>
  <c r="K56"/>
  <c r="M55"/>
  <c r="T55" s="1"/>
  <c r="K54"/>
  <c r="K55" s="1"/>
  <c r="K52"/>
  <c r="M51"/>
  <c r="O51" s="1"/>
  <c r="K50"/>
  <c r="K51" s="1"/>
  <c r="L51" s="1"/>
  <c r="K48"/>
  <c r="O47"/>
  <c r="M47"/>
  <c r="T47" s="1"/>
  <c r="K46"/>
  <c r="K47" s="1"/>
  <c r="L47" s="1"/>
  <c r="K44"/>
  <c r="M43"/>
  <c r="O43" s="1"/>
  <c r="K42"/>
  <c r="K43" s="1"/>
  <c r="L43" s="1"/>
  <c r="K40"/>
  <c r="M39"/>
  <c r="T39" s="1"/>
  <c r="K38"/>
  <c r="K39" s="1"/>
  <c r="K36"/>
  <c r="M35"/>
  <c r="O35" s="1"/>
  <c r="K34"/>
  <c r="K35" s="1"/>
  <c r="L35" s="1"/>
  <c r="K32"/>
  <c r="O31"/>
  <c r="M31"/>
  <c r="T31" s="1"/>
  <c r="K30"/>
  <c r="K31" s="1"/>
  <c r="L31" s="1"/>
  <c r="K28"/>
  <c r="M27"/>
  <c r="T27" s="1"/>
  <c r="K26"/>
  <c r="K27" s="1"/>
  <c r="L27" s="1"/>
  <c r="K24"/>
  <c r="M23"/>
  <c r="T23" s="1"/>
  <c r="K22"/>
  <c r="K23" s="1"/>
  <c r="L23" s="1"/>
  <c r="R6"/>
  <c r="R4"/>
  <c r="M19"/>
  <c r="T19" s="1"/>
  <c r="K20"/>
  <c r="K18"/>
  <c r="K19" s="1"/>
  <c r="L19" s="1"/>
  <c r="F354" i="7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Q16" s="1"/>
  <c r="F14"/>
  <c r="F13"/>
  <c r="F12"/>
  <c r="F11"/>
  <c r="F145" i="6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314" i="5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Q12" s="1"/>
  <c r="F10"/>
  <c r="F376" i="4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26" i="8"/>
  <c r="F25"/>
  <c r="F24"/>
  <c r="F23"/>
  <c r="F22"/>
  <c r="F21"/>
  <c r="F20"/>
  <c r="F19"/>
  <c r="F18"/>
  <c r="F17"/>
  <c r="F16"/>
  <c r="F15"/>
  <c r="F14"/>
  <c r="F13"/>
  <c r="F12"/>
  <c r="F11"/>
  <c r="R24" i="7" l="1"/>
  <c r="R28"/>
  <c r="R32"/>
  <c r="R36"/>
  <c r="R40"/>
  <c r="R44"/>
  <c r="R48"/>
  <c r="R52"/>
  <c r="R56"/>
  <c r="R60"/>
  <c r="R64"/>
  <c r="R68"/>
  <c r="R72"/>
  <c r="R76"/>
  <c r="R80"/>
  <c r="R84"/>
  <c r="R88"/>
  <c r="R92"/>
  <c r="R96"/>
  <c r="R100"/>
  <c r="R104"/>
  <c r="R108"/>
  <c r="R112"/>
  <c r="R116"/>
  <c r="R120"/>
  <c r="R124"/>
  <c r="R128"/>
  <c r="R132"/>
  <c r="R136"/>
  <c r="R140"/>
  <c r="R144"/>
  <c r="R148"/>
  <c r="R152"/>
  <c r="R156"/>
  <c r="R160"/>
  <c r="R164"/>
  <c r="R168"/>
  <c r="R172"/>
  <c r="R176"/>
  <c r="R180"/>
  <c r="R184"/>
  <c r="R188"/>
  <c r="R192"/>
  <c r="R196"/>
  <c r="R200"/>
  <c r="R204"/>
  <c r="R208"/>
  <c r="R212"/>
  <c r="R216"/>
  <c r="R220"/>
  <c r="R224"/>
  <c r="R228"/>
  <c r="R232"/>
  <c r="R236"/>
  <c r="R240"/>
  <c r="R244"/>
  <c r="R248"/>
  <c r="R252"/>
  <c r="R256"/>
  <c r="R260"/>
  <c r="R264"/>
  <c r="R268"/>
  <c r="R272"/>
  <c r="R276"/>
  <c r="R280"/>
  <c r="R284"/>
  <c r="R288"/>
  <c r="R292"/>
  <c r="R296"/>
  <c r="R300"/>
  <c r="R304"/>
  <c r="S24"/>
  <c r="S28"/>
  <c r="S32"/>
  <c r="S36"/>
  <c r="S40"/>
  <c r="S44"/>
  <c r="S48"/>
  <c r="S52"/>
  <c r="S56"/>
  <c r="S60"/>
  <c r="S64"/>
  <c r="S68"/>
  <c r="S72"/>
  <c r="S76"/>
  <c r="S80"/>
  <c r="S84"/>
  <c r="S88"/>
  <c r="S92"/>
  <c r="S96"/>
  <c r="S100"/>
  <c r="S104"/>
  <c r="S108"/>
  <c r="S112"/>
  <c r="S116"/>
  <c r="S120"/>
  <c r="S124"/>
  <c r="S128"/>
  <c r="S132"/>
  <c r="S136"/>
  <c r="S140"/>
  <c r="S144"/>
  <c r="S148"/>
  <c r="S152"/>
  <c r="S156"/>
  <c r="S160"/>
  <c r="S164"/>
  <c r="S168"/>
  <c r="S172"/>
  <c r="S176"/>
  <c r="S180"/>
  <c r="S184"/>
  <c r="S188"/>
  <c r="S192"/>
  <c r="S196"/>
  <c r="S200"/>
  <c r="S204"/>
  <c r="S208"/>
  <c r="S212"/>
  <c r="S216"/>
  <c r="S220"/>
  <c r="S224"/>
  <c r="S228"/>
  <c r="S232"/>
  <c r="S236"/>
  <c r="S240"/>
  <c r="S244"/>
  <c r="S248"/>
  <c r="S252"/>
  <c r="S256"/>
  <c r="S260"/>
  <c r="S264"/>
  <c r="S268"/>
  <c r="S272"/>
  <c r="S276"/>
  <c r="S280"/>
  <c r="S284"/>
  <c r="S288"/>
  <c r="S292"/>
  <c r="S296"/>
  <c r="S300"/>
  <c r="S304"/>
  <c r="O308"/>
  <c r="O312"/>
  <c r="O316"/>
  <c r="O320"/>
  <c r="O324"/>
  <c r="O328"/>
  <c r="O332"/>
  <c r="O336"/>
  <c r="O340"/>
  <c r="O344"/>
  <c r="O348"/>
  <c r="O352"/>
  <c r="R20"/>
  <c r="S20"/>
  <c r="T12"/>
  <c r="Q12"/>
  <c r="R16" i="8"/>
  <c r="R20"/>
  <c r="R24"/>
  <c r="S16"/>
  <c r="S20"/>
  <c r="S24"/>
  <c r="Q12"/>
  <c r="O12"/>
  <c r="R12" s="1"/>
  <c r="S12"/>
  <c r="R16" i="7"/>
  <c r="S16"/>
  <c r="R12"/>
  <c r="S12"/>
  <c r="R16" i="5"/>
  <c r="R20"/>
  <c r="R24"/>
  <c r="R28"/>
  <c r="R32"/>
  <c r="R36"/>
  <c r="R40"/>
  <c r="R44"/>
  <c r="R48"/>
  <c r="R52"/>
  <c r="R56"/>
  <c r="R60"/>
  <c r="R64"/>
  <c r="R68"/>
  <c r="R72"/>
  <c r="R76"/>
  <c r="R80"/>
  <c r="R84"/>
  <c r="R88"/>
  <c r="R92"/>
  <c r="R96"/>
  <c r="R100"/>
  <c r="R104"/>
  <c r="R108"/>
  <c r="R112"/>
  <c r="R116"/>
  <c r="R120"/>
  <c r="R124"/>
  <c r="R128"/>
  <c r="R132"/>
  <c r="R136"/>
  <c r="R140"/>
  <c r="R144"/>
  <c r="R148"/>
  <c r="R152"/>
  <c r="R156"/>
  <c r="R160"/>
  <c r="R164"/>
  <c r="R168"/>
  <c r="R172"/>
  <c r="R176"/>
  <c r="R180"/>
  <c r="R184"/>
  <c r="R188"/>
  <c r="R192"/>
  <c r="R196"/>
  <c r="R200"/>
  <c r="R204"/>
  <c r="R208"/>
  <c r="R212"/>
  <c r="R216"/>
  <c r="R220"/>
  <c r="R224"/>
  <c r="R228"/>
  <c r="R232"/>
  <c r="R236"/>
  <c r="R240"/>
  <c r="R244"/>
  <c r="R248"/>
  <c r="R252"/>
  <c r="R256"/>
  <c r="R260"/>
  <c r="R264"/>
  <c r="R268"/>
  <c r="R272"/>
  <c r="R276"/>
  <c r="R280"/>
  <c r="S16"/>
  <c r="S20"/>
  <c r="S24"/>
  <c r="S28"/>
  <c r="S32"/>
  <c r="S36"/>
  <c r="S40"/>
  <c r="S44"/>
  <c r="S48"/>
  <c r="S52"/>
  <c r="S56"/>
  <c r="S60"/>
  <c r="S64"/>
  <c r="S68"/>
  <c r="S72"/>
  <c r="S76"/>
  <c r="S80"/>
  <c r="S84"/>
  <c r="S88"/>
  <c r="S92"/>
  <c r="S96"/>
  <c r="S100"/>
  <c r="S104"/>
  <c r="S108"/>
  <c r="S112"/>
  <c r="S116"/>
  <c r="S120"/>
  <c r="S124"/>
  <c r="S128"/>
  <c r="S132"/>
  <c r="S136"/>
  <c r="S140"/>
  <c r="S144"/>
  <c r="S148"/>
  <c r="S152"/>
  <c r="S156"/>
  <c r="S160"/>
  <c r="S164"/>
  <c r="S168"/>
  <c r="S172"/>
  <c r="S176"/>
  <c r="S180"/>
  <c r="S184"/>
  <c r="S188"/>
  <c r="S192"/>
  <c r="S196"/>
  <c r="S200"/>
  <c r="S204"/>
  <c r="S208"/>
  <c r="S212"/>
  <c r="S216"/>
  <c r="S220"/>
  <c r="S224"/>
  <c r="S228"/>
  <c r="S232"/>
  <c r="S236"/>
  <c r="S240"/>
  <c r="S244"/>
  <c r="S248"/>
  <c r="S252"/>
  <c r="S256"/>
  <c r="S260"/>
  <c r="S264"/>
  <c r="S268"/>
  <c r="S272"/>
  <c r="S276"/>
  <c r="S280"/>
  <c r="O284"/>
  <c r="O288"/>
  <c r="O292"/>
  <c r="O296"/>
  <c r="O300"/>
  <c r="O304"/>
  <c r="O308"/>
  <c r="O312"/>
  <c r="O12"/>
  <c r="S75" i="4"/>
  <c r="R75"/>
  <c r="S107"/>
  <c r="R107"/>
  <c r="S115"/>
  <c r="R115"/>
  <c r="S123"/>
  <c r="R123"/>
  <c r="S131"/>
  <c r="R131"/>
  <c r="S139"/>
  <c r="R139"/>
  <c r="R79"/>
  <c r="R111"/>
  <c r="R119"/>
  <c r="R127"/>
  <c r="R135"/>
  <c r="S83"/>
  <c r="R83"/>
  <c r="S91"/>
  <c r="R91"/>
  <c r="S99"/>
  <c r="R99"/>
  <c r="S147"/>
  <c r="R147"/>
  <c r="S155"/>
  <c r="R155"/>
  <c r="S163"/>
  <c r="R163"/>
  <c r="S171"/>
  <c r="R171"/>
  <c r="S179"/>
  <c r="R179"/>
  <c r="S187"/>
  <c r="R187"/>
  <c r="S195"/>
  <c r="R195"/>
  <c r="S203"/>
  <c r="R203"/>
  <c r="S211"/>
  <c r="R211"/>
  <c r="S219"/>
  <c r="R219"/>
  <c r="S227"/>
  <c r="R227"/>
  <c r="S235"/>
  <c r="R235"/>
  <c r="S243"/>
  <c r="R243"/>
  <c r="S251"/>
  <c r="R251"/>
  <c r="S259"/>
  <c r="R259"/>
  <c r="S267"/>
  <c r="R267"/>
  <c r="S275"/>
  <c r="R275"/>
  <c r="S283"/>
  <c r="R283"/>
  <c r="S291"/>
  <c r="R291"/>
  <c r="S299"/>
  <c r="R299"/>
  <c r="S307"/>
  <c r="R307"/>
  <c r="S315"/>
  <c r="R315"/>
  <c r="S323"/>
  <c r="R323"/>
  <c r="S331"/>
  <c r="R331"/>
  <c r="S339"/>
  <c r="R339"/>
  <c r="S347"/>
  <c r="R347"/>
  <c r="S355"/>
  <c r="R355"/>
  <c r="S363"/>
  <c r="R363"/>
  <c r="R151"/>
  <c r="R159"/>
  <c r="R167"/>
  <c r="R175"/>
  <c r="R183"/>
  <c r="R191"/>
  <c r="R199"/>
  <c r="R207"/>
  <c r="R215"/>
  <c r="R223"/>
  <c r="R231"/>
  <c r="R239"/>
  <c r="R247"/>
  <c r="R255"/>
  <c r="R263"/>
  <c r="R271"/>
  <c r="R279"/>
  <c r="R287"/>
  <c r="R295"/>
  <c r="R303"/>
  <c r="R311"/>
  <c r="R319"/>
  <c r="R327"/>
  <c r="R335"/>
  <c r="R343"/>
  <c r="R351"/>
  <c r="R359"/>
  <c r="R367"/>
  <c r="T75"/>
  <c r="S79"/>
  <c r="T83"/>
  <c r="O87"/>
  <c r="T91"/>
  <c r="O95"/>
  <c r="T99"/>
  <c r="O103"/>
  <c r="T107"/>
  <c r="S111"/>
  <c r="T115"/>
  <c r="S119"/>
  <c r="T123"/>
  <c r="S127"/>
  <c r="T131"/>
  <c r="S135"/>
  <c r="T139"/>
  <c r="O143"/>
  <c r="T147"/>
  <c r="S151"/>
  <c r="T155"/>
  <c r="S159"/>
  <c r="T163"/>
  <c r="S167"/>
  <c r="T171"/>
  <c r="S175"/>
  <c r="T179"/>
  <c r="S183"/>
  <c r="T187"/>
  <c r="S191"/>
  <c r="T195"/>
  <c r="S199"/>
  <c r="T203"/>
  <c r="S207"/>
  <c r="T211"/>
  <c r="S215"/>
  <c r="T219"/>
  <c r="S223"/>
  <c r="T227"/>
  <c r="S231"/>
  <c r="T235"/>
  <c r="S239"/>
  <c r="T243"/>
  <c r="S247"/>
  <c r="T251"/>
  <c r="S255"/>
  <c r="T259"/>
  <c r="S263"/>
  <c r="T267"/>
  <c r="S271"/>
  <c r="T275"/>
  <c r="S279"/>
  <c r="T283"/>
  <c r="S287"/>
  <c r="T291"/>
  <c r="S295"/>
  <c r="T299"/>
  <c r="S303"/>
  <c r="T307"/>
  <c r="S311"/>
  <c r="T315"/>
  <c r="S319"/>
  <c r="T323"/>
  <c r="S327"/>
  <c r="T331"/>
  <c r="S335"/>
  <c r="T339"/>
  <c r="S343"/>
  <c r="T347"/>
  <c r="S351"/>
  <c r="T355"/>
  <c r="S359"/>
  <c r="T363"/>
  <c r="S367"/>
  <c r="L71"/>
  <c r="L39"/>
  <c r="O39"/>
  <c r="L55"/>
  <c r="O55"/>
  <c r="O19"/>
  <c r="T71"/>
  <c r="R71"/>
  <c r="S71"/>
  <c r="R67"/>
  <c r="S67"/>
  <c r="S35"/>
  <c r="R35"/>
  <c r="S43"/>
  <c r="R43"/>
  <c r="S51"/>
  <c r="R51"/>
  <c r="S59"/>
  <c r="R59"/>
  <c r="R31"/>
  <c r="R39"/>
  <c r="R47"/>
  <c r="R55"/>
  <c r="R63"/>
  <c r="S31"/>
  <c r="T35"/>
  <c r="S39"/>
  <c r="T43"/>
  <c r="S47"/>
  <c r="T51"/>
  <c r="S55"/>
  <c r="T59"/>
  <c r="S63"/>
  <c r="O27"/>
  <c r="O23"/>
  <c r="R348" i="7" l="1"/>
  <c r="S348"/>
  <c r="R340"/>
  <c r="S340"/>
  <c r="R332"/>
  <c r="S332"/>
  <c r="R324"/>
  <c r="S324"/>
  <c r="R316"/>
  <c r="S316"/>
  <c r="R308"/>
  <c r="S308"/>
  <c r="R352"/>
  <c r="S352"/>
  <c r="R344"/>
  <c r="S344"/>
  <c r="R336"/>
  <c r="S336"/>
  <c r="R328"/>
  <c r="S328"/>
  <c r="R320"/>
  <c r="S320"/>
  <c r="R312"/>
  <c r="S312"/>
  <c r="R308" i="5"/>
  <c r="S308"/>
  <c r="R300"/>
  <c r="S300"/>
  <c r="R292"/>
  <c r="S292"/>
  <c r="R284"/>
  <c r="S284"/>
  <c r="R312"/>
  <c r="S312"/>
  <c r="R304"/>
  <c r="S304"/>
  <c r="R296"/>
  <c r="S296"/>
  <c r="R288"/>
  <c r="S288"/>
  <c r="R12"/>
  <c r="S12"/>
  <c r="R143" i="4"/>
  <c r="S143"/>
  <c r="R103"/>
  <c r="S103"/>
  <c r="R95"/>
  <c r="S95"/>
  <c r="R87"/>
  <c r="S87"/>
  <c r="R19"/>
  <c r="S19"/>
  <c r="R27"/>
  <c r="S27"/>
  <c r="R23"/>
  <c r="S23"/>
</calcChain>
</file>

<file path=xl/sharedStrings.xml><?xml version="1.0" encoding="utf-8"?>
<sst xmlns="http://schemas.openxmlformats.org/spreadsheetml/2006/main" count="891" uniqueCount="106">
  <si>
    <t>REF</t>
  </si>
  <si>
    <t>REG</t>
  </si>
  <si>
    <t>Target</t>
  </si>
  <si>
    <t>Mo</t>
  </si>
  <si>
    <t>Day</t>
  </si>
  <si>
    <t>Hr</t>
  </si>
  <si>
    <t>Min</t>
  </si>
  <si>
    <t>Hang</t>
  </si>
  <si>
    <t>Vang</t>
  </si>
  <si>
    <t>Dslope</t>
  </si>
  <si>
    <t>E</t>
  </si>
  <si>
    <t>N</t>
  </si>
  <si>
    <t>Z</t>
  </si>
  <si>
    <t>Dec Day</t>
  </si>
  <si>
    <t>13 May = day 133</t>
  </si>
  <si>
    <t>Tinme covered: 12 May 04:50 - 13 May 15:15</t>
  </si>
  <si>
    <t>Time covered 10 May 15:36 - 11 May 15:00</t>
  </si>
  <si>
    <t>Time covered: 9 May 17:00 -10 May 15:30</t>
  </si>
  <si>
    <t>Time covered: 11 May 15:00 - 12 May 04:45</t>
  </si>
  <si>
    <t>CG Survey 9 May 17:00 13 May 20:00</t>
  </si>
  <si>
    <t>Single target "111" is OSU recording GPS</t>
  </si>
  <si>
    <t>9 May = day 129</t>
  </si>
  <si>
    <t>Reduced H</t>
  </si>
  <si>
    <t>Reduced V</t>
  </si>
  <si>
    <t>Angle from W</t>
  </si>
  <si>
    <t>Dh</t>
  </si>
  <si>
    <t>Delta E</t>
  </si>
  <si>
    <t>Delta N</t>
  </si>
  <si>
    <t>Delta Z</t>
  </si>
  <si>
    <t>Raw Coords from Gun</t>
  </si>
  <si>
    <t>Ref Avg</t>
  </si>
  <si>
    <t>BASE</t>
  </si>
  <si>
    <t xml:space="preserve"> 61ø07'17.80430"N</t>
  </si>
  <si>
    <t xml:space="preserve"> 147ø02'53.15913"W</t>
  </si>
  <si>
    <t xml:space="preserve"> </t>
  </si>
  <si>
    <t>JUNCTURE</t>
  </si>
  <si>
    <t xml:space="preserve"> 61ø09'35.98274"N</t>
  </si>
  <si>
    <t xml:space="preserve"> 147ø05'51.12758"W</t>
  </si>
  <si>
    <t>BIPOD3</t>
  </si>
  <si>
    <t xml:space="preserve"> 61ø07'11.98436"N</t>
  </si>
  <si>
    <t xml:space="preserve"> 147ø03'22.77957"W</t>
  </si>
  <si>
    <t>TARM-LEDGE</t>
  </si>
  <si>
    <t xml:space="preserve"> 61ø10'04.10637"N</t>
  </si>
  <si>
    <t xml:space="preserve"> 147ø05'19.93845"W</t>
  </si>
  <si>
    <t>PARADISE</t>
  </si>
  <si>
    <t xml:space="preserve"> 61ø10'49.57142"N</t>
  </si>
  <si>
    <t xml:space="preserve"> 147ø03'32.72813"W</t>
  </si>
  <si>
    <t>LIDAR</t>
  </si>
  <si>
    <t xml:space="preserve"> 61ø07'12.56801"N</t>
  </si>
  <si>
    <t xml:space="preserve"> 147ø03'22.15195"W</t>
  </si>
  <si>
    <t>JNCCAM</t>
  </si>
  <si>
    <t xml:space="preserve"> 61ø11'17.70261"N</t>
  </si>
  <si>
    <t xml:space="preserve"> 147ø00'52.80680"W</t>
  </si>
  <si>
    <t>JNCSLDR CNTRL</t>
  </si>
  <si>
    <t xml:space="preserve"> 61ø09'36.16424"N</t>
  </si>
  <si>
    <t xml:space="preserve"> 147ø06'49.31337"W</t>
  </si>
  <si>
    <t>BIPOD1</t>
  </si>
  <si>
    <t xml:space="preserve"> 61ø07'12.39434"N</t>
  </si>
  <si>
    <t xml:space="preserve"> 147ø03'21.71116"W</t>
  </si>
  <si>
    <t>BIPOD2</t>
  </si>
  <si>
    <t xml:space="preserve"> 61ø07'11.84102"N</t>
  </si>
  <si>
    <t xml:space="preserve"> 147ø03'22.03758"W</t>
  </si>
  <si>
    <t>CCFG003</t>
  </si>
  <si>
    <t xml:space="preserve"> 61ø07'12.48413"N</t>
  </si>
  <si>
    <t xml:space="preserve"> 147ø03'19.76257"W</t>
  </si>
  <si>
    <t>CCFG004</t>
  </si>
  <si>
    <t xml:space="preserve"> 61ø07'12.04316"N</t>
  </si>
  <si>
    <t xml:space="preserve"> 147ø03'22.57151"W</t>
  </si>
  <si>
    <t>CCFG005</t>
  </si>
  <si>
    <t xml:space="preserve"> 61ø07'11.98570"N</t>
  </si>
  <si>
    <t xml:space="preserve"> 147ø03'22.78543"W</t>
  </si>
  <si>
    <t>BBC-FGCNTRL</t>
  </si>
  <si>
    <t xml:space="preserve"> 61ø07'06.47371"N</t>
  </si>
  <si>
    <t xml:space="preserve"> 147ø03'32.94166"W</t>
  </si>
  <si>
    <t>COLTERM-1</t>
  </si>
  <si>
    <t xml:space="preserve"> 61ø07'12.45113"N</t>
  </si>
  <si>
    <t xml:space="preserve"> 147ø03'24.25990"W</t>
  </si>
  <si>
    <t>KADINCAM</t>
  </si>
  <si>
    <t xml:space="preserve"> 61ø07'30.62486"N</t>
  </si>
  <si>
    <t xml:space="preserve"> 147ø07'32.93547"W</t>
  </si>
  <si>
    <t>WGS 84</t>
  </si>
  <si>
    <t>NAD 1927</t>
  </si>
  <si>
    <t>Coordinates surveyed by Shad May 2009</t>
  </si>
  <si>
    <t>True (NAD 27) Gun coords</t>
  </si>
  <si>
    <t>Local Gun Coords</t>
  </si>
  <si>
    <t>Reference Coordinates</t>
  </si>
  <si>
    <r>
      <t xml:space="preserve">True angle Gun to Ref </t>
    </r>
    <r>
      <rPr>
        <sz val="11"/>
        <color theme="1"/>
        <rFont val="Symbol"/>
        <family val="1"/>
        <charset val="2"/>
      </rPr>
      <t>(Q)</t>
    </r>
  </si>
  <si>
    <r>
      <t xml:space="preserve">True Ref angle ( 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 xml:space="preserve"> + 180)</t>
    </r>
  </si>
  <si>
    <t>NOT IN USE YET</t>
  </si>
  <si>
    <t>Correct arbitrary to true ref</t>
  </si>
  <si>
    <t>Hang True Az</t>
  </si>
  <si>
    <t>E (local)</t>
  </si>
  <si>
    <t>N (local)</t>
  </si>
  <si>
    <t>Z (local)</t>
  </si>
  <si>
    <t>True coords</t>
  </si>
  <si>
    <t>Time (average)</t>
  </si>
  <si>
    <t>dec day</t>
  </si>
  <si>
    <t>vel E</t>
  </si>
  <si>
    <t>Vel N</t>
  </si>
  <si>
    <t>Vel Z</t>
  </si>
  <si>
    <t>Vel H</t>
  </si>
  <si>
    <t>Target 111 VALUES NOT LINKED</t>
  </si>
  <si>
    <t>2 CG09-D4</t>
  </si>
  <si>
    <t>1 CG09-D2</t>
  </si>
  <si>
    <t>4 CG09-D5-2</t>
  </si>
  <si>
    <t>Time covered: 13 May 15:18 - 13 May 20:00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</si>
</sst>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 Unicode MS"/>
      <family val="2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11" xfId="0" applyFill="1" applyBorder="1"/>
    <xf numFmtId="0" fontId="1" fillId="0" borderId="0" xfId="0" applyFont="1" applyBorder="1"/>
    <xf numFmtId="0" fontId="1" fillId="0" borderId="5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6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'ALL Red. Coords &amp; Plots'!$I$1</c:f>
              <c:strCache>
                <c:ptCount val="1"/>
                <c:pt idx="0">
                  <c:v>Vel H</c:v>
                </c:pt>
              </c:strCache>
            </c:strRef>
          </c:tx>
          <c:spPr>
            <a:ln w="6350">
              <a:noFill/>
            </a:ln>
          </c:spPr>
          <c:marker>
            <c:symbol val="diamond"/>
            <c:size val="2"/>
          </c:marker>
          <c:trendline>
            <c:trendlineType val="movingAvg"/>
            <c:period val="5"/>
          </c:trendline>
          <c:xVal>
            <c:numRef>
              <c:f>'ALL Red. Coords &amp; Plots'!$A$2:$A$378</c:f>
              <c:numCache>
                <c:formatCode>General</c:formatCode>
                <c:ptCount val="377"/>
                <c:pt idx="0">
                  <c:v>129.70763888888888</c:v>
                </c:pt>
                <c:pt idx="1">
                  <c:v>129.71128472222222</c:v>
                </c:pt>
                <c:pt idx="2">
                  <c:v>129.72170138888887</c:v>
                </c:pt>
                <c:pt idx="3">
                  <c:v>129.73211805555556</c:v>
                </c:pt>
                <c:pt idx="4">
                  <c:v>129.74253472222222</c:v>
                </c:pt>
                <c:pt idx="5">
                  <c:v>129.75295138888887</c:v>
                </c:pt>
                <c:pt idx="6">
                  <c:v>129.76319444444445</c:v>
                </c:pt>
                <c:pt idx="7">
                  <c:v>129.77378472222222</c:v>
                </c:pt>
                <c:pt idx="8">
                  <c:v>129.78420138888887</c:v>
                </c:pt>
                <c:pt idx="9">
                  <c:v>129.79461805555556</c:v>
                </c:pt>
                <c:pt idx="10">
                  <c:v>129.80503472222222</c:v>
                </c:pt>
                <c:pt idx="11">
                  <c:v>129.81545138888887</c:v>
                </c:pt>
                <c:pt idx="12">
                  <c:v>129.82569444444445</c:v>
                </c:pt>
                <c:pt idx="13">
                  <c:v>129.83628472222222</c:v>
                </c:pt>
                <c:pt idx="14">
                  <c:v>129.85711805555556</c:v>
                </c:pt>
                <c:pt idx="15">
                  <c:v>129.86753472222222</c:v>
                </c:pt>
                <c:pt idx="16">
                  <c:v>129.87795138888887</c:v>
                </c:pt>
                <c:pt idx="17">
                  <c:v>129.91493055555554</c:v>
                </c:pt>
                <c:pt idx="18">
                  <c:v>129.91961805555556</c:v>
                </c:pt>
                <c:pt idx="19">
                  <c:v>129.93003472222222</c:v>
                </c:pt>
                <c:pt idx="20">
                  <c:v>129.94045138888887</c:v>
                </c:pt>
                <c:pt idx="21">
                  <c:v>129.95086805555556</c:v>
                </c:pt>
                <c:pt idx="22">
                  <c:v>129.96128472222222</c:v>
                </c:pt>
                <c:pt idx="23">
                  <c:v>129.97170138888887</c:v>
                </c:pt>
                <c:pt idx="24">
                  <c:v>129.98211805555556</c:v>
                </c:pt>
                <c:pt idx="25">
                  <c:v>129.99236111111111</c:v>
                </c:pt>
                <c:pt idx="26">
                  <c:v>130.00295138888887</c:v>
                </c:pt>
                <c:pt idx="27">
                  <c:v>130.01319444444445</c:v>
                </c:pt>
                <c:pt idx="28">
                  <c:v>130.02378472222222</c:v>
                </c:pt>
                <c:pt idx="29">
                  <c:v>130.03420138888887</c:v>
                </c:pt>
                <c:pt idx="30">
                  <c:v>130.04461805555556</c:v>
                </c:pt>
                <c:pt idx="31">
                  <c:v>130.05503472222222</c:v>
                </c:pt>
                <c:pt idx="32">
                  <c:v>130.06545138888887</c:v>
                </c:pt>
                <c:pt idx="33">
                  <c:v>130.07586805555556</c:v>
                </c:pt>
                <c:pt idx="34">
                  <c:v>130.08628472222222</c:v>
                </c:pt>
                <c:pt idx="35">
                  <c:v>130.09652777777777</c:v>
                </c:pt>
                <c:pt idx="36">
                  <c:v>130.10711805555556</c:v>
                </c:pt>
                <c:pt idx="37">
                  <c:v>130.11753472222222</c:v>
                </c:pt>
                <c:pt idx="38">
                  <c:v>130.12795138888887</c:v>
                </c:pt>
                <c:pt idx="39">
                  <c:v>130.13836805555556</c:v>
                </c:pt>
                <c:pt idx="40">
                  <c:v>130.14878472222222</c:v>
                </c:pt>
                <c:pt idx="41">
                  <c:v>130.15920138888887</c:v>
                </c:pt>
                <c:pt idx="42">
                  <c:v>130.16961805555556</c:v>
                </c:pt>
                <c:pt idx="43">
                  <c:v>130.18003472222222</c:v>
                </c:pt>
                <c:pt idx="44">
                  <c:v>130.19045138888887</c:v>
                </c:pt>
                <c:pt idx="45">
                  <c:v>130.20086805555556</c:v>
                </c:pt>
                <c:pt idx="46">
                  <c:v>130.21128472222222</c:v>
                </c:pt>
                <c:pt idx="47">
                  <c:v>130.22170138888887</c:v>
                </c:pt>
                <c:pt idx="48">
                  <c:v>130.23211805555556</c:v>
                </c:pt>
                <c:pt idx="49">
                  <c:v>130.24253472222222</c:v>
                </c:pt>
                <c:pt idx="50">
                  <c:v>130.25295138888887</c:v>
                </c:pt>
                <c:pt idx="51">
                  <c:v>130.26336805555556</c:v>
                </c:pt>
                <c:pt idx="52">
                  <c:v>130.27378472222222</c:v>
                </c:pt>
                <c:pt idx="53">
                  <c:v>130.28420138888887</c:v>
                </c:pt>
                <c:pt idx="54">
                  <c:v>130.29461805555556</c:v>
                </c:pt>
                <c:pt idx="55">
                  <c:v>130.30503472222222</c:v>
                </c:pt>
                <c:pt idx="56">
                  <c:v>130.31545138888887</c:v>
                </c:pt>
                <c:pt idx="57">
                  <c:v>130.32586805555556</c:v>
                </c:pt>
                <c:pt idx="58">
                  <c:v>130.33628472222222</c:v>
                </c:pt>
                <c:pt idx="59">
                  <c:v>130.34670138888887</c:v>
                </c:pt>
                <c:pt idx="60">
                  <c:v>130.35711805555556</c:v>
                </c:pt>
                <c:pt idx="61">
                  <c:v>130.36753472222222</c:v>
                </c:pt>
                <c:pt idx="62">
                  <c:v>130.37795138888887</c:v>
                </c:pt>
                <c:pt idx="63">
                  <c:v>130.38836805555556</c:v>
                </c:pt>
                <c:pt idx="64">
                  <c:v>130.39878472222222</c:v>
                </c:pt>
                <c:pt idx="65">
                  <c:v>130.40920138888887</c:v>
                </c:pt>
                <c:pt idx="66">
                  <c:v>130.41961805555556</c:v>
                </c:pt>
                <c:pt idx="67">
                  <c:v>130.43003472222222</c:v>
                </c:pt>
                <c:pt idx="68">
                  <c:v>130.44045138888887</c:v>
                </c:pt>
                <c:pt idx="69">
                  <c:v>130.45086805555556</c:v>
                </c:pt>
                <c:pt idx="70">
                  <c:v>130.46128472222222</c:v>
                </c:pt>
                <c:pt idx="71">
                  <c:v>130.47170138888887</c:v>
                </c:pt>
                <c:pt idx="72">
                  <c:v>130.48211805555556</c:v>
                </c:pt>
                <c:pt idx="73">
                  <c:v>130.49253472222222</c:v>
                </c:pt>
                <c:pt idx="74">
                  <c:v>130.50295138888887</c:v>
                </c:pt>
                <c:pt idx="75">
                  <c:v>130.51336805555556</c:v>
                </c:pt>
                <c:pt idx="76">
                  <c:v>130.52378472222222</c:v>
                </c:pt>
                <c:pt idx="77">
                  <c:v>130.53420138888887</c:v>
                </c:pt>
                <c:pt idx="78">
                  <c:v>130.54461805555556</c:v>
                </c:pt>
                <c:pt idx="79">
                  <c:v>130.55503472222222</c:v>
                </c:pt>
                <c:pt idx="80">
                  <c:v>130.56545138888887</c:v>
                </c:pt>
                <c:pt idx="81">
                  <c:v>130.57586805555556</c:v>
                </c:pt>
                <c:pt idx="82">
                  <c:v>130.58628472222222</c:v>
                </c:pt>
                <c:pt idx="83">
                  <c:v>130.59670138888887</c:v>
                </c:pt>
                <c:pt idx="84">
                  <c:v>130.60711805555556</c:v>
                </c:pt>
                <c:pt idx="85">
                  <c:v>130.61753472222222</c:v>
                </c:pt>
                <c:pt idx="86">
                  <c:v>130.62795138888887</c:v>
                </c:pt>
                <c:pt idx="87">
                  <c:v>130.63836805555556</c:v>
                </c:pt>
                <c:pt idx="88">
                  <c:v>130.65190972222223</c:v>
                </c:pt>
                <c:pt idx="89">
                  <c:v>130.65920138888887</c:v>
                </c:pt>
                <c:pt idx="90">
                  <c:v>130.66961805555556</c:v>
                </c:pt>
                <c:pt idx="91">
                  <c:v>130.68003472222222</c:v>
                </c:pt>
                <c:pt idx="92">
                  <c:v>130.69045138888887</c:v>
                </c:pt>
                <c:pt idx="93">
                  <c:v>130.70086805555556</c:v>
                </c:pt>
                <c:pt idx="94">
                  <c:v>130.71128472222222</c:v>
                </c:pt>
                <c:pt idx="95">
                  <c:v>130.72170138888887</c:v>
                </c:pt>
                <c:pt idx="96">
                  <c:v>130.74253472222222</c:v>
                </c:pt>
                <c:pt idx="97">
                  <c:v>130.81406249999998</c:v>
                </c:pt>
                <c:pt idx="98">
                  <c:v>130.82586805555556</c:v>
                </c:pt>
                <c:pt idx="99">
                  <c:v>130.85121527777778</c:v>
                </c:pt>
                <c:pt idx="100">
                  <c:v>130.85711805555556</c:v>
                </c:pt>
                <c:pt idx="101">
                  <c:v>130.86753472222222</c:v>
                </c:pt>
                <c:pt idx="102">
                  <c:v>130.87795138888887</c:v>
                </c:pt>
                <c:pt idx="103">
                  <c:v>130.88836805555556</c:v>
                </c:pt>
                <c:pt idx="104">
                  <c:v>130.89878472222222</c:v>
                </c:pt>
                <c:pt idx="105">
                  <c:v>130.90920138888887</c:v>
                </c:pt>
                <c:pt idx="106">
                  <c:v>130.91961805555556</c:v>
                </c:pt>
                <c:pt idx="107">
                  <c:v>130.93003472222222</c:v>
                </c:pt>
                <c:pt idx="108">
                  <c:v>130.94045138888887</c:v>
                </c:pt>
                <c:pt idx="109">
                  <c:v>130.95086805555556</c:v>
                </c:pt>
                <c:pt idx="110">
                  <c:v>130.96128472222222</c:v>
                </c:pt>
                <c:pt idx="111">
                  <c:v>130.97170138888887</c:v>
                </c:pt>
                <c:pt idx="112">
                  <c:v>130.98211805555556</c:v>
                </c:pt>
                <c:pt idx="113">
                  <c:v>130.99253472222222</c:v>
                </c:pt>
                <c:pt idx="114">
                  <c:v>131.00295138888887</c:v>
                </c:pt>
                <c:pt idx="115">
                  <c:v>131.01336805555556</c:v>
                </c:pt>
                <c:pt idx="116">
                  <c:v>131.02378472222222</c:v>
                </c:pt>
                <c:pt idx="117">
                  <c:v>131.03420138888887</c:v>
                </c:pt>
                <c:pt idx="118">
                  <c:v>131.04461805555556</c:v>
                </c:pt>
                <c:pt idx="119">
                  <c:v>131.05503472222222</c:v>
                </c:pt>
                <c:pt idx="120">
                  <c:v>131.06545138888887</c:v>
                </c:pt>
                <c:pt idx="121">
                  <c:v>131.07586805555556</c:v>
                </c:pt>
                <c:pt idx="122">
                  <c:v>131.08628472222222</c:v>
                </c:pt>
                <c:pt idx="123">
                  <c:v>131.12829861111109</c:v>
                </c:pt>
                <c:pt idx="124">
                  <c:v>131.13836805555556</c:v>
                </c:pt>
                <c:pt idx="125">
                  <c:v>131.16961805555556</c:v>
                </c:pt>
                <c:pt idx="126">
                  <c:v>131.18003472222222</c:v>
                </c:pt>
                <c:pt idx="127">
                  <c:v>131.19045138888887</c:v>
                </c:pt>
                <c:pt idx="128">
                  <c:v>131.2357638888889</c:v>
                </c:pt>
                <c:pt idx="129">
                  <c:v>131.24253472222222</c:v>
                </c:pt>
                <c:pt idx="130">
                  <c:v>131.25295138888887</c:v>
                </c:pt>
                <c:pt idx="131">
                  <c:v>131.26336805555556</c:v>
                </c:pt>
                <c:pt idx="132">
                  <c:v>131.27378472222222</c:v>
                </c:pt>
                <c:pt idx="133">
                  <c:v>131.28420138888887</c:v>
                </c:pt>
                <c:pt idx="134">
                  <c:v>131.29461805555556</c:v>
                </c:pt>
                <c:pt idx="135">
                  <c:v>131.30503472222222</c:v>
                </c:pt>
                <c:pt idx="136">
                  <c:v>131.31545138888887</c:v>
                </c:pt>
                <c:pt idx="137">
                  <c:v>131.32586805555556</c:v>
                </c:pt>
                <c:pt idx="138">
                  <c:v>131.33628472222222</c:v>
                </c:pt>
                <c:pt idx="139">
                  <c:v>131.34670138888887</c:v>
                </c:pt>
                <c:pt idx="140">
                  <c:v>131.35711805555556</c:v>
                </c:pt>
                <c:pt idx="141">
                  <c:v>131.36753472222222</c:v>
                </c:pt>
                <c:pt idx="142">
                  <c:v>131.37795138888887</c:v>
                </c:pt>
                <c:pt idx="143">
                  <c:v>131.38836805555556</c:v>
                </c:pt>
                <c:pt idx="144">
                  <c:v>131.39878472222222</c:v>
                </c:pt>
                <c:pt idx="145">
                  <c:v>131.40920138888887</c:v>
                </c:pt>
                <c:pt idx="146">
                  <c:v>131.41961805555556</c:v>
                </c:pt>
                <c:pt idx="147">
                  <c:v>131.43003472222222</c:v>
                </c:pt>
                <c:pt idx="148">
                  <c:v>131.44045138888887</c:v>
                </c:pt>
                <c:pt idx="149">
                  <c:v>131.45086805555556</c:v>
                </c:pt>
                <c:pt idx="150">
                  <c:v>131.46128472222222</c:v>
                </c:pt>
                <c:pt idx="151">
                  <c:v>131.47170138888887</c:v>
                </c:pt>
                <c:pt idx="152">
                  <c:v>131.48211805555556</c:v>
                </c:pt>
                <c:pt idx="153">
                  <c:v>131.49253472222222</c:v>
                </c:pt>
                <c:pt idx="154">
                  <c:v>131.50295138888887</c:v>
                </c:pt>
                <c:pt idx="155">
                  <c:v>131.51336805555556</c:v>
                </c:pt>
                <c:pt idx="156">
                  <c:v>131.52378472222222</c:v>
                </c:pt>
                <c:pt idx="157">
                  <c:v>131.53420138888887</c:v>
                </c:pt>
                <c:pt idx="158">
                  <c:v>131.54461805555556</c:v>
                </c:pt>
                <c:pt idx="159">
                  <c:v>131.55503472222222</c:v>
                </c:pt>
                <c:pt idx="160">
                  <c:v>131.56545138888887</c:v>
                </c:pt>
                <c:pt idx="161">
                  <c:v>131.57586805555556</c:v>
                </c:pt>
                <c:pt idx="162">
                  <c:v>131.58628472222222</c:v>
                </c:pt>
                <c:pt idx="163">
                  <c:v>131.59670138888887</c:v>
                </c:pt>
                <c:pt idx="164">
                  <c:v>132.20277777777778</c:v>
                </c:pt>
                <c:pt idx="165">
                  <c:v>132.21128472222222</c:v>
                </c:pt>
                <c:pt idx="166">
                  <c:v>132.22170138888887</c:v>
                </c:pt>
                <c:pt idx="167">
                  <c:v>132.23211805555556</c:v>
                </c:pt>
                <c:pt idx="168">
                  <c:v>132.24253472222222</c:v>
                </c:pt>
                <c:pt idx="169">
                  <c:v>132.25295138888887</c:v>
                </c:pt>
                <c:pt idx="170">
                  <c:v>132.26319444444445</c:v>
                </c:pt>
                <c:pt idx="171">
                  <c:v>132.27361111111111</c:v>
                </c:pt>
                <c:pt idx="172">
                  <c:v>132.28420138888887</c:v>
                </c:pt>
                <c:pt idx="173">
                  <c:v>132.29461805555556</c:v>
                </c:pt>
                <c:pt idx="174">
                  <c:v>132.30503472222222</c:v>
                </c:pt>
                <c:pt idx="175">
                  <c:v>132.31545138888887</c:v>
                </c:pt>
                <c:pt idx="176">
                  <c:v>132.32586805555556</c:v>
                </c:pt>
                <c:pt idx="177">
                  <c:v>132.33628472222222</c:v>
                </c:pt>
                <c:pt idx="178">
                  <c:v>132.34670138888887</c:v>
                </c:pt>
                <c:pt idx="179">
                  <c:v>132.35711805555556</c:v>
                </c:pt>
                <c:pt idx="180">
                  <c:v>132.36753472222222</c:v>
                </c:pt>
                <c:pt idx="181">
                  <c:v>132.37795138888887</c:v>
                </c:pt>
                <c:pt idx="182">
                  <c:v>132.38836805555556</c:v>
                </c:pt>
                <c:pt idx="183">
                  <c:v>132.39878472222222</c:v>
                </c:pt>
                <c:pt idx="184">
                  <c:v>132.40920138888887</c:v>
                </c:pt>
                <c:pt idx="185">
                  <c:v>132.41961805555556</c:v>
                </c:pt>
                <c:pt idx="186">
                  <c:v>132.42986111111111</c:v>
                </c:pt>
                <c:pt idx="187">
                  <c:v>132.44045138888887</c:v>
                </c:pt>
                <c:pt idx="188">
                  <c:v>132.45086805555556</c:v>
                </c:pt>
                <c:pt idx="189">
                  <c:v>132.46128472222222</c:v>
                </c:pt>
                <c:pt idx="190">
                  <c:v>132.47170138888887</c:v>
                </c:pt>
                <c:pt idx="191">
                  <c:v>132.48211805555556</c:v>
                </c:pt>
                <c:pt idx="192">
                  <c:v>132.49253472222222</c:v>
                </c:pt>
                <c:pt idx="193">
                  <c:v>132.50295138888887</c:v>
                </c:pt>
                <c:pt idx="194">
                  <c:v>132.51336805555556</c:v>
                </c:pt>
                <c:pt idx="195">
                  <c:v>132.52378472222222</c:v>
                </c:pt>
                <c:pt idx="196">
                  <c:v>132.53420138888887</c:v>
                </c:pt>
                <c:pt idx="197">
                  <c:v>132.54461805555556</c:v>
                </c:pt>
                <c:pt idx="198">
                  <c:v>132.55503472222222</c:v>
                </c:pt>
                <c:pt idx="199">
                  <c:v>132.56545138888887</c:v>
                </c:pt>
                <c:pt idx="200">
                  <c:v>132.57586805555556</c:v>
                </c:pt>
                <c:pt idx="201">
                  <c:v>132.58628472222222</c:v>
                </c:pt>
                <c:pt idx="202">
                  <c:v>132.59670138888887</c:v>
                </c:pt>
                <c:pt idx="203">
                  <c:v>132.62795138888887</c:v>
                </c:pt>
                <c:pt idx="204">
                  <c:v>132.98211805555556</c:v>
                </c:pt>
                <c:pt idx="205">
                  <c:v>133.04461805555556</c:v>
                </c:pt>
                <c:pt idx="206">
                  <c:v>133.07586805555556</c:v>
                </c:pt>
                <c:pt idx="207">
                  <c:v>133.19218749999999</c:v>
                </c:pt>
                <c:pt idx="208">
                  <c:v>133.20086805555556</c:v>
                </c:pt>
                <c:pt idx="209">
                  <c:v>133.21128472222222</c:v>
                </c:pt>
                <c:pt idx="210">
                  <c:v>133.22170138888887</c:v>
                </c:pt>
                <c:pt idx="211">
                  <c:v>133.23211805555556</c:v>
                </c:pt>
                <c:pt idx="212">
                  <c:v>133.24253472222222</c:v>
                </c:pt>
                <c:pt idx="213">
                  <c:v>133.25295138888887</c:v>
                </c:pt>
                <c:pt idx="214">
                  <c:v>133.26336805555556</c:v>
                </c:pt>
                <c:pt idx="215">
                  <c:v>133.27378472222222</c:v>
                </c:pt>
                <c:pt idx="216">
                  <c:v>133.28420138888887</c:v>
                </c:pt>
                <c:pt idx="217">
                  <c:v>133.29461805555556</c:v>
                </c:pt>
                <c:pt idx="218">
                  <c:v>133.30503472222222</c:v>
                </c:pt>
                <c:pt idx="219">
                  <c:v>133.31545138888887</c:v>
                </c:pt>
                <c:pt idx="220">
                  <c:v>133.32586805555556</c:v>
                </c:pt>
                <c:pt idx="221">
                  <c:v>133.33628472222222</c:v>
                </c:pt>
                <c:pt idx="222">
                  <c:v>133.34670138888887</c:v>
                </c:pt>
                <c:pt idx="223">
                  <c:v>133.35711805555556</c:v>
                </c:pt>
                <c:pt idx="224">
                  <c:v>133.36753472222222</c:v>
                </c:pt>
                <c:pt idx="225">
                  <c:v>133.37795138888887</c:v>
                </c:pt>
                <c:pt idx="226">
                  <c:v>133.38836805555556</c:v>
                </c:pt>
                <c:pt idx="227">
                  <c:v>133.39878472222222</c:v>
                </c:pt>
                <c:pt idx="228">
                  <c:v>133.40920138888887</c:v>
                </c:pt>
                <c:pt idx="229">
                  <c:v>133.41961805555556</c:v>
                </c:pt>
                <c:pt idx="230">
                  <c:v>133.43003472222222</c:v>
                </c:pt>
                <c:pt idx="231">
                  <c:v>133.44045138888887</c:v>
                </c:pt>
                <c:pt idx="232">
                  <c:v>133.45086805555556</c:v>
                </c:pt>
                <c:pt idx="233">
                  <c:v>133.46128472222222</c:v>
                </c:pt>
                <c:pt idx="234">
                  <c:v>133.47170138888887</c:v>
                </c:pt>
                <c:pt idx="235">
                  <c:v>133.48211805555556</c:v>
                </c:pt>
                <c:pt idx="236">
                  <c:v>133.49253472222222</c:v>
                </c:pt>
                <c:pt idx="237">
                  <c:v>133.50295138888887</c:v>
                </c:pt>
                <c:pt idx="238">
                  <c:v>133.51336805555556</c:v>
                </c:pt>
                <c:pt idx="239">
                  <c:v>133.52378472222222</c:v>
                </c:pt>
                <c:pt idx="240">
                  <c:v>133.53420138888887</c:v>
                </c:pt>
                <c:pt idx="241">
                  <c:v>133.54461805555556</c:v>
                </c:pt>
                <c:pt idx="242">
                  <c:v>133.55503472222222</c:v>
                </c:pt>
                <c:pt idx="243">
                  <c:v>133.56545138888887</c:v>
                </c:pt>
                <c:pt idx="244">
                  <c:v>133.57586805555556</c:v>
                </c:pt>
                <c:pt idx="245">
                  <c:v>133.58628472222222</c:v>
                </c:pt>
                <c:pt idx="246">
                  <c:v>133.59670138888887</c:v>
                </c:pt>
                <c:pt idx="247">
                  <c:v>133.60711805555556</c:v>
                </c:pt>
                <c:pt idx="248">
                  <c:v>133.61753472222222</c:v>
                </c:pt>
                <c:pt idx="249">
                  <c:v>133.62795138888887</c:v>
                </c:pt>
                <c:pt idx="250">
                  <c:v>133.64878472222222</c:v>
                </c:pt>
                <c:pt idx="251">
                  <c:v>133.66961805555556</c:v>
                </c:pt>
                <c:pt idx="252">
                  <c:v>133.72170138888887</c:v>
                </c:pt>
                <c:pt idx="253">
                  <c:v>133.73211805555556</c:v>
                </c:pt>
              </c:numCache>
            </c:numRef>
          </c:xVal>
          <c:yVal>
            <c:numRef>
              <c:f>'ALL Red. Coords &amp; Plots'!$I$2:$I$378</c:f>
              <c:numCache>
                <c:formatCode>General</c:formatCode>
                <c:ptCount val="377"/>
                <c:pt idx="1">
                  <c:v>5.8775896707021431</c:v>
                </c:pt>
                <c:pt idx="2">
                  <c:v>19.171777905495709</c:v>
                </c:pt>
                <c:pt idx="3">
                  <c:v>15.62478490408685</c:v>
                </c:pt>
                <c:pt idx="4">
                  <c:v>15.603763754411995</c:v>
                </c:pt>
                <c:pt idx="5">
                  <c:v>18.147978243610666</c:v>
                </c:pt>
                <c:pt idx="6">
                  <c:v>15.550387642333074</c:v>
                </c:pt>
                <c:pt idx="7">
                  <c:v>16.533101406523361</c:v>
                </c:pt>
                <c:pt idx="8">
                  <c:v>15.063026382728395</c:v>
                </c:pt>
                <c:pt idx="9">
                  <c:v>15.298352098137078</c:v>
                </c:pt>
                <c:pt idx="10">
                  <c:v>14.67913606261647</c:v>
                </c:pt>
                <c:pt idx="11">
                  <c:v>14.574967962541521</c:v>
                </c:pt>
                <c:pt idx="12">
                  <c:v>17.017458721545204</c:v>
                </c:pt>
                <c:pt idx="13">
                  <c:v>14.193867168657368</c:v>
                </c:pt>
                <c:pt idx="14">
                  <c:v>14.764991702028986</c:v>
                </c:pt>
                <c:pt idx="15">
                  <c:v>14.9867718638122</c:v>
                </c:pt>
                <c:pt idx="16">
                  <c:v>14.277366891536724</c:v>
                </c:pt>
                <c:pt idx="17">
                  <c:v>16.008209895766885</c:v>
                </c:pt>
                <c:pt idx="18">
                  <c:v>9.2427958353105666</c:v>
                </c:pt>
                <c:pt idx="19">
                  <c:v>14.448394721737154</c:v>
                </c:pt>
                <c:pt idx="20">
                  <c:v>16.752459525174004</c:v>
                </c:pt>
                <c:pt idx="21">
                  <c:v>14.722277854397724</c:v>
                </c:pt>
                <c:pt idx="22">
                  <c:v>15.10207644254722</c:v>
                </c:pt>
                <c:pt idx="23">
                  <c:v>15.204346875129445</c:v>
                </c:pt>
                <c:pt idx="24">
                  <c:v>15.035174343543712</c:v>
                </c:pt>
                <c:pt idx="25">
                  <c:v>15.617947151089043</c:v>
                </c:pt>
                <c:pt idx="26">
                  <c:v>19.025236583047089</c:v>
                </c:pt>
                <c:pt idx="27">
                  <c:v>15.826848744075583</c:v>
                </c:pt>
                <c:pt idx="28">
                  <c:v>15.161413451320227</c:v>
                </c:pt>
                <c:pt idx="29">
                  <c:v>16.855944960490433</c:v>
                </c:pt>
                <c:pt idx="30">
                  <c:v>15.885380257903426</c:v>
                </c:pt>
                <c:pt idx="31">
                  <c:v>15.943341416912487</c:v>
                </c:pt>
                <c:pt idx="32">
                  <c:v>17.360510147724813</c:v>
                </c:pt>
                <c:pt idx="33">
                  <c:v>16.119743108916708</c:v>
                </c:pt>
                <c:pt idx="34">
                  <c:v>16.589700643380255</c:v>
                </c:pt>
                <c:pt idx="35">
                  <c:v>18.86961030558923</c:v>
                </c:pt>
                <c:pt idx="36">
                  <c:v>16.152192852454409</c:v>
                </c:pt>
                <c:pt idx="37">
                  <c:v>16.899171575164779</c:v>
                </c:pt>
                <c:pt idx="38">
                  <c:v>16.217437135578159</c:v>
                </c:pt>
                <c:pt idx="39">
                  <c:v>19.451214578463379</c:v>
                </c:pt>
                <c:pt idx="40">
                  <c:v>15.660190908801271</c:v>
                </c:pt>
                <c:pt idx="41">
                  <c:v>15.936664419199332</c:v>
                </c:pt>
                <c:pt idx="42">
                  <c:v>18.756187605844673</c:v>
                </c:pt>
                <c:pt idx="43">
                  <c:v>17.524276404827383</c:v>
                </c:pt>
                <c:pt idx="44">
                  <c:v>15.628592341818946</c:v>
                </c:pt>
                <c:pt idx="45">
                  <c:v>15.969140841938891</c:v>
                </c:pt>
                <c:pt idx="46">
                  <c:v>17.009180497869732</c:v>
                </c:pt>
                <c:pt idx="47">
                  <c:v>15.643840850285772</c:v>
                </c:pt>
                <c:pt idx="48">
                  <c:v>16.569069132966138</c:v>
                </c:pt>
                <c:pt idx="49">
                  <c:v>15.200233524616314</c:v>
                </c:pt>
                <c:pt idx="50">
                  <c:v>16.080411520586818</c:v>
                </c:pt>
                <c:pt idx="51">
                  <c:v>14.624766963615492</c:v>
                </c:pt>
                <c:pt idx="52">
                  <c:v>15.26757316462157</c:v>
                </c:pt>
                <c:pt idx="53">
                  <c:v>15.536762900881534</c:v>
                </c:pt>
                <c:pt idx="54">
                  <c:v>15.434951253645268</c:v>
                </c:pt>
                <c:pt idx="55">
                  <c:v>16.578971371668725</c:v>
                </c:pt>
                <c:pt idx="56">
                  <c:v>14.703598120987959</c:v>
                </c:pt>
                <c:pt idx="57">
                  <c:v>15.410735631663263</c:v>
                </c:pt>
                <c:pt idx="58">
                  <c:v>18.879467882799741</c:v>
                </c:pt>
                <c:pt idx="59">
                  <c:v>14.937541073913989</c:v>
                </c:pt>
                <c:pt idx="60">
                  <c:v>14.729911680679896</c:v>
                </c:pt>
                <c:pt idx="61">
                  <c:v>14.79126203450256</c:v>
                </c:pt>
                <c:pt idx="62">
                  <c:v>14.675866575311062</c:v>
                </c:pt>
                <c:pt idx="63">
                  <c:v>15.56678368529473</c:v>
                </c:pt>
                <c:pt idx="64">
                  <c:v>14.62362567349226</c:v>
                </c:pt>
                <c:pt idx="65">
                  <c:v>14.756577929027189</c:v>
                </c:pt>
                <c:pt idx="66">
                  <c:v>14.996061509796737</c:v>
                </c:pt>
                <c:pt idx="67">
                  <c:v>15.231532631554835</c:v>
                </c:pt>
                <c:pt idx="68">
                  <c:v>15.375745622698261</c:v>
                </c:pt>
                <c:pt idx="69">
                  <c:v>16.118848563523674</c:v>
                </c:pt>
                <c:pt idx="70">
                  <c:v>15.409571199098497</c:v>
                </c:pt>
                <c:pt idx="71">
                  <c:v>16.138828031036585</c:v>
                </c:pt>
                <c:pt idx="72">
                  <c:v>15.705430897478543</c:v>
                </c:pt>
                <c:pt idx="73">
                  <c:v>16.077308492213941</c:v>
                </c:pt>
                <c:pt idx="74">
                  <c:v>15.980158807466191</c:v>
                </c:pt>
                <c:pt idx="75">
                  <c:v>16.233471330521073</c:v>
                </c:pt>
                <c:pt idx="76">
                  <c:v>16.136207111024962</c:v>
                </c:pt>
                <c:pt idx="77">
                  <c:v>16.534389471861914</c:v>
                </c:pt>
                <c:pt idx="78">
                  <c:v>16.221498022272087</c:v>
                </c:pt>
                <c:pt idx="79">
                  <c:v>17.484634774069427</c:v>
                </c:pt>
                <c:pt idx="80">
                  <c:v>16.604777853662551</c:v>
                </c:pt>
                <c:pt idx="81">
                  <c:v>18.092160999286769</c:v>
                </c:pt>
                <c:pt idx="82">
                  <c:v>16.809530985630452</c:v>
                </c:pt>
                <c:pt idx="83">
                  <c:v>18.987128410414705</c:v>
                </c:pt>
                <c:pt idx="84">
                  <c:v>17.593852359787341</c:v>
                </c:pt>
                <c:pt idx="85">
                  <c:v>18.566672212906123</c:v>
                </c:pt>
                <c:pt idx="86">
                  <c:v>16.249090945317288</c:v>
                </c:pt>
                <c:pt idx="87">
                  <c:v>18.994731634767636</c:v>
                </c:pt>
                <c:pt idx="88">
                  <c:v>19.865634350451902</c:v>
                </c:pt>
                <c:pt idx="89">
                  <c:v>16.443899365251493</c:v>
                </c:pt>
                <c:pt idx="90">
                  <c:v>16.508220497216954</c:v>
                </c:pt>
                <c:pt idx="91">
                  <c:v>19.411331744850649</c:v>
                </c:pt>
                <c:pt idx="92">
                  <c:v>20.092946328994266</c:v>
                </c:pt>
                <c:pt idx="93">
                  <c:v>16.290460004467693</c:v>
                </c:pt>
                <c:pt idx="94">
                  <c:v>15.95338024718704</c:v>
                </c:pt>
                <c:pt idx="95">
                  <c:v>20.123663229037323</c:v>
                </c:pt>
                <c:pt idx="96">
                  <c:v>16.007313662289889</c:v>
                </c:pt>
                <c:pt idx="97">
                  <c:v>15.448782071902185</c:v>
                </c:pt>
                <c:pt idx="98">
                  <c:v>14.329804804468566</c:v>
                </c:pt>
                <c:pt idx="99">
                  <c:v>15.626890670804912</c:v>
                </c:pt>
                <c:pt idx="100">
                  <c:v>10.92378282584772</c:v>
                </c:pt>
                <c:pt idx="101">
                  <c:v>14.378492287043777</c:v>
                </c:pt>
                <c:pt idx="102">
                  <c:v>14.860759209478143</c:v>
                </c:pt>
                <c:pt idx="103">
                  <c:v>14.808960745441405</c:v>
                </c:pt>
                <c:pt idx="104">
                  <c:v>14.528786999843756</c:v>
                </c:pt>
                <c:pt idx="105">
                  <c:v>15.849152146373866</c:v>
                </c:pt>
                <c:pt idx="106">
                  <c:v>14.894955625070663</c:v>
                </c:pt>
                <c:pt idx="107">
                  <c:v>16.134729099004559</c:v>
                </c:pt>
                <c:pt idx="108">
                  <c:v>15.054306759862177</c:v>
                </c:pt>
                <c:pt idx="109">
                  <c:v>15.845648325454839</c:v>
                </c:pt>
                <c:pt idx="110">
                  <c:v>15.519062165382456</c:v>
                </c:pt>
                <c:pt idx="111">
                  <c:v>18.06075986677218</c:v>
                </c:pt>
                <c:pt idx="112">
                  <c:v>16.242179271461584</c:v>
                </c:pt>
                <c:pt idx="113">
                  <c:v>16.08628426153734</c:v>
                </c:pt>
                <c:pt idx="114">
                  <c:v>16.198706330292147</c:v>
                </c:pt>
                <c:pt idx="115">
                  <c:v>15.707281202086635</c:v>
                </c:pt>
                <c:pt idx="116">
                  <c:v>16.178416595678275</c:v>
                </c:pt>
                <c:pt idx="117">
                  <c:v>16.196479723529883</c:v>
                </c:pt>
                <c:pt idx="118">
                  <c:v>15.759820478412712</c:v>
                </c:pt>
                <c:pt idx="119">
                  <c:v>16.799907408622563</c:v>
                </c:pt>
                <c:pt idx="120">
                  <c:v>16.205118651069935</c:v>
                </c:pt>
                <c:pt idx="121">
                  <c:v>15.662975181804756</c:v>
                </c:pt>
                <c:pt idx="122">
                  <c:v>15.789600204049266</c:v>
                </c:pt>
                <c:pt idx="123">
                  <c:v>16.271352917958463</c:v>
                </c:pt>
                <c:pt idx="124">
                  <c:v>18.863797893818226</c:v>
                </c:pt>
                <c:pt idx="125">
                  <c:v>16.917136921409259</c:v>
                </c:pt>
                <c:pt idx="126">
                  <c:v>16.389000760768749</c:v>
                </c:pt>
                <c:pt idx="127">
                  <c:v>15.41775988686056</c:v>
                </c:pt>
                <c:pt idx="128">
                  <c:v>17.290394945861184</c:v>
                </c:pt>
                <c:pt idx="129">
                  <c:v>16.803609307521654</c:v>
                </c:pt>
                <c:pt idx="130">
                  <c:v>14.847005652554346</c:v>
                </c:pt>
                <c:pt idx="131">
                  <c:v>15.769886149401325</c:v>
                </c:pt>
                <c:pt idx="132">
                  <c:v>16.872405803284693</c:v>
                </c:pt>
                <c:pt idx="133">
                  <c:v>15.228488986548086</c:v>
                </c:pt>
                <c:pt idx="134">
                  <c:v>15.975351867637588</c:v>
                </c:pt>
                <c:pt idx="135">
                  <c:v>15.935661649784276</c:v>
                </c:pt>
                <c:pt idx="136">
                  <c:v>14.938425473920841</c:v>
                </c:pt>
                <c:pt idx="137">
                  <c:v>15.448038547294278</c:v>
                </c:pt>
                <c:pt idx="138">
                  <c:v>15.024917962660727</c:v>
                </c:pt>
                <c:pt idx="139">
                  <c:v>19.869233063311842</c:v>
                </c:pt>
                <c:pt idx="140">
                  <c:v>15.266442825043073</c:v>
                </c:pt>
                <c:pt idx="141">
                  <c:v>18.905280222511688</c:v>
                </c:pt>
                <c:pt idx="142">
                  <c:v>15.22221285777475</c:v>
                </c:pt>
                <c:pt idx="143">
                  <c:v>16.658935805531009</c:v>
                </c:pt>
                <c:pt idx="144">
                  <c:v>15.213606221492412</c:v>
                </c:pt>
                <c:pt idx="145">
                  <c:v>15.220137418511737</c:v>
                </c:pt>
                <c:pt idx="146">
                  <c:v>14.928396900438209</c:v>
                </c:pt>
                <c:pt idx="147">
                  <c:v>16.535234599177297</c:v>
                </c:pt>
                <c:pt idx="148">
                  <c:v>19.416542829746732</c:v>
                </c:pt>
                <c:pt idx="149">
                  <c:v>14.786387509814823</c:v>
                </c:pt>
                <c:pt idx="150">
                  <c:v>15.510553364727386</c:v>
                </c:pt>
                <c:pt idx="151">
                  <c:v>16.029325213404292</c:v>
                </c:pt>
                <c:pt idx="152">
                  <c:v>15.395883023019614</c:v>
                </c:pt>
                <c:pt idx="153">
                  <c:v>17.413171843250428</c:v>
                </c:pt>
                <c:pt idx="154">
                  <c:v>15.801200816710807</c:v>
                </c:pt>
                <c:pt idx="155">
                  <c:v>16.012359491905478</c:v>
                </c:pt>
                <c:pt idx="156">
                  <c:v>18.210585123495363</c:v>
                </c:pt>
                <c:pt idx="157">
                  <c:v>16.743594679417544</c:v>
                </c:pt>
                <c:pt idx="158">
                  <c:v>15.777419638904684</c:v>
                </c:pt>
                <c:pt idx="159">
                  <c:v>18.433936438494424</c:v>
                </c:pt>
                <c:pt idx="160">
                  <c:v>18.025919925970602</c:v>
                </c:pt>
                <c:pt idx="161">
                  <c:v>15.651210992278571</c:v>
                </c:pt>
                <c:pt idx="162">
                  <c:v>16.939036472691257</c:v>
                </c:pt>
                <c:pt idx="163">
                  <c:v>18.698302634807177</c:v>
                </c:pt>
                <c:pt idx="164">
                  <c:v>16.656354329300498</c:v>
                </c:pt>
                <c:pt idx="165">
                  <c:v>12.720279164524323</c:v>
                </c:pt>
                <c:pt idx="166">
                  <c:v>17.377011910612342</c:v>
                </c:pt>
                <c:pt idx="167">
                  <c:v>16.908975233481641</c:v>
                </c:pt>
                <c:pt idx="168">
                  <c:v>16.755239626485601</c:v>
                </c:pt>
                <c:pt idx="169">
                  <c:v>17.617911772553668</c:v>
                </c:pt>
                <c:pt idx="170">
                  <c:v>17.322105892185025</c:v>
                </c:pt>
                <c:pt idx="171">
                  <c:v>17.139498454433276</c:v>
                </c:pt>
                <c:pt idx="172">
                  <c:v>17.124633184609081</c:v>
                </c:pt>
                <c:pt idx="173">
                  <c:v>17.06996575200462</c:v>
                </c:pt>
                <c:pt idx="174">
                  <c:v>16.619194225352651</c:v>
                </c:pt>
                <c:pt idx="175">
                  <c:v>16.218529562292982</c:v>
                </c:pt>
                <c:pt idx="176">
                  <c:v>17.010706730422736</c:v>
                </c:pt>
                <c:pt idx="177">
                  <c:v>15.322628963459962</c:v>
                </c:pt>
                <c:pt idx="178">
                  <c:v>19.003572493345693</c:v>
                </c:pt>
                <c:pt idx="179">
                  <c:v>16.241289568875022</c:v>
                </c:pt>
                <c:pt idx="180">
                  <c:v>15.704010555973777</c:v>
                </c:pt>
                <c:pt idx="181">
                  <c:v>16.579900232884654</c:v>
                </c:pt>
                <c:pt idx="182">
                  <c:v>15.309402484416019</c:v>
                </c:pt>
                <c:pt idx="183">
                  <c:v>15.869827206081277</c:v>
                </c:pt>
                <c:pt idx="184">
                  <c:v>15.439977406524426</c:v>
                </c:pt>
                <c:pt idx="185">
                  <c:v>18.165831517027616</c:v>
                </c:pt>
                <c:pt idx="186">
                  <c:v>16.462084932741195</c:v>
                </c:pt>
                <c:pt idx="187">
                  <c:v>18.200882932151725</c:v>
                </c:pt>
                <c:pt idx="188">
                  <c:v>15.424964443400036</c:v>
                </c:pt>
                <c:pt idx="189">
                  <c:v>17.541727121567696</c:v>
                </c:pt>
                <c:pt idx="190">
                  <c:v>15.308081961147771</c:v>
                </c:pt>
                <c:pt idx="191">
                  <c:v>16.190357274488555</c:v>
                </c:pt>
                <c:pt idx="192">
                  <c:v>17.376546144746229</c:v>
                </c:pt>
                <c:pt idx="193">
                  <c:v>16.222805584842202</c:v>
                </c:pt>
                <c:pt idx="194">
                  <c:v>16.235456669640037</c:v>
                </c:pt>
                <c:pt idx="195">
                  <c:v>17.637787290355519</c:v>
                </c:pt>
                <c:pt idx="196">
                  <c:v>16.394304149470788</c:v>
                </c:pt>
                <c:pt idx="197">
                  <c:v>19.140375096232805</c:v>
                </c:pt>
                <c:pt idx="198">
                  <c:v>15.489767120577447</c:v>
                </c:pt>
                <c:pt idx="199">
                  <c:v>19.1334692546586</c:v>
                </c:pt>
                <c:pt idx="200">
                  <c:v>17.633468030584659</c:v>
                </c:pt>
                <c:pt idx="201">
                  <c:v>16.510827291529569</c:v>
                </c:pt>
                <c:pt idx="202">
                  <c:v>17.685835309226743</c:v>
                </c:pt>
                <c:pt idx="203">
                  <c:v>18.632259297665424</c:v>
                </c:pt>
                <c:pt idx="204">
                  <c:v>17.381386515372771</c:v>
                </c:pt>
                <c:pt idx="205">
                  <c:v>17.165303442635107</c:v>
                </c:pt>
                <c:pt idx="206">
                  <c:v>16.955986733976772</c:v>
                </c:pt>
                <c:pt idx="207">
                  <c:v>18.312213380281975</c:v>
                </c:pt>
                <c:pt idx="208">
                  <c:v>15.956726742788925</c:v>
                </c:pt>
                <c:pt idx="209">
                  <c:v>19.246427349200083</c:v>
                </c:pt>
                <c:pt idx="210">
                  <c:v>20.916350139877121</c:v>
                </c:pt>
                <c:pt idx="211">
                  <c:v>18.290616909996999</c:v>
                </c:pt>
                <c:pt idx="212">
                  <c:v>18.437803358566637</c:v>
                </c:pt>
                <c:pt idx="213">
                  <c:v>17.526203939841459</c:v>
                </c:pt>
                <c:pt idx="214">
                  <c:v>18.170292804889982</c:v>
                </c:pt>
                <c:pt idx="215">
                  <c:v>20.071734523524011</c:v>
                </c:pt>
                <c:pt idx="216">
                  <c:v>17.633113237262666</c:v>
                </c:pt>
                <c:pt idx="217">
                  <c:v>18.735870538182464</c:v>
                </c:pt>
                <c:pt idx="218">
                  <c:v>17.546508049087162</c:v>
                </c:pt>
                <c:pt idx="219">
                  <c:v>17.201332533362688</c:v>
                </c:pt>
                <c:pt idx="220">
                  <c:v>19.095386516078623</c:v>
                </c:pt>
                <c:pt idx="221">
                  <c:v>16.886106381508593</c:v>
                </c:pt>
                <c:pt idx="222">
                  <c:v>18.051646598872601</c:v>
                </c:pt>
                <c:pt idx="223">
                  <c:v>17.078029810900407</c:v>
                </c:pt>
                <c:pt idx="224">
                  <c:v>18.775076903929605</c:v>
                </c:pt>
                <c:pt idx="225">
                  <c:v>16.892138668564701</c:v>
                </c:pt>
                <c:pt idx="226">
                  <c:v>17.072106969879698</c:v>
                </c:pt>
                <c:pt idx="227">
                  <c:v>17.663187136812624</c:v>
                </c:pt>
                <c:pt idx="228">
                  <c:v>17.280481163356868</c:v>
                </c:pt>
                <c:pt idx="229">
                  <c:v>16.854494548896295</c:v>
                </c:pt>
                <c:pt idx="230">
                  <c:v>21.69220850698278</c:v>
                </c:pt>
                <c:pt idx="231">
                  <c:v>16.508865681824865</c:v>
                </c:pt>
                <c:pt idx="232">
                  <c:v>17.317885839927914</c:v>
                </c:pt>
                <c:pt idx="233">
                  <c:v>16.540818203532556</c:v>
                </c:pt>
                <c:pt idx="234">
                  <c:v>17.339429024568009</c:v>
                </c:pt>
                <c:pt idx="235">
                  <c:v>17.331987176238243</c:v>
                </c:pt>
                <c:pt idx="236">
                  <c:v>19.122284167615927</c:v>
                </c:pt>
                <c:pt idx="237">
                  <c:v>16.637957227532667</c:v>
                </c:pt>
                <c:pt idx="238">
                  <c:v>17.227769442691091</c:v>
                </c:pt>
                <c:pt idx="239">
                  <c:v>16.183788469274038</c:v>
                </c:pt>
                <c:pt idx="240">
                  <c:v>24.044394950715471</c:v>
                </c:pt>
                <c:pt idx="241">
                  <c:v>18.525230660059453</c:v>
                </c:pt>
                <c:pt idx="242">
                  <c:v>20.755742703213858</c:v>
                </c:pt>
                <c:pt idx="243">
                  <c:v>17.576308430592146</c:v>
                </c:pt>
                <c:pt idx="244">
                  <c:v>18.324418416147786</c:v>
                </c:pt>
                <c:pt idx="245">
                  <c:v>18.259987812955984</c:v>
                </c:pt>
                <c:pt idx="246">
                  <c:v>17.742870272967444</c:v>
                </c:pt>
                <c:pt idx="247">
                  <c:v>17.383143214197776</c:v>
                </c:pt>
                <c:pt idx="248">
                  <c:v>23.055891583905559</c:v>
                </c:pt>
                <c:pt idx="249">
                  <c:v>18.379317959799611</c:v>
                </c:pt>
                <c:pt idx="250">
                  <c:v>18.504203217371636</c:v>
                </c:pt>
                <c:pt idx="251">
                  <c:v>19.607827086100023</c:v>
                </c:pt>
                <c:pt idx="252">
                  <c:v>19.257233023771281</c:v>
                </c:pt>
                <c:pt idx="253">
                  <c:v>19.606456494184638</c:v>
                </c:pt>
              </c:numCache>
            </c:numRef>
          </c:yVal>
        </c:ser>
        <c:axId val="78161408"/>
        <c:axId val="78163328"/>
      </c:scatterChart>
      <c:valAx>
        <c:axId val="781614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Decimal Day</a:t>
                </a:r>
              </a:p>
            </c:rich>
          </c:tx>
          <c:layout/>
        </c:title>
        <c:numFmt formatCode="General" sourceLinked="1"/>
        <c:tickLblPos val="nextTo"/>
        <c:crossAx val="78163328"/>
        <c:crosses val="autoZero"/>
        <c:crossBetween val="midCat"/>
      </c:valAx>
      <c:valAx>
        <c:axId val="78163328"/>
        <c:scaling>
          <c:orientation val="minMax"/>
          <c:min val="1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Velocity (m/day)</a:t>
                </a:r>
              </a:p>
            </c:rich>
          </c:tx>
          <c:layout/>
        </c:title>
        <c:numFmt formatCode="General" sourceLinked="1"/>
        <c:tickLblPos val="nextTo"/>
        <c:crossAx val="7816140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'ALL Red. Coords &amp; Plots'!$H$1</c:f>
              <c:strCache>
                <c:ptCount val="1"/>
                <c:pt idx="0">
                  <c:v>Vel Z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movingAvg"/>
            <c:period val="5"/>
          </c:trendline>
          <c:xVal>
            <c:numRef>
              <c:f>'ALL Red. Coords &amp; Plots'!$A$2:$A$255</c:f>
              <c:numCache>
                <c:formatCode>General</c:formatCode>
                <c:ptCount val="254"/>
                <c:pt idx="0">
                  <c:v>129.70763888888888</c:v>
                </c:pt>
                <c:pt idx="1">
                  <c:v>129.71128472222222</c:v>
                </c:pt>
                <c:pt idx="2">
                  <c:v>129.72170138888887</c:v>
                </c:pt>
                <c:pt idx="3">
                  <c:v>129.73211805555556</c:v>
                </c:pt>
                <c:pt idx="4">
                  <c:v>129.74253472222222</c:v>
                </c:pt>
                <c:pt idx="5">
                  <c:v>129.75295138888887</c:v>
                </c:pt>
                <c:pt idx="6">
                  <c:v>129.76319444444445</c:v>
                </c:pt>
                <c:pt idx="7">
                  <c:v>129.77378472222222</c:v>
                </c:pt>
                <c:pt idx="8">
                  <c:v>129.78420138888887</c:v>
                </c:pt>
                <c:pt idx="9">
                  <c:v>129.79461805555556</c:v>
                </c:pt>
                <c:pt idx="10">
                  <c:v>129.80503472222222</c:v>
                </c:pt>
                <c:pt idx="11">
                  <c:v>129.81545138888887</c:v>
                </c:pt>
                <c:pt idx="12">
                  <c:v>129.82569444444445</c:v>
                </c:pt>
                <c:pt idx="13">
                  <c:v>129.83628472222222</c:v>
                </c:pt>
                <c:pt idx="14">
                  <c:v>129.85711805555556</c:v>
                </c:pt>
                <c:pt idx="15">
                  <c:v>129.86753472222222</c:v>
                </c:pt>
                <c:pt idx="16">
                  <c:v>129.87795138888887</c:v>
                </c:pt>
                <c:pt idx="17">
                  <c:v>129.91493055555554</c:v>
                </c:pt>
                <c:pt idx="18">
                  <c:v>129.91961805555556</c:v>
                </c:pt>
                <c:pt idx="19">
                  <c:v>129.93003472222222</c:v>
                </c:pt>
                <c:pt idx="20">
                  <c:v>129.94045138888887</c:v>
                </c:pt>
                <c:pt idx="21">
                  <c:v>129.95086805555556</c:v>
                </c:pt>
                <c:pt idx="22">
                  <c:v>129.96128472222222</c:v>
                </c:pt>
                <c:pt idx="23">
                  <c:v>129.97170138888887</c:v>
                </c:pt>
                <c:pt idx="24">
                  <c:v>129.98211805555556</c:v>
                </c:pt>
                <c:pt idx="25">
                  <c:v>129.99236111111111</c:v>
                </c:pt>
                <c:pt idx="26">
                  <c:v>130.00295138888887</c:v>
                </c:pt>
                <c:pt idx="27">
                  <c:v>130.01319444444445</c:v>
                </c:pt>
                <c:pt idx="28">
                  <c:v>130.02378472222222</c:v>
                </c:pt>
                <c:pt idx="29">
                  <c:v>130.03420138888887</c:v>
                </c:pt>
                <c:pt idx="30">
                  <c:v>130.04461805555556</c:v>
                </c:pt>
                <c:pt idx="31">
                  <c:v>130.05503472222222</c:v>
                </c:pt>
                <c:pt idx="32">
                  <c:v>130.06545138888887</c:v>
                </c:pt>
                <c:pt idx="33">
                  <c:v>130.07586805555556</c:v>
                </c:pt>
                <c:pt idx="34">
                  <c:v>130.08628472222222</c:v>
                </c:pt>
                <c:pt idx="35">
                  <c:v>130.09652777777777</c:v>
                </c:pt>
                <c:pt idx="36">
                  <c:v>130.10711805555556</c:v>
                </c:pt>
                <c:pt idx="37">
                  <c:v>130.11753472222222</c:v>
                </c:pt>
                <c:pt idx="38">
                  <c:v>130.12795138888887</c:v>
                </c:pt>
                <c:pt idx="39">
                  <c:v>130.13836805555556</c:v>
                </c:pt>
                <c:pt idx="40">
                  <c:v>130.14878472222222</c:v>
                </c:pt>
                <c:pt idx="41">
                  <c:v>130.15920138888887</c:v>
                </c:pt>
                <c:pt idx="42">
                  <c:v>130.16961805555556</c:v>
                </c:pt>
                <c:pt idx="43">
                  <c:v>130.18003472222222</c:v>
                </c:pt>
                <c:pt idx="44">
                  <c:v>130.19045138888887</c:v>
                </c:pt>
                <c:pt idx="45">
                  <c:v>130.20086805555556</c:v>
                </c:pt>
                <c:pt idx="46">
                  <c:v>130.21128472222222</c:v>
                </c:pt>
                <c:pt idx="47">
                  <c:v>130.22170138888887</c:v>
                </c:pt>
                <c:pt idx="48">
                  <c:v>130.23211805555556</c:v>
                </c:pt>
                <c:pt idx="49">
                  <c:v>130.24253472222222</c:v>
                </c:pt>
                <c:pt idx="50">
                  <c:v>130.25295138888887</c:v>
                </c:pt>
                <c:pt idx="51">
                  <c:v>130.26336805555556</c:v>
                </c:pt>
                <c:pt idx="52">
                  <c:v>130.27378472222222</c:v>
                </c:pt>
                <c:pt idx="53">
                  <c:v>130.28420138888887</c:v>
                </c:pt>
                <c:pt idx="54">
                  <c:v>130.29461805555556</c:v>
                </c:pt>
                <c:pt idx="55">
                  <c:v>130.30503472222222</c:v>
                </c:pt>
                <c:pt idx="56">
                  <c:v>130.31545138888887</c:v>
                </c:pt>
                <c:pt idx="57">
                  <c:v>130.32586805555556</c:v>
                </c:pt>
                <c:pt idx="58">
                  <c:v>130.33628472222222</c:v>
                </c:pt>
                <c:pt idx="59">
                  <c:v>130.34670138888887</c:v>
                </c:pt>
                <c:pt idx="60">
                  <c:v>130.35711805555556</c:v>
                </c:pt>
                <c:pt idx="61">
                  <c:v>130.36753472222222</c:v>
                </c:pt>
                <c:pt idx="62">
                  <c:v>130.37795138888887</c:v>
                </c:pt>
                <c:pt idx="63">
                  <c:v>130.38836805555556</c:v>
                </c:pt>
                <c:pt idx="64">
                  <c:v>130.39878472222222</c:v>
                </c:pt>
                <c:pt idx="65">
                  <c:v>130.40920138888887</c:v>
                </c:pt>
                <c:pt idx="66">
                  <c:v>130.41961805555556</c:v>
                </c:pt>
                <c:pt idx="67">
                  <c:v>130.43003472222222</c:v>
                </c:pt>
                <c:pt idx="68">
                  <c:v>130.44045138888887</c:v>
                </c:pt>
                <c:pt idx="69">
                  <c:v>130.45086805555556</c:v>
                </c:pt>
                <c:pt idx="70">
                  <c:v>130.46128472222222</c:v>
                </c:pt>
                <c:pt idx="71">
                  <c:v>130.47170138888887</c:v>
                </c:pt>
                <c:pt idx="72">
                  <c:v>130.48211805555556</c:v>
                </c:pt>
                <c:pt idx="73">
                  <c:v>130.49253472222222</c:v>
                </c:pt>
                <c:pt idx="74">
                  <c:v>130.50295138888887</c:v>
                </c:pt>
                <c:pt idx="75">
                  <c:v>130.51336805555556</c:v>
                </c:pt>
                <c:pt idx="76">
                  <c:v>130.52378472222222</c:v>
                </c:pt>
                <c:pt idx="77">
                  <c:v>130.53420138888887</c:v>
                </c:pt>
                <c:pt idx="78">
                  <c:v>130.54461805555556</c:v>
                </c:pt>
                <c:pt idx="79">
                  <c:v>130.55503472222222</c:v>
                </c:pt>
                <c:pt idx="80">
                  <c:v>130.56545138888887</c:v>
                </c:pt>
                <c:pt idx="81">
                  <c:v>130.57586805555556</c:v>
                </c:pt>
                <c:pt idx="82">
                  <c:v>130.58628472222222</c:v>
                </c:pt>
                <c:pt idx="83">
                  <c:v>130.59670138888887</c:v>
                </c:pt>
                <c:pt idx="84">
                  <c:v>130.60711805555556</c:v>
                </c:pt>
                <c:pt idx="85">
                  <c:v>130.61753472222222</c:v>
                </c:pt>
                <c:pt idx="86">
                  <c:v>130.62795138888887</c:v>
                </c:pt>
                <c:pt idx="87">
                  <c:v>130.63836805555556</c:v>
                </c:pt>
                <c:pt idx="88">
                  <c:v>130.65190972222223</c:v>
                </c:pt>
                <c:pt idx="89">
                  <c:v>130.65920138888887</c:v>
                </c:pt>
                <c:pt idx="90">
                  <c:v>130.66961805555556</c:v>
                </c:pt>
                <c:pt idx="91">
                  <c:v>130.68003472222222</c:v>
                </c:pt>
                <c:pt idx="92">
                  <c:v>130.69045138888887</c:v>
                </c:pt>
                <c:pt idx="93">
                  <c:v>130.70086805555556</c:v>
                </c:pt>
                <c:pt idx="94">
                  <c:v>130.71128472222222</c:v>
                </c:pt>
                <c:pt idx="95">
                  <c:v>130.72170138888887</c:v>
                </c:pt>
                <c:pt idx="96">
                  <c:v>130.74253472222222</c:v>
                </c:pt>
                <c:pt idx="97">
                  <c:v>130.81406249999998</c:v>
                </c:pt>
                <c:pt idx="98">
                  <c:v>130.82586805555556</c:v>
                </c:pt>
                <c:pt idx="99">
                  <c:v>130.85121527777778</c:v>
                </c:pt>
                <c:pt idx="100">
                  <c:v>130.85711805555556</c:v>
                </c:pt>
                <c:pt idx="101">
                  <c:v>130.86753472222222</c:v>
                </c:pt>
                <c:pt idx="102">
                  <c:v>130.87795138888887</c:v>
                </c:pt>
                <c:pt idx="103">
                  <c:v>130.88836805555556</c:v>
                </c:pt>
                <c:pt idx="104">
                  <c:v>130.89878472222222</c:v>
                </c:pt>
                <c:pt idx="105">
                  <c:v>130.90920138888887</c:v>
                </c:pt>
                <c:pt idx="106">
                  <c:v>130.91961805555556</c:v>
                </c:pt>
                <c:pt idx="107">
                  <c:v>130.93003472222222</c:v>
                </c:pt>
                <c:pt idx="108">
                  <c:v>130.94045138888887</c:v>
                </c:pt>
                <c:pt idx="109">
                  <c:v>130.95086805555556</c:v>
                </c:pt>
                <c:pt idx="110">
                  <c:v>130.96128472222222</c:v>
                </c:pt>
                <c:pt idx="111">
                  <c:v>130.97170138888887</c:v>
                </c:pt>
                <c:pt idx="112">
                  <c:v>130.98211805555556</c:v>
                </c:pt>
                <c:pt idx="113">
                  <c:v>130.99253472222222</c:v>
                </c:pt>
                <c:pt idx="114">
                  <c:v>131.00295138888887</c:v>
                </c:pt>
                <c:pt idx="115">
                  <c:v>131.01336805555556</c:v>
                </c:pt>
                <c:pt idx="116">
                  <c:v>131.02378472222222</c:v>
                </c:pt>
                <c:pt idx="117">
                  <c:v>131.03420138888887</c:v>
                </c:pt>
                <c:pt idx="118">
                  <c:v>131.04461805555556</c:v>
                </c:pt>
                <c:pt idx="119">
                  <c:v>131.05503472222222</c:v>
                </c:pt>
                <c:pt idx="120">
                  <c:v>131.06545138888887</c:v>
                </c:pt>
                <c:pt idx="121">
                  <c:v>131.07586805555556</c:v>
                </c:pt>
                <c:pt idx="122">
                  <c:v>131.08628472222222</c:v>
                </c:pt>
                <c:pt idx="123">
                  <c:v>131.12829861111109</c:v>
                </c:pt>
                <c:pt idx="124">
                  <c:v>131.13836805555556</c:v>
                </c:pt>
                <c:pt idx="125">
                  <c:v>131.16961805555556</c:v>
                </c:pt>
                <c:pt idx="126">
                  <c:v>131.18003472222222</c:v>
                </c:pt>
                <c:pt idx="127">
                  <c:v>131.19045138888887</c:v>
                </c:pt>
                <c:pt idx="128">
                  <c:v>131.2357638888889</c:v>
                </c:pt>
                <c:pt idx="129">
                  <c:v>131.24253472222222</c:v>
                </c:pt>
                <c:pt idx="130">
                  <c:v>131.25295138888887</c:v>
                </c:pt>
                <c:pt idx="131">
                  <c:v>131.26336805555556</c:v>
                </c:pt>
                <c:pt idx="132">
                  <c:v>131.27378472222222</c:v>
                </c:pt>
                <c:pt idx="133">
                  <c:v>131.28420138888887</c:v>
                </c:pt>
                <c:pt idx="134">
                  <c:v>131.29461805555556</c:v>
                </c:pt>
                <c:pt idx="135">
                  <c:v>131.30503472222222</c:v>
                </c:pt>
                <c:pt idx="136">
                  <c:v>131.31545138888887</c:v>
                </c:pt>
                <c:pt idx="137">
                  <c:v>131.32586805555556</c:v>
                </c:pt>
                <c:pt idx="138">
                  <c:v>131.33628472222222</c:v>
                </c:pt>
                <c:pt idx="139">
                  <c:v>131.34670138888887</c:v>
                </c:pt>
                <c:pt idx="140">
                  <c:v>131.35711805555556</c:v>
                </c:pt>
                <c:pt idx="141">
                  <c:v>131.36753472222222</c:v>
                </c:pt>
                <c:pt idx="142">
                  <c:v>131.37795138888887</c:v>
                </c:pt>
                <c:pt idx="143">
                  <c:v>131.38836805555556</c:v>
                </c:pt>
                <c:pt idx="144">
                  <c:v>131.39878472222222</c:v>
                </c:pt>
                <c:pt idx="145">
                  <c:v>131.40920138888887</c:v>
                </c:pt>
                <c:pt idx="146">
                  <c:v>131.41961805555556</c:v>
                </c:pt>
                <c:pt idx="147">
                  <c:v>131.43003472222222</c:v>
                </c:pt>
                <c:pt idx="148">
                  <c:v>131.44045138888887</c:v>
                </c:pt>
                <c:pt idx="149">
                  <c:v>131.45086805555556</c:v>
                </c:pt>
                <c:pt idx="150">
                  <c:v>131.46128472222222</c:v>
                </c:pt>
                <c:pt idx="151">
                  <c:v>131.47170138888887</c:v>
                </c:pt>
                <c:pt idx="152">
                  <c:v>131.48211805555556</c:v>
                </c:pt>
                <c:pt idx="153">
                  <c:v>131.49253472222222</c:v>
                </c:pt>
                <c:pt idx="154">
                  <c:v>131.50295138888887</c:v>
                </c:pt>
                <c:pt idx="155">
                  <c:v>131.51336805555556</c:v>
                </c:pt>
                <c:pt idx="156">
                  <c:v>131.52378472222222</c:v>
                </c:pt>
                <c:pt idx="157">
                  <c:v>131.53420138888887</c:v>
                </c:pt>
                <c:pt idx="158">
                  <c:v>131.54461805555556</c:v>
                </c:pt>
                <c:pt idx="159">
                  <c:v>131.55503472222222</c:v>
                </c:pt>
                <c:pt idx="160">
                  <c:v>131.56545138888887</c:v>
                </c:pt>
                <c:pt idx="161">
                  <c:v>131.57586805555556</c:v>
                </c:pt>
                <c:pt idx="162">
                  <c:v>131.58628472222222</c:v>
                </c:pt>
                <c:pt idx="163">
                  <c:v>131.59670138888887</c:v>
                </c:pt>
                <c:pt idx="164">
                  <c:v>132.20277777777778</c:v>
                </c:pt>
                <c:pt idx="165">
                  <c:v>132.21128472222222</c:v>
                </c:pt>
                <c:pt idx="166">
                  <c:v>132.22170138888887</c:v>
                </c:pt>
                <c:pt idx="167">
                  <c:v>132.23211805555556</c:v>
                </c:pt>
                <c:pt idx="168">
                  <c:v>132.24253472222222</c:v>
                </c:pt>
                <c:pt idx="169">
                  <c:v>132.25295138888887</c:v>
                </c:pt>
                <c:pt idx="170">
                  <c:v>132.26319444444445</c:v>
                </c:pt>
                <c:pt idx="171">
                  <c:v>132.27361111111111</c:v>
                </c:pt>
                <c:pt idx="172">
                  <c:v>132.28420138888887</c:v>
                </c:pt>
                <c:pt idx="173">
                  <c:v>132.29461805555556</c:v>
                </c:pt>
                <c:pt idx="174">
                  <c:v>132.30503472222222</c:v>
                </c:pt>
                <c:pt idx="175">
                  <c:v>132.31545138888887</c:v>
                </c:pt>
                <c:pt idx="176">
                  <c:v>132.32586805555556</c:v>
                </c:pt>
                <c:pt idx="177">
                  <c:v>132.33628472222222</c:v>
                </c:pt>
                <c:pt idx="178">
                  <c:v>132.34670138888887</c:v>
                </c:pt>
                <c:pt idx="179">
                  <c:v>132.35711805555556</c:v>
                </c:pt>
                <c:pt idx="180">
                  <c:v>132.36753472222222</c:v>
                </c:pt>
                <c:pt idx="181">
                  <c:v>132.37795138888887</c:v>
                </c:pt>
                <c:pt idx="182">
                  <c:v>132.38836805555556</c:v>
                </c:pt>
                <c:pt idx="183">
                  <c:v>132.39878472222222</c:v>
                </c:pt>
                <c:pt idx="184">
                  <c:v>132.40920138888887</c:v>
                </c:pt>
                <c:pt idx="185">
                  <c:v>132.41961805555556</c:v>
                </c:pt>
                <c:pt idx="186">
                  <c:v>132.42986111111111</c:v>
                </c:pt>
                <c:pt idx="187">
                  <c:v>132.44045138888887</c:v>
                </c:pt>
                <c:pt idx="188">
                  <c:v>132.45086805555556</c:v>
                </c:pt>
                <c:pt idx="189">
                  <c:v>132.46128472222222</c:v>
                </c:pt>
                <c:pt idx="190">
                  <c:v>132.47170138888887</c:v>
                </c:pt>
                <c:pt idx="191">
                  <c:v>132.48211805555556</c:v>
                </c:pt>
                <c:pt idx="192">
                  <c:v>132.49253472222222</c:v>
                </c:pt>
                <c:pt idx="193">
                  <c:v>132.50295138888887</c:v>
                </c:pt>
                <c:pt idx="194">
                  <c:v>132.51336805555556</c:v>
                </c:pt>
                <c:pt idx="195">
                  <c:v>132.52378472222222</c:v>
                </c:pt>
                <c:pt idx="196">
                  <c:v>132.53420138888887</c:v>
                </c:pt>
                <c:pt idx="197">
                  <c:v>132.54461805555556</c:v>
                </c:pt>
                <c:pt idx="198">
                  <c:v>132.55503472222222</c:v>
                </c:pt>
                <c:pt idx="199">
                  <c:v>132.56545138888887</c:v>
                </c:pt>
                <c:pt idx="200">
                  <c:v>132.57586805555556</c:v>
                </c:pt>
                <c:pt idx="201">
                  <c:v>132.58628472222222</c:v>
                </c:pt>
                <c:pt idx="202">
                  <c:v>132.59670138888887</c:v>
                </c:pt>
                <c:pt idx="203">
                  <c:v>132.62795138888887</c:v>
                </c:pt>
                <c:pt idx="204">
                  <c:v>132.98211805555556</c:v>
                </c:pt>
                <c:pt idx="205">
                  <c:v>133.04461805555556</c:v>
                </c:pt>
                <c:pt idx="206">
                  <c:v>133.07586805555556</c:v>
                </c:pt>
                <c:pt idx="207">
                  <c:v>133.19218749999999</c:v>
                </c:pt>
                <c:pt idx="208">
                  <c:v>133.20086805555556</c:v>
                </c:pt>
                <c:pt idx="209">
                  <c:v>133.21128472222222</c:v>
                </c:pt>
                <c:pt idx="210">
                  <c:v>133.22170138888887</c:v>
                </c:pt>
                <c:pt idx="211">
                  <c:v>133.23211805555556</c:v>
                </c:pt>
                <c:pt idx="212">
                  <c:v>133.24253472222222</c:v>
                </c:pt>
                <c:pt idx="213">
                  <c:v>133.25295138888887</c:v>
                </c:pt>
                <c:pt idx="214">
                  <c:v>133.26336805555556</c:v>
                </c:pt>
                <c:pt idx="215">
                  <c:v>133.27378472222222</c:v>
                </c:pt>
                <c:pt idx="216">
                  <c:v>133.28420138888887</c:v>
                </c:pt>
                <c:pt idx="217">
                  <c:v>133.29461805555556</c:v>
                </c:pt>
                <c:pt idx="218">
                  <c:v>133.30503472222222</c:v>
                </c:pt>
                <c:pt idx="219">
                  <c:v>133.31545138888887</c:v>
                </c:pt>
                <c:pt idx="220">
                  <c:v>133.32586805555556</c:v>
                </c:pt>
                <c:pt idx="221">
                  <c:v>133.33628472222222</c:v>
                </c:pt>
                <c:pt idx="222">
                  <c:v>133.34670138888887</c:v>
                </c:pt>
                <c:pt idx="223">
                  <c:v>133.35711805555556</c:v>
                </c:pt>
                <c:pt idx="224">
                  <c:v>133.36753472222222</c:v>
                </c:pt>
                <c:pt idx="225">
                  <c:v>133.37795138888887</c:v>
                </c:pt>
                <c:pt idx="226">
                  <c:v>133.38836805555556</c:v>
                </c:pt>
                <c:pt idx="227">
                  <c:v>133.39878472222222</c:v>
                </c:pt>
                <c:pt idx="228">
                  <c:v>133.40920138888887</c:v>
                </c:pt>
                <c:pt idx="229">
                  <c:v>133.41961805555556</c:v>
                </c:pt>
                <c:pt idx="230">
                  <c:v>133.43003472222222</c:v>
                </c:pt>
                <c:pt idx="231">
                  <c:v>133.44045138888887</c:v>
                </c:pt>
                <c:pt idx="232">
                  <c:v>133.45086805555556</c:v>
                </c:pt>
                <c:pt idx="233">
                  <c:v>133.46128472222222</c:v>
                </c:pt>
                <c:pt idx="234">
                  <c:v>133.47170138888887</c:v>
                </c:pt>
                <c:pt idx="235">
                  <c:v>133.48211805555556</c:v>
                </c:pt>
                <c:pt idx="236">
                  <c:v>133.49253472222222</c:v>
                </c:pt>
                <c:pt idx="237">
                  <c:v>133.50295138888887</c:v>
                </c:pt>
                <c:pt idx="238">
                  <c:v>133.51336805555556</c:v>
                </c:pt>
                <c:pt idx="239">
                  <c:v>133.52378472222222</c:v>
                </c:pt>
                <c:pt idx="240">
                  <c:v>133.53420138888887</c:v>
                </c:pt>
                <c:pt idx="241">
                  <c:v>133.54461805555556</c:v>
                </c:pt>
                <c:pt idx="242">
                  <c:v>133.55503472222222</c:v>
                </c:pt>
                <c:pt idx="243">
                  <c:v>133.56545138888887</c:v>
                </c:pt>
                <c:pt idx="244">
                  <c:v>133.57586805555556</c:v>
                </c:pt>
                <c:pt idx="245">
                  <c:v>133.58628472222222</c:v>
                </c:pt>
                <c:pt idx="246">
                  <c:v>133.59670138888887</c:v>
                </c:pt>
                <c:pt idx="247">
                  <c:v>133.60711805555556</c:v>
                </c:pt>
                <c:pt idx="248">
                  <c:v>133.61753472222222</c:v>
                </c:pt>
                <c:pt idx="249">
                  <c:v>133.62795138888887</c:v>
                </c:pt>
                <c:pt idx="250">
                  <c:v>133.64878472222222</c:v>
                </c:pt>
                <c:pt idx="251">
                  <c:v>133.66961805555556</c:v>
                </c:pt>
                <c:pt idx="252">
                  <c:v>133.72170138888887</c:v>
                </c:pt>
                <c:pt idx="253">
                  <c:v>133.73211805555556</c:v>
                </c:pt>
              </c:numCache>
            </c:numRef>
          </c:xVal>
          <c:yVal>
            <c:numRef>
              <c:f>'ALL Red. Coords &amp; Plots'!$H$2:$H$255</c:f>
              <c:numCache>
                <c:formatCode>General</c:formatCode>
                <c:ptCount val="254"/>
                <c:pt idx="1">
                  <c:v>-0.73992439098662421</c:v>
                </c:pt>
                <c:pt idx="2">
                  <c:v>-0.73280232125828915</c:v>
                </c:pt>
                <c:pt idx="3">
                  <c:v>-4.8677940745822204</c:v>
                </c:pt>
                <c:pt idx="4">
                  <c:v>-1.7192995498714656</c:v>
                </c:pt>
                <c:pt idx="5">
                  <c:v>2.7224767770155474</c:v>
                </c:pt>
                <c:pt idx="6">
                  <c:v>-1.5910898437897341</c:v>
                </c:pt>
                <c:pt idx="7">
                  <c:v>1.6957488907047975</c:v>
                </c:pt>
                <c:pt idx="8">
                  <c:v>5.8777339027345787</c:v>
                </c:pt>
                <c:pt idx="9">
                  <c:v>-0.42137186791220049</c:v>
                </c:pt>
                <c:pt idx="10">
                  <c:v>2.0559466581417438</c:v>
                </c:pt>
                <c:pt idx="11">
                  <c:v>5.1960506125662471</c:v>
                </c:pt>
                <c:pt idx="12">
                  <c:v>-0.94070453604760329</c:v>
                </c:pt>
                <c:pt idx="13">
                  <c:v>8.8488791356813703</c:v>
                </c:pt>
                <c:pt idx="14">
                  <c:v>3.9491710226011723</c:v>
                </c:pt>
                <c:pt idx="15">
                  <c:v>1.2326767215974839</c:v>
                </c:pt>
                <c:pt idx="16">
                  <c:v>4.0224378395323788</c:v>
                </c:pt>
                <c:pt idx="17">
                  <c:v>4.5101325301843449</c:v>
                </c:pt>
                <c:pt idx="18">
                  <c:v>-5.1855677828818969</c:v>
                </c:pt>
                <c:pt idx="19">
                  <c:v>4.5248808828514706</c:v>
                </c:pt>
                <c:pt idx="20">
                  <c:v>6.5290246824611398</c:v>
                </c:pt>
                <c:pt idx="21">
                  <c:v>0.56023575870029119</c:v>
                </c:pt>
                <c:pt idx="22">
                  <c:v>3.5558656377939366</c:v>
                </c:pt>
                <c:pt idx="23">
                  <c:v>3.0433120502885171</c:v>
                </c:pt>
                <c:pt idx="24">
                  <c:v>5.0415209218826176</c:v>
                </c:pt>
                <c:pt idx="25">
                  <c:v>-6.300598952742976</c:v>
                </c:pt>
                <c:pt idx="26">
                  <c:v>-0.72703136385669753</c:v>
                </c:pt>
                <c:pt idx="27">
                  <c:v>1.1032651306868495</c:v>
                </c:pt>
                <c:pt idx="28">
                  <c:v>-0.89097541473743691</c:v>
                </c:pt>
                <c:pt idx="29">
                  <c:v>-0.57353596333320955</c:v>
                </c:pt>
                <c:pt idx="30">
                  <c:v>1.4243022908096021</c:v>
                </c:pt>
                <c:pt idx="31">
                  <c:v>-3.038492016449744</c:v>
                </c:pt>
                <c:pt idx="32">
                  <c:v>-5.0223624772379685</c:v>
                </c:pt>
                <c:pt idx="33">
                  <c:v>-2.2008352213411837</c:v>
                </c:pt>
                <c:pt idx="34">
                  <c:v>-4.0084209107153663</c:v>
                </c:pt>
                <c:pt idx="35">
                  <c:v>-1.5807212187025972</c:v>
                </c:pt>
                <c:pt idx="36">
                  <c:v>-5.5698774182380335</c:v>
                </c:pt>
                <c:pt idx="37">
                  <c:v>-2.1911947455102485</c:v>
                </c:pt>
                <c:pt idx="38">
                  <c:v>1.1107719465736507</c:v>
                </c:pt>
                <c:pt idx="39">
                  <c:v>-5.9977117778471483</c:v>
                </c:pt>
                <c:pt idx="40">
                  <c:v>-2.37129969185332</c:v>
                </c:pt>
                <c:pt idx="41">
                  <c:v>-1.5350238085971204</c:v>
                </c:pt>
                <c:pt idx="42">
                  <c:v>-0.72665092224501382</c:v>
                </c:pt>
                <c:pt idx="43">
                  <c:v>2.2567899909283886</c:v>
                </c:pt>
                <c:pt idx="44">
                  <c:v>-6.1737119237315472</c:v>
                </c:pt>
                <c:pt idx="45">
                  <c:v>-3.8438533733172449</c:v>
                </c:pt>
                <c:pt idx="46">
                  <c:v>0.25836180547072068</c:v>
                </c:pt>
                <c:pt idx="47">
                  <c:v>5.3653712656572363</c:v>
                </c:pt>
                <c:pt idx="48">
                  <c:v>6.5203837531107265</c:v>
                </c:pt>
                <c:pt idx="49">
                  <c:v>-9.8157276931395394</c:v>
                </c:pt>
                <c:pt idx="50">
                  <c:v>0.43253469453741905</c:v>
                </c:pt>
                <c:pt idx="51">
                  <c:v>1.3844167203690005</c:v>
                </c:pt>
                <c:pt idx="52">
                  <c:v>1.5620276649765965</c:v>
                </c:pt>
                <c:pt idx="53">
                  <c:v>4.0354442779935518</c:v>
                </c:pt>
                <c:pt idx="54">
                  <c:v>2.3816703505974481</c:v>
                </c:pt>
                <c:pt idx="55">
                  <c:v>5.672814610837734</c:v>
                </c:pt>
                <c:pt idx="56">
                  <c:v>2.0476702256692514</c:v>
                </c:pt>
                <c:pt idx="57">
                  <c:v>5.0291956242890059</c:v>
                </c:pt>
                <c:pt idx="58">
                  <c:v>6.6553848540121683</c:v>
                </c:pt>
                <c:pt idx="59">
                  <c:v>5.1665769927177889</c:v>
                </c:pt>
                <c:pt idx="60">
                  <c:v>6.1724403564473098</c:v>
                </c:pt>
                <c:pt idx="61">
                  <c:v>0.23389149682428423</c:v>
                </c:pt>
                <c:pt idx="62">
                  <c:v>2.2025846116323033</c:v>
                </c:pt>
                <c:pt idx="63">
                  <c:v>7.3250125714197107</c:v>
                </c:pt>
                <c:pt idx="64">
                  <c:v>6.6580367494486001</c:v>
                </c:pt>
                <c:pt idx="65">
                  <c:v>4.6852155954153982</c:v>
                </c:pt>
                <c:pt idx="66">
                  <c:v>0.39721326996660133</c:v>
                </c:pt>
                <c:pt idx="67">
                  <c:v>10.284439640958485</c:v>
                </c:pt>
                <c:pt idx="68">
                  <c:v>-6.8344641190877464</c:v>
                </c:pt>
                <c:pt idx="69">
                  <c:v>1.4102424386812158</c:v>
                </c:pt>
                <c:pt idx="70">
                  <c:v>2.5492075906754956</c:v>
                </c:pt>
                <c:pt idx="71">
                  <c:v>2.5672368022338263</c:v>
                </c:pt>
                <c:pt idx="72">
                  <c:v>-0.40575227103471523</c:v>
                </c:pt>
                <c:pt idx="73">
                  <c:v>-1.3835583452322531</c:v>
                </c:pt>
                <c:pt idx="74">
                  <c:v>-1.8877770918351304</c:v>
                </c:pt>
                <c:pt idx="75">
                  <c:v>1.9180682777661457</c:v>
                </c:pt>
                <c:pt idx="76">
                  <c:v>-2.861323524738383</c:v>
                </c:pt>
                <c:pt idx="77">
                  <c:v>-0.38820889901070421</c:v>
                </c:pt>
                <c:pt idx="78">
                  <c:v>-6.3065916693843853</c:v>
                </c:pt>
                <c:pt idx="79">
                  <c:v>-4.8162643054209333</c:v>
                </c:pt>
                <c:pt idx="80">
                  <c:v>-3.9913660973324943</c:v>
                </c:pt>
                <c:pt idx="81">
                  <c:v>-3.6691231978772172</c:v>
                </c:pt>
                <c:pt idx="82">
                  <c:v>-3.9769279985521071</c:v>
                </c:pt>
                <c:pt idx="83">
                  <c:v>-3.4811301950244169</c:v>
                </c:pt>
                <c:pt idx="84">
                  <c:v>-7.1020833669697785</c:v>
                </c:pt>
                <c:pt idx="85">
                  <c:v>-7.5845664703116062</c:v>
                </c:pt>
                <c:pt idx="86">
                  <c:v>-7.2747877109971109</c:v>
                </c:pt>
                <c:pt idx="87">
                  <c:v>-2.3195741679513602</c:v>
                </c:pt>
                <c:pt idx="88">
                  <c:v>-7.5375983653531407</c:v>
                </c:pt>
                <c:pt idx="89">
                  <c:v>-9.5470564957642168</c:v>
                </c:pt>
                <c:pt idx="90">
                  <c:v>-0.18500418982114752</c:v>
                </c:pt>
                <c:pt idx="91">
                  <c:v>-8.721238782135261</c:v>
                </c:pt>
                <c:pt idx="92">
                  <c:v>-12.019523479422805</c:v>
                </c:pt>
                <c:pt idx="93">
                  <c:v>0.621654518584143</c:v>
                </c:pt>
                <c:pt idx="94">
                  <c:v>-1.3546364200677588</c:v>
                </c:pt>
                <c:pt idx="95">
                  <c:v>-4.3063858532043984</c:v>
                </c:pt>
                <c:pt idx="96">
                  <c:v>-2.0252006626551404</c:v>
                </c:pt>
                <c:pt idx="97">
                  <c:v>0.35182559266642865</c:v>
                </c:pt>
                <c:pt idx="98">
                  <c:v>7.7653367853196436</c:v>
                </c:pt>
                <c:pt idx="99">
                  <c:v>0.87056711670934062</c:v>
                </c:pt>
                <c:pt idx="100">
                  <c:v>8.799366650449862</c:v>
                </c:pt>
                <c:pt idx="101">
                  <c:v>-0.59913017355629483</c:v>
                </c:pt>
                <c:pt idx="102">
                  <c:v>5.8070269514844828</c:v>
                </c:pt>
                <c:pt idx="103">
                  <c:v>4.8352129656326079</c:v>
                </c:pt>
                <c:pt idx="104">
                  <c:v>3.1853364497539456</c:v>
                </c:pt>
                <c:pt idx="105">
                  <c:v>4.3532233591289273</c:v>
                </c:pt>
                <c:pt idx="106">
                  <c:v>5.010344878313826</c:v>
                </c:pt>
                <c:pt idx="107">
                  <c:v>0.26428139636870063</c:v>
                </c:pt>
                <c:pt idx="108">
                  <c:v>7.8037010148216757</c:v>
                </c:pt>
                <c:pt idx="109">
                  <c:v>-0.2298605161736671</c:v>
                </c:pt>
                <c:pt idx="110">
                  <c:v>8.3141417190893794</c:v>
                </c:pt>
                <c:pt idx="111">
                  <c:v>0.27808999266588041</c:v>
                </c:pt>
                <c:pt idx="112">
                  <c:v>-0.19498010417338268</c:v>
                </c:pt>
                <c:pt idx="113">
                  <c:v>9.3096847959944267</c:v>
                </c:pt>
                <c:pt idx="114">
                  <c:v>2.0947817111901665</c:v>
                </c:pt>
                <c:pt idx="115">
                  <c:v>-1.0351510797572061</c:v>
                </c:pt>
                <c:pt idx="116">
                  <c:v>8.7838320566159229</c:v>
                </c:pt>
                <c:pt idx="117">
                  <c:v>-10.216565619104783</c:v>
                </c:pt>
                <c:pt idx="118">
                  <c:v>0.75633312879880332</c:v>
                </c:pt>
                <c:pt idx="119">
                  <c:v>-7.2564142203075397</c:v>
                </c:pt>
                <c:pt idx="120">
                  <c:v>-3.1699754272441805</c:v>
                </c:pt>
                <c:pt idx="121">
                  <c:v>2.2440697870656656</c:v>
                </c:pt>
                <c:pt idx="122">
                  <c:v>-0.87298593985258144</c:v>
                </c:pt>
                <c:pt idx="123">
                  <c:v>-0.81629654120200801</c:v>
                </c:pt>
                <c:pt idx="124">
                  <c:v>-10.399335065425589</c:v>
                </c:pt>
                <c:pt idx="125">
                  <c:v>-0.2110079509075149</c:v>
                </c:pt>
                <c:pt idx="126">
                  <c:v>-10.018284406180117</c:v>
                </c:pt>
                <c:pt idx="127">
                  <c:v>5.0208052575371953</c:v>
                </c:pt>
                <c:pt idx="128">
                  <c:v>-0.99938339738632942</c:v>
                </c:pt>
                <c:pt idx="129">
                  <c:v>-18.617537621089209</c:v>
                </c:pt>
                <c:pt idx="130">
                  <c:v>5.6366669246432473</c:v>
                </c:pt>
                <c:pt idx="131">
                  <c:v>-4.9572780803519754</c:v>
                </c:pt>
                <c:pt idx="132">
                  <c:v>1.7472545243015223</c:v>
                </c:pt>
                <c:pt idx="133">
                  <c:v>1.0819147933844597</c:v>
                </c:pt>
                <c:pt idx="134">
                  <c:v>6.7979140720221078</c:v>
                </c:pt>
                <c:pt idx="135">
                  <c:v>-2.0301033124142398</c:v>
                </c:pt>
                <c:pt idx="136">
                  <c:v>1.8819357467890603</c:v>
                </c:pt>
                <c:pt idx="137">
                  <c:v>2.0358474282838217</c:v>
                </c:pt>
                <c:pt idx="138">
                  <c:v>7.4323784396469206</c:v>
                </c:pt>
                <c:pt idx="139">
                  <c:v>5.0024584944012558</c:v>
                </c:pt>
                <c:pt idx="140">
                  <c:v>6.6041242008930494</c:v>
                </c:pt>
                <c:pt idx="141">
                  <c:v>0.43167495842902254</c:v>
                </c:pt>
                <c:pt idx="142">
                  <c:v>5.4683927534619841</c:v>
                </c:pt>
                <c:pt idx="143">
                  <c:v>4.0085258456274309</c:v>
                </c:pt>
                <c:pt idx="144">
                  <c:v>5.4706890530191874</c:v>
                </c:pt>
                <c:pt idx="145">
                  <c:v>1.5702870590262776</c:v>
                </c:pt>
                <c:pt idx="146">
                  <c:v>3.192212818006388</c:v>
                </c:pt>
                <c:pt idx="147">
                  <c:v>-0.24325827875895198</c:v>
                </c:pt>
                <c:pt idx="148">
                  <c:v>11.837089721506198</c:v>
                </c:pt>
                <c:pt idx="149">
                  <c:v>8.5789148837128248</c:v>
                </c:pt>
                <c:pt idx="150">
                  <c:v>-6.2799876747360761</c:v>
                </c:pt>
                <c:pt idx="151">
                  <c:v>-6.7694048433684373E-2</c:v>
                </c:pt>
                <c:pt idx="152">
                  <c:v>2.2159759966630808</c:v>
                </c:pt>
                <c:pt idx="153">
                  <c:v>0.93208918629255288</c:v>
                </c:pt>
                <c:pt idx="154">
                  <c:v>-2.3434157781287861</c:v>
                </c:pt>
                <c:pt idx="155">
                  <c:v>1.9022110622719952</c:v>
                </c:pt>
                <c:pt idx="156">
                  <c:v>2.0448134294474993</c:v>
                </c:pt>
                <c:pt idx="157">
                  <c:v>-4.7092468739762895E-2</c:v>
                </c:pt>
                <c:pt idx="158">
                  <c:v>-6.5809172381330772</c:v>
                </c:pt>
                <c:pt idx="159">
                  <c:v>-2.5046935496307059</c:v>
                </c:pt>
                <c:pt idx="160">
                  <c:v>-2.8193185497646658</c:v>
                </c:pt>
                <c:pt idx="161">
                  <c:v>-3.1524116981215187</c:v>
                </c:pt>
                <c:pt idx="162">
                  <c:v>-7.5408408466314913</c:v>
                </c:pt>
                <c:pt idx="163">
                  <c:v>-0.85259273477354558</c:v>
                </c:pt>
                <c:pt idx="164">
                  <c:v>-0.72754491499760066</c:v>
                </c:pt>
                <c:pt idx="165">
                  <c:v>4.2792510715253016</c:v>
                </c:pt>
                <c:pt idx="166">
                  <c:v>7.7648631279478328</c:v>
                </c:pt>
                <c:pt idx="167">
                  <c:v>-9.5813121042818583</c:v>
                </c:pt>
                <c:pt idx="168">
                  <c:v>5.9643437709437093</c:v>
                </c:pt>
                <c:pt idx="169">
                  <c:v>-10.878712141150462</c:v>
                </c:pt>
                <c:pt idx="170">
                  <c:v>-7.5932579849116744</c:v>
                </c:pt>
                <c:pt idx="171">
                  <c:v>-0.4856448827417677</c:v>
                </c:pt>
                <c:pt idx="172">
                  <c:v>3.9499750108737599</c:v>
                </c:pt>
                <c:pt idx="173">
                  <c:v>-7.0002042219548457</c:v>
                </c:pt>
                <c:pt idx="174">
                  <c:v>5.9782611994869317</c:v>
                </c:pt>
                <c:pt idx="175">
                  <c:v>-0.82646430857933084</c:v>
                </c:pt>
                <c:pt idx="176">
                  <c:v>3.0476222770465982</c:v>
                </c:pt>
                <c:pt idx="177">
                  <c:v>9.0431321792903354</c:v>
                </c:pt>
                <c:pt idx="178">
                  <c:v>16.492220812412135</c:v>
                </c:pt>
                <c:pt idx="179">
                  <c:v>-9.753605053414951</c:v>
                </c:pt>
                <c:pt idx="180">
                  <c:v>6.6164287753186874</c:v>
                </c:pt>
                <c:pt idx="181">
                  <c:v>-6.531169319916927</c:v>
                </c:pt>
                <c:pt idx="182">
                  <c:v>6.7662864377366239</c:v>
                </c:pt>
                <c:pt idx="183">
                  <c:v>4.9942849760054688</c:v>
                </c:pt>
                <c:pt idx="184">
                  <c:v>9.0362420033280042</c:v>
                </c:pt>
                <c:pt idx="185">
                  <c:v>-0.67921350621203747</c:v>
                </c:pt>
                <c:pt idx="186">
                  <c:v>4.8968444447415571</c:v>
                </c:pt>
                <c:pt idx="187">
                  <c:v>7.6216443144379484</c:v>
                </c:pt>
                <c:pt idx="188">
                  <c:v>-4.6904111375539459E-2</c:v>
                </c:pt>
                <c:pt idx="189">
                  <c:v>7.7712371836276102</c:v>
                </c:pt>
                <c:pt idx="190">
                  <c:v>0.59663331745159365</c:v>
                </c:pt>
                <c:pt idx="191">
                  <c:v>8.5509261746436991</c:v>
                </c:pt>
                <c:pt idx="192">
                  <c:v>-2.9284230000111422</c:v>
                </c:pt>
                <c:pt idx="193">
                  <c:v>-3.5902948325852688</c:v>
                </c:pt>
                <c:pt idx="194">
                  <c:v>0.30467396669645552</c:v>
                </c:pt>
                <c:pt idx="195">
                  <c:v>2.5744589386800492</c:v>
                </c:pt>
                <c:pt idx="196">
                  <c:v>-5.3598852111948512</c:v>
                </c:pt>
                <c:pt idx="197">
                  <c:v>-0.62277899393916814</c:v>
                </c:pt>
                <c:pt idx="198">
                  <c:v>-4.0973783282534875</c:v>
                </c:pt>
                <c:pt idx="199">
                  <c:v>1.1540427116098309</c:v>
                </c:pt>
                <c:pt idx="200">
                  <c:v>-4.0662239889896838</c:v>
                </c:pt>
                <c:pt idx="201">
                  <c:v>-1.3021908275416556</c:v>
                </c:pt>
                <c:pt idx="202">
                  <c:v>-0.66607372600325654</c:v>
                </c:pt>
                <c:pt idx="203">
                  <c:v>-3.2900465831517067</c:v>
                </c:pt>
                <c:pt idx="204">
                  <c:v>-1.094308269246802</c:v>
                </c:pt>
                <c:pt idx="205">
                  <c:v>3.0511480004352052</c:v>
                </c:pt>
                <c:pt idx="206">
                  <c:v>0.22741782081720885</c:v>
                </c:pt>
                <c:pt idx="207">
                  <c:v>-1.6042030732402168</c:v>
                </c:pt>
                <c:pt idx="208">
                  <c:v>-5.5595174079703442</c:v>
                </c:pt>
                <c:pt idx="209">
                  <c:v>1.8227589138749161</c:v>
                </c:pt>
                <c:pt idx="210">
                  <c:v>0.68696647925088383</c:v>
                </c:pt>
                <c:pt idx="211">
                  <c:v>-1.7030767827241959</c:v>
                </c:pt>
                <c:pt idx="212">
                  <c:v>-4.9383746409229738</c:v>
                </c:pt>
                <c:pt idx="213">
                  <c:v>-4.7935888058098444</c:v>
                </c:pt>
                <c:pt idx="214">
                  <c:v>-1.2357597019122555</c:v>
                </c:pt>
                <c:pt idx="215">
                  <c:v>2.7730316761287876</c:v>
                </c:pt>
                <c:pt idx="216">
                  <c:v>-3.172358293198315</c:v>
                </c:pt>
                <c:pt idx="217">
                  <c:v>1.0139182178881785</c:v>
                </c:pt>
                <c:pt idx="218">
                  <c:v>-0.9265317753242257</c:v>
                </c:pt>
                <c:pt idx="219">
                  <c:v>3.5800002565989235</c:v>
                </c:pt>
                <c:pt idx="220">
                  <c:v>0.17965616966434089</c:v>
                </c:pt>
                <c:pt idx="221">
                  <c:v>2.2784018178483878</c:v>
                </c:pt>
                <c:pt idx="222">
                  <c:v>1.4746618383773917</c:v>
                </c:pt>
                <c:pt idx="223">
                  <c:v>1.4707121372348944</c:v>
                </c:pt>
                <c:pt idx="224">
                  <c:v>2.7501413755369413</c:v>
                </c:pt>
                <c:pt idx="225">
                  <c:v>5.9778645624591968</c:v>
                </c:pt>
                <c:pt idx="226">
                  <c:v>-5.9458633263021587</c:v>
                </c:pt>
                <c:pt idx="227">
                  <c:v>7.0880436059770435</c:v>
                </c:pt>
                <c:pt idx="228">
                  <c:v>2.775313507888109</c:v>
                </c:pt>
                <c:pt idx="229">
                  <c:v>5.9733658163495909</c:v>
                </c:pt>
                <c:pt idx="230">
                  <c:v>0.83029655341018072</c:v>
                </c:pt>
                <c:pt idx="231">
                  <c:v>8.5313291570314789</c:v>
                </c:pt>
                <c:pt idx="232">
                  <c:v>-0.28668873348890578</c:v>
                </c:pt>
                <c:pt idx="233">
                  <c:v>5.9475531825100436</c:v>
                </c:pt>
                <c:pt idx="234">
                  <c:v>0.5232258874971405</c:v>
                </c:pt>
                <c:pt idx="235">
                  <c:v>2.4340851842672526</c:v>
                </c:pt>
                <c:pt idx="236">
                  <c:v>1.8012921348397879</c:v>
                </c:pt>
                <c:pt idx="237">
                  <c:v>4.8348498811800118</c:v>
                </c:pt>
                <c:pt idx="238">
                  <c:v>-0.45333573235538399</c:v>
                </c:pt>
                <c:pt idx="239">
                  <c:v>17.189570278436069</c:v>
                </c:pt>
                <c:pt idx="240">
                  <c:v>-8.2983703912871523</c:v>
                </c:pt>
                <c:pt idx="241">
                  <c:v>-6.0528159577769607</c:v>
                </c:pt>
                <c:pt idx="242">
                  <c:v>0.67176583619645658</c:v>
                </c:pt>
                <c:pt idx="243">
                  <c:v>2.1378845131786308</c:v>
                </c:pt>
                <c:pt idx="244">
                  <c:v>-1.4074243327569866</c:v>
                </c:pt>
                <c:pt idx="245">
                  <c:v>-2.2012054849130447</c:v>
                </c:pt>
                <c:pt idx="246">
                  <c:v>-3.1588705574860421</c:v>
                </c:pt>
                <c:pt idx="247">
                  <c:v>4.3787089563550055</c:v>
                </c:pt>
                <c:pt idx="248">
                  <c:v>-2.0246390194788768</c:v>
                </c:pt>
                <c:pt idx="249">
                  <c:v>-8.2904721643429102</c:v>
                </c:pt>
                <c:pt idx="250">
                  <c:v>-3.4650203627700353</c:v>
                </c:pt>
                <c:pt idx="251">
                  <c:v>-4.3332309126106638</c:v>
                </c:pt>
                <c:pt idx="252">
                  <c:v>-4.7945422069376198</c:v>
                </c:pt>
                <c:pt idx="253">
                  <c:v>-7.4432959252272788</c:v>
                </c:pt>
              </c:numCache>
            </c:numRef>
          </c:yVal>
        </c:ser>
        <c:axId val="79056896"/>
        <c:axId val="79058816"/>
      </c:scatterChart>
      <c:valAx>
        <c:axId val="790568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Decimal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9058816"/>
        <c:crossesAt val="-15"/>
        <c:crossBetween val="midCat"/>
      </c:valAx>
      <c:valAx>
        <c:axId val="79058816"/>
        <c:scaling>
          <c:orientation val="minMax"/>
          <c:min val="-1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Vertical Velocity (m/day)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79056896"/>
        <c:crossesAt val="129.5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'ALL Red. Coords &amp; Plots'!$D$1</c:f>
              <c:strCache>
                <c:ptCount val="1"/>
                <c:pt idx="0">
                  <c:v>Z</c:v>
                </c:pt>
              </c:strCache>
            </c:strRef>
          </c:tx>
          <c:spPr>
            <a:ln w="12700">
              <a:solidFill>
                <a:sysClr val="windowText" lastClr="000000">
                  <a:tint val="88000"/>
                  <a:shade val="95000"/>
                  <a:satMod val="105000"/>
                </a:sysClr>
              </a:solidFill>
            </a:ln>
          </c:spPr>
          <c:marker>
            <c:symbol val="diamond"/>
            <c:size val="2"/>
            <c:spPr>
              <a:ln>
                <a:solidFill>
                  <a:schemeClr val="tx1"/>
                </a:solidFill>
              </a:ln>
            </c:spPr>
          </c:marker>
          <c:xVal>
            <c:numRef>
              <c:f>'ALL Red. Coords &amp; Plots'!$A$2:$A$392</c:f>
              <c:numCache>
                <c:formatCode>General</c:formatCode>
                <c:ptCount val="391"/>
                <c:pt idx="0">
                  <c:v>129.70763888888888</c:v>
                </c:pt>
                <c:pt idx="1">
                  <c:v>129.71128472222222</c:v>
                </c:pt>
                <c:pt idx="2">
                  <c:v>129.72170138888887</c:v>
                </c:pt>
                <c:pt idx="3">
                  <c:v>129.73211805555556</c:v>
                </c:pt>
                <c:pt idx="4">
                  <c:v>129.74253472222222</c:v>
                </c:pt>
                <c:pt idx="5">
                  <c:v>129.75295138888887</c:v>
                </c:pt>
                <c:pt idx="6">
                  <c:v>129.76319444444445</c:v>
                </c:pt>
                <c:pt idx="7">
                  <c:v>129.77378472222222</c:v>
                </c:pt>
                <c:pt idx="8">
                  <c:v>129.78420138888887</c:v>
                </c:pt>
                <c:pt idx="9">
                  <c:v>129.79461805555556</c:v>
                </c:pt>
                <c:pt idx="10">
                  <c:v>129.80503472222222</c:v>
                </c:pt>
                <c:pt idx="11">
                  <c:v>129.81545138888887</c:v>
                </c:pt>
                <c:pt idx="12">
                  <c:v>129.82569444444445</c:v>
                </c:pt>
                <c:pt idx="13">
                  <c:v>129.83628472222222</c:v>
                </c:pt>
                <c:pt idx="14">
                  <c:v>129.85711805555556</c:v>
                </c:pt>
                <c:pt idx="15">
                  <c:v>129.86753472222222</c:v>
                </c:pt>
                <c:pt idx="16">
                  <c:v>129.87795138888887</c:v>
                </c:pt>
                <c:pt idx="17">
                  <c:v>129.91493055555554</c:v>
                </c:pt>
                <c:pt idx="18">
                  <c:v>129.91961805555556</c:v>
                </c:pt>
                <c:pt idx="19">
                  <c:v>129.93003472222222</c:v>
                </c:pt>
                <c:pt idx="20">
                  <c:v>129.94045138888887</c:v>
                </c:pt>
                <c:pt idx="21">
                  <c:v>129.95086805555556</c:v>
                </c:pt>
                <c:pt idx="22">
                  <c:v>129.96128472222222</c:v>
                </c:pt>
                <c:pt idx="23">
                  <c:v>129.97170138888887</c:v>
                </c:pt>
                <c:pt idx="24">
                  <c:v>129.98211805555556</c:v>
                </c:pt>
                <c:pt idx="25">
                  <c:v>129.99236111111111</c:v>
                </c:pt>
                <c:pt idx="26">
                  <c:v>130.00295138888887</c:v>
                </c:pt>
                <c:pt idx="27">
                  <c:v>130.01319444444445</c:v>
                </c:pt>
                <c:pt idx="28">
                  <c:v>130.02378472222222</c:v>
                </c:pt>
                <c:pt idx="29">
                  <c:v>130.03420138888887</c:v>
                </c:pt>
                <c:pt idx="30">
                  <c:v>130.04461805555556</c:v>
                </c:pt>
                <c:pt idx="31">
                  <c:v>130.05503472222222</c:v>
                </c:pt>
                <c:pt idx="32">
                  <c:v>130.06545138888887</c:v>
                </c:pt>
                <c:pt idx="33">
                  <c:v>130.07586805555556</c:v>
                </c:pt>
                <c:pt idx="34">
                  <c:v>130.08628472222222</c:v>
                </c:pt>
                <c:pt idx="35">
                  <c:v>130.09652777777777</c:v>
                </c:pt>
                <c:pt idx="36">
                  <c:v>130.10711805555556</c:v>
                </c:pt>
                <c:pt idx="37">
                  <c:v>130.11753472222222</c:v>
                </c:pt>
                <c:pt idx="38">
                  <c:v>130.12795138888887</c:v>
                </c:pt>
                <c:pt idx="39">
                  <c:v>130.13836805555556</c:v>
                </c:pt>
                <c:pt idx="40">
                  <c:v>130.14878472222222</c:v>
                </c:pt>
                <c:pt idx="41">
                  <c:v>130.15920138888887</c:v>
                </c:pt>
                <c:pt idx="42">
                  <c:v>130.16961805555556</c:v>
                </c:pt>
                <c:pt idx="43">
                  <c:v>130.18003472222222</c:v>
                </c:pt>
                <c:pt idx="44">
                  <c:v>130.19045138888887</c:v>
                </c:pt>
                <c:pt idx="45">
                  <c:v>130.20086805555556</c:v>
                </c:pt>
                <c:pt idx="46">
                  <c:v>130.21128472222222</c:v>
                </c:pt>
                <c:pt idx="47">
                  <c:v>130.22170138888887</c:v>
                </c:pt>
                <c:pt idx="48">
                  <c:v>130.23211805555556</c:v>
                </c:pt>
                <c:pt idx="49">
                  <c:v>130.24253472222222</c:v>
                </c:pt>
                <c:pt idx="50">
                  <c:v>130.25295138888887</c:v>
                </c:pt>
                <c:pt idx="51">
                  <c:v>130.26336805555556</c:v>
                </c:pt>
                <c:pt idx="52">
                  <c:v>130.27378472222222</c:v>
                </c:pt>
                <c:pt idx="53">
                  <c:v>130.28420138888887</c:v>
                </c:pt>
                <c:pt idx="54">
                  <c:v>130.29461805555556</c:v>
                </c:pt>
                <c:pt idx="55">
                  <c:v>130.30503472222222</c:v>
                </c:pt>
                <c:pt idx="56">
                  <c:v>130.31545138888887</c:v>
                </c:pt>
                <c:pt idx="57">
                  <c:v>130.32586805555556</c:v>
                </c:pt>
                <c:pt idx="58">
                  <c:v>130.33628472222222</c:v>
                </c:pt>
                <c:pt idx="59">
                  <c:v>130.34670138888887</c:v>
                </c:pt>
                <c:pt idx="60">
                  <c:v>130.35711805555556</c:v>
                </c:pt>
                <c:pt idx="61">
                  <c:v>130.36753472222222</c:v>
                </c:pt>
                <c:pt idx="62">
                  <c:v>130.37795138888887</c:v>
                </c:pt>
                <c:pt idx="63">
                  <c:v>130.38836805555556</c:v>
                </c:pt>
                <c:pt idx="64">
                  <c:v>130.39878472222222</c:v>
                </c:pt>
                <c:pt idx="65">
                  <c:v>130.40920138888887</c:v>
                </c:pt>
                <c:pt idx="66">
                  <c:v>130.41961805555556</c:v>
                </c:pt>
                <c:pt idx="67">
                  <c:v>130.43003472222222</c:v>
                </c:pt>
                <c:pt idx="68">
                  <c:v>130.44045138888887</c:v>
                </c:pt>
                <c:pt idx="69">
                  <c:v>130.45086805555556</c:v>
                </c:pt>
                <c:pt idx="70">
                  <c:v>130.46128472222222</c:v>
                </c:pt>
                <c:pt idx="71">
                  <c:v>130.47170138888887</c:v>
                </c:pt>
                <c:pt idx="72">
                  <c:v>130.48211805555556</c:v>
                </c:pt>
                <c:pt idx="73">
                  <c:v>130.49253472222222</c:v>
                </c:pt>
                <c:pt idx="74">
                  <c:v>130.50295138888887</c:v>
                </c:pt>
                <c:pt idx="75">
                  <c:v>130.51336805555556</c:v>
                </c:pt>
                <c:pt idx="76">
                  <c:v>130.52378472222222</c:v>
                </c:pt>
                <c:pt idx="77">
                  <c:v>130.53420138888887</c:v>
                </c:pt>
                <c:pt idx="78">
                  <c:v>130.54461805555556</c:v>
                </c:pt>
                <c:pt idx="79">
                  <c:v>130.55503472222222</c:v>
                </c:pt>
                <c:pt idx="80">
                  <c:v>130.56545138888887</c:v>
                </c:pt>
                <c:pt idx="81">
                  <c:v>130.57586805555556</c:v>
                </c:pt>
                <c:pt idx="82">
                  <c:v>130.58628472222222</c:v>
                </c:pt>
                <c:pt idx="83">
                  <c:v>130.59670138888887</c:v>
                </c:pt>
                <c:pt idx="84">
                  <c:v>130.60711805555556</c:v>
                </c:pt>
                <c:pt idx="85">
                  <c:v>130.61753472222222</c:v>
                </c:pt>
                <c:pt idx="86">
                  <c:v>130.62795138888887</c:v>
                </c:pt>
                <c:pt idx="87">
                  <c:v>130.63836805555556</c:v>
                </c:pt>
                <c:pt idx="88">
                  <c:v>130.65190972222223</c:v>
                </c:pt>
                <c:pt idx="89">
                  <c:v>130.65920138888887</c:v>
                </c:pt>
                <c:pt idx="90">
                  <c:v>130.66961805555556</c:v>
                </c:pt>
                <c:pt idx="91">
                  <c:v>130.68003472222222</c:v>
                </c:pt>
                <c:pt idx="92">
                  <c:v>130.69045138888887</c:v>
                </c:pt>
                <c:pt idx="93">
                  <c:v>130.70086805555556</c:v>
                </c:pt>
                <c:pt idx="94">
                  <c:v>130.71128472222222</c:v>
                </c:pt>
                <c:pt idx="95">
                  <c:v>130.72170138888887</c:v>
                </c:pt>
                <c:pt idx="96">
                  <c:v>130.74253472222222</c:v>
                </c:pt>
                <c:pt idx="97">
                  <c:v>130.81406249999998</c:v>
                </c:pt>
                <c:pt idx="98">
                  <c:v>130.82586805555556</c:v>
                </c:pt>
                <c:pt idx="99">
                  <c:v>130.85121527777778</c:v>
                </c:pt>
                <c:pt idx="100">
                  <c:v>130.85711805555556</c:v>
                </c:pt>
                <c:pt idx="101">
                  <c:v>130.86753472222222</c:v>
                </c:pt>
                <c:pt idx="102">
                  <c:v>130.87795138888887</c:v>
                </c:pt>
                <c:pt idx="103">
                  <c:v>130.88836805555556</c:v>
                </c:pt>
                <c:pt idx="104">
                  <c:v>130.89878472222222</c:v>
                </c:pt>
                <c:pt idx="105">
                  <c:v>130.90920138888887</c:v>
                </c:pt>
                <c:pt idx="106">
                  <c:v>130.91961805555556</c:v>
                </c:pt>
                <c:pt idx="107">
                  <c:v>130.93003472222222</c:v>
                </c:pt>
                <c:pt idx="108">
                  <c:v>130.94045138888887</c:v>
                </c:pt>
                <c:pt idx="109">
                  <c:v>130.95086805555556</c:v>
                </c:pt>
                <c:pt idx="110">
                  <c:v>130.96128472222222</c:v>
                </c:pt>
                <c:pt idx="111">
                  <c:v>130.97170138888887</c:v>
                </c:pt>
                <c:pt idx="112">
                  <c:v>130.98211805555556</c:v>
                </c:pt>
                <c:pt idx="113">
                  <c:v>130.99253472222222</c:v>
                </c:pt>
                <c:pt idx="114">
                  <c:v>131.00295138888887</c:v>
                </c:pt>
                <c:pt idx="115">
                  <c:v>131.01336805555556</c:v>
                </c:pt>
                <c:pt idx="116">
                  <c:v>131.02378472222222</c:v>
                </c:pt>
                <c:pt idx="117">
                  <c:v>131.03420138888887</c:v>
                </c:pt>
                <c:pt idx="118">
                  <c:v>131.04461805555556</c:v>
                </c:pt>
                <c:pt idx="119">
                  <c:v>131.05503472222222</c:v>
                </c:pt>
                <c:pt idx="120">
                  <c:v>131.06545138888887</c:v>
                </c:pt>
                <c:pt idx="121">
                  <c:v>131.07586805555556</c:v>
                </c:pt>
                <c:pt idx="122">
                  <c:v>131.08628472222222</c:v>
                </c:pt>
                <c:pt idx="123">
                  <c:v>131.12829861111109</c:v>
                </c:pt>
                <c:pt idx="124">
                  <c:v>131.13836805555556</c:v>
                </c:pt>
                <c:pt idx="125">
                  <c:v>131.16961805555556</c:v>
                </c:pt>
                <c:pt idx="126">
                  <c:v>131.18003472222222</c:v>
                </c:pt>
                <c:pt idx="127">
                  <c:v>131.19045138888887</c:v>
                </c:pt>
                <c:pt idx="128">
                  <c:v>131.2357638888889</c:v>
                </c:pt>
                <c:pt idx="129">
                  <c:v>131.24253472222222</c:v>
                </c:pt>
                <c:pt idx="130">
                  <c:v>131.25295138888887</c:v>
                </c:pt>
                <c:pt idx="131">
                  <c:v>131.26336805555556</c:v>
                </c:pt>
                <c:pt idx="132">
                  <c:v>131.27378472222222</c:v>
                </c:pt>
                <c:pt idx="133">
                  <c:v>131.28420138888887</c:v>
                </c:pt>
                <c:pt idx="134">
                  <c:v>131.29461805555556</c:v>
                </c:pt>
                <c:pt idx="135">
                  <c:v>131.30503472222222</c:v>
                </c:pt>
                <c:pt idx="136">
                  <c:v>131.31545138888887</c:v>
                </c:pt>
                <c:pt idx="137">
                  <c:v>131.32586805555556</c:v>
                </c:pt>
                <c:pt idx="138">
                  <c:v>131.33628472222222</c:v>
                </c:pt>
                <c:pt idx="139">
                  <c:v>131.34670138888887</c:v>
                </c:pt>
                <c:pt idx="140">
                  <c:v>131.35711805555556</c:v>
                </c:pt>
                <c:pt idx="141">
                  <c:v>131.36753472222222</c:v>
                </c:pt>
                <c:pt idx="142">
                  <c:v>131.37795138888887</c:v>
                </c:pt>
                <c:pt idx="143">
                  <c:v>131.38836805555556</c:v>
                </c:pt>
                <c:pt idx="144">
                  <c:v>131.39878472222222</c:v>
                </c:pt>
                <c:pt idx="145">
                  <c:v>131.40920138888887</c:v>
                </c:pt>
                <c:pt idx="146">
                  <c:v>131.41961805555556</c:v>
                </c:pt>
                <c:pt idx="147">
                  <c:v>131.43003472222222</c:v>
                </c:pt>
                <c:pt idx="148">
                  <c:v>131.44045138888887</c:v>
                </c:pt>
                <c:pt idx="149">
                  <c:v>131.45086805555556</c:v>
                </c:pt>
                <c:pt idx="150">
                  <c:v>131.46128472222222</c:v>
                </c:pt>
                <c:pt idx="151">
                  <c:v>131.47170138888887</c:v>
                </c:pt>
                <c:pt idx="152">
                  <c:v>131.48211805555556</c:v>
                </c:pt>
                <c:pt idx="153">
                  <c:v>131.49253472222222</c:v>
                </c:pt>
                <c:pt idx="154">
                  <c:v>131.50295138888887</c:v>
                </c:pt>
                <c:pt idx="155">
                  <c:v>131.51336805555556</c:v>
                </c:pt>
                <c:pt idx="156">
                  <c:v>131.52378472222222</c:v>
                </c:pt>
                <c:pt idx="157">
                  <c:v>131.53420138888887</c:v>
                </c:pt>
                <c:pt idx="158">
                  <c:v>131.54461805555556</c:v>
                </c:pt>
                <c:pt idx="159">
                  <c:v>131.55503472222222</c:v>
                </c:pt>
                <c:pt idx="160">
                  <c:v>131.56545138888887</c:v>
                </c:pt>
                <c:pt idx="161">
                  <c:v>131.57586805555556</c:v>
                </c:pt>
                <c:pt idx="162">
                  <c:v>131.58628472222222</c:v>
                </c:pt>
                <c:pt idx="163">
                  <c:v>131.59670138888887</c:v>
                </c:pt>
                <c:pt idx="164">
                  <c:v>132.20277777777778</c:v>
                </c:pt>
                <c:pt idx="165">
                  <c:v>132.21128472222222</c:v>
                </c:pt>
                <c:pt idx="166">
                  <c:v>132.22170138888887</c:v>
                </c:pt>
                <c:pt idx="167">
                  <c:v>132.23211805555556</c:v>
                </c:pt>
                <c:pt idx="168">
                  <c:v>132.24253472222222</c:v>
                </c:pt>
                <c:pt idx="169">
                  <c:v>132.25295138888887</c:v>
                </c:pt>
                <c:pt idx="170">
                  <c:v>132.26319444444445</c:v>
                </c:pt>
                <c:pt idx="171">
                  <c:v>132.27361111111111</c:v>
                </c:pt>
                <c:pt idx="172">
                  <c:v>132.28420138888887</c:v>
                </c:pt>
                <c:pt idx="173">
                  <c:v>132.29461805555556</c:v>
                </c:pt>
                <c:pt idx="174">
                  <c:v>132.30503472222222</c:v>
                </c:pt>
                <c:pt idx="175">
                  <c:v>132.31545138888887</c:v>
                </c:pt>
                <c:pt idx="176">
                  <c:v>132.32586805555556</c:v>
                </c:pt>
                <c:pt idx="177">
                  <c:v>132.33628472222222</c:v>
                </c:pt>
                <c:pt idx="178">
                  <c:v>132.34670138888887</c:v>
                </c:pt>
                <c:pt idx="179">
                  <c:v>132.35711805555556</c:v>
                </c:pt>
                <c:pt idx="180">
                  <c:v>132.36753472222222</c:v>
                </c:pt>
                <c:pt idx="181">
                  <c:v>132.37795138888887</c:v>
                </c:pt>
                <c:pt idx="182">
                  <c:v>132.38836805555556</c:v>
                </c:pt>
                <c:pt idx="183">
                  <c:v>132.39878472222222</c:v>
                </c:pt>
                <c:pt idx="184">
                  <c:v>132.40920138888887</c:v>
                </c:pt>
                <c:pt idx="185">
                  <c:v>132.41961805555556</c:v>
                </c:pt>
                <c:pt idx="186">
                  <c:v>132.42986111111111</c:v>
                </c:pt>
                <c:pt idx="187">
                  <c:v>132.44045138888887</c:v>
                </c:pt>
                <c:pt idx="188">
                  <c:v>132.45086805555556</c:v>
                </c:pt>
                <c:pt idx="189">
                  <c:v>132.46128472222222</c:v>
                </c:pt>
                <c:pt idx="190">
                  <c:v>132.47170138888887</c:v>
                </c:pt>
                <c:pt idx="191">
                  <c:v>132.48211805555556</c:v>
                </c:pt>
                <c:pt idx="192">
                  <c:v>132.49253472222222</c:v>
                </c:pt>
                <c:pt idx="193">
                  <c:v>132.50295138888887</c:v>
                </c:pt>
                <c:pt idx="194">
                  <c:v>132.51336805555556</c:v>
                </c:pt>
                <c:pt idx="195">
                  <c:v>132.52378472222222</c:v>
                </c:pt>
                <c:pt idx="196">
                  <c:v>132.53420138888887</c:v>
                </c:pt>
                <c:pt idx="197">
                  <c:v>132.54461805555556</c:v>
                </c:pt>
                <c:pt idx="198">
                  <c:v>132.55503472222222</c:v>
                </c:pt>
                <c:pt idx="199">
                  <c:v>132.56545138888887</c:v>
                </c:pt>
                <c:pt idx="200">
                  <c:v>132.57586805555556</c:v>
                </c:pt>
                <c:pt idx="201">
                  <c:v>132.58628472222222</c:v>
                </c:pt>
                <c:pt idx="202">
                  <c:v>132.59670138888887</c:v>
                </c:pt>
                <c:pt idx="203">
                  <c:v>132.62795138888887</c:v>
                </c:pt>
                <c:pt idx="204">
                  <c:v>132.98211805555556</c:v>
                </c:pt>
                <c:pt idx="205">
                  <c:v>133.04461805555556</c:v>
                </c:pt>
                <c:pt idx="206">
                  <c:v>133.07586805555556</c:v>
                </c:pt>
                <c:pt idx="207">
                  <c:v>133.19218749999999</c:v>
                </c:pt>
                <c:pt idx="208">
                  <c:v>133.20086805555556</c:v>
                </c:pt>
                <c:pt idx="209">
                  <c:v>133.21128472222222</c:v>
                </c:pt>
                <c:pt idx="210">
                  <c:v>133.22170138888887</c:v>
                </c:pt>
                <c:pt idx="211">
                  <c:v>133.23211805555556</c:v>
                </c:pt>
                <c:pt idx="212">
                  <c:v>133.24253472222222</c:v>
                </c:pt>
                <c:pt idx="213">
                  <c:v>133.25295138888887</c:v>
                </c:pt>
                <c:pt idx="214">
                  <c:v>133.26336805555556</c:v>
                </c:pt>
                <c:pt idx="215">
                  <c:v>133.27378472222222</c:v>
                </c:pt>
                <c:pt idx="216">
                  <c:v>133.28420138888887</c:v>
                </c:pt>
                <c:pt idx="217">
                  <c:v>133.29461805555556</c:v>
                </c:pt>
                <c:pt idx="218">
                  <c:v>133.30503472222222</c:v>
                </c:pt>
                <c:pt idx="219">
                  <c:v>133.31545138888887</c:v>
                </c:pt>
                <c:pt idx="220">
                  <c:v>133.32586805555556</c:v>
                </c:pt>
                <c:pt idx="221">
                  <c:v>133.33628472222222</c:v>
                </c:pt>
                <c:pt idx="222">
                  <c:v>133.34670138888887</c:v>
                </c:pt>
                <c:pt idx="223">
                  <c:v>133.35711805555556</c:v>
                </c:pt>
                <c:pt idx="224">
                  <c:v>133.36753472222222</c:v>
                </c:pt>
                <c:pt idx="225">
                  <c:v>133.37795138888887</c:v>
                </c:pt>
                <c:pt idx="226">
                  <c:v>133.38836805555556</c:v>
                </c:pt>
                <c:pt idx="227">
                  <c:v>133.39878472222222</c:v>
                </c:pt>
                <c:pt idx="228">
                  <c:v>133.40920138888887</c:v>
                </c:pt>
                <c:pt idx="229">
                  <c:v>133.41961805555556</c:v>
                </c:pt>
                <c:pt idx="230">
                  <c:v>133.43003472222222</c:v>
                </c:pt>
                <c:pt idx="231">
                  <c:v>133.44045138888887</c:v>
                </c:pt>
                <c:pt idx="232">
                  <c:v>133.45086805555556</c:v>
                </c:pt>
                <c:pt idx="233">
                  <c:v>133.46128472222222</c:v>
                </c:pt>
                <c:pt idx="234">
                  <c:v>133.47170138888887</c:v>
                </c:pt>
                <c:pt idx="235">
                  <c:v>133.48211805555556</c:v>
                </c:pt>
                <c:pt idx="236">
                  <c:v>133.49253472222222</c:v>
                </c:pt>
                <c:pt idx="237">
                  <c:v>133.50295138888887</c:v>
                </c:pt>
                <c:pt idx="238">
                  <c:v>133.51336805555556</c:v>
                </c:pt>
                <c:pt idx="239">
                  <c:v>133.52378472222222</c:v>
                </c:pt>
                <c:pt idx="240">
                  <c:v>133.53420138888887</c:v>
                </c:pt>
                <c:pt idx="241">
                  <c:v>133.54461805555556</c:v>
                </c:pt>
                <c:pt idx="242">
                  <c:v>133.55503472222222</c:v>
                </c:pt>
                <c:pt idx="243">
                  <c:v>133.56545138888887</c:v>
                </c:pt>
                <c:pt idx="244">
                  <c:v>133.57586805555556</c:v>
                </c:pt>
                <c:pt idx="245">
                  <c:v>133.58628472222222</c:v>
                </c:pt>
                <c:pt idx="246">
                  <c:v>133.59670138888887</c:v>
                </c:pt>
                <c:pt idx="247">
                  <c:v>133.60711805555556</c:v>
                </c:pt>
                <c:pt idx="248">
                  <c:v>133.61753472222222</c:v>
                </c:pt>
                <c:pt idx="249">
                  <c:v>133.62795138888887</c:v>
                </c:pt>
                <c:pt idx="250">
                  <c:v>133.64878472222222</c:v>
                </c:pt>
                <c:pt idx="251">
                  <c:v>133.66961805555556</c:v>
                </c:pt>
                <c:pt idx="252">
                  <c:v>133.72170138888887</c:v>
                </c:pt>
                <c:pt idx="253">
                  <c:v>133.73211805555556</c:v>
                </c:pt>
              </c:numCache>
            </c:numRef>
          </c:xVal>
          <c:yVal>
            <c:numRef>
              <c:f>'ALL Red. Coords &amp; Plots'!$D$2:$D$392</c:f>
              <c:numCache>
                <c:formatCode>General</c:formatCode>
                <c:ptCount val="391"/>
                <c:pt idx="0">
                  <c:v>923.91019359830398</c:v>
                </c:pt>
                <c:pt idx="1">
                  <c:v>923.90749595729517</c:v>
                </c:pt>
                <c:pt idx="2">
                  <c:v>923.89986259978207</c:v>
                </c:pt>
                <c:pt idx="3">
                  <c:v>923.84915641150508</c:v>
                </c:pt>
                <c:pt idx="4">
                  <c:v>923.83124704119393</c:v>
                </c:pt>
                <c:pt idx="5">
                  <c:v>923.85960617428782</c:v>
                </c:pt>
                <c:pt idx="6">
                  <c:v>923.84330855262397</c:v>
                </c:pt>
                <c:pt idx="7">
                  <c:v>923.86126700441787</c:v>
                </c:pt>
                <c:pt idx="8">
                  <c:v>923.92249339923796</c:v>
                </c:pt>
                <c:pt idx="9">
                  <c:v>923.9181041089472</c:v>
                </c:pt>
                <c:pt idx="10">
                  <c:v>923.93952021996949</c:v>
                </c:pt>
                <c:pt idx="11">
                  <c:v>923.99364574718368</c:v>
                </c:pt>
                <c:pt idx="12">
                  <c:v>923.98401005835956</c:v>
                </c:pt>
                <c:pt idx="13">
                  <c:v>924.0777221464283</c:v>
                </c:pt>
                <c:pt idx="14">
                  <c:v>924.15999654273253</c:v>
                </c:pt>
                <c:pt idx="15">
                  <c:v>924.17283692524916</c:v>
                </c:pt>
                <c:pt idx="16">
                  <c:v>924.21473731941092</c:v>
                </c:pt>
                <c:pt idx="17">
                  <c:v>924.38151826193337</c:v>
                </c:pt>
                <c:pt idx="18">
                  <c:v>924.35721091295102</c:v>
                </c:pt>
                <c:pt idx="19">
                  <c:v>924.40434508881401</c:v>
                </c:pt>
                <c:pt idx="20">
                  <c:v>924.47235576258959</c:v>
                </c:pt>
                <c:pt idx="21">
                  <c:v>924.47819155174273</c:v>
                </c:pt>
                <c:pt idx="22">
                  <c:v>924.51523181880304</c:v>
                </c:pt>
                <c:pt idx="23">
                  <c:v>924.54693298599352</c:v>
                </c:pt>
                <c:pt idx="24">
                  <c:v>924.59944882892989</c:v>
                </c:pt>
                <c:pt idx="25">
                  <c:v>924.53491144382372</c:v>
                </c:pt>
                <c:pt idx="26">
                  <c:v>924.52721197972733</c:v>
                </c:pt>
                <c:pt idx="27">
                  <c:v>924.53851278575348</c:v>
                </c:pt>
                <c:pt idx="28">
                  <c:v>924.52907710861825</c:v>
                </c:pt>
                <c:pt idx="29">
                  <c:v>924.52310277566687</c:v>
                </c:pt>
                <c:pt idx="30">
                  <c:v>924.53793925786283</c:v>
                </c:pt>
                <c:pt idx="31">
                  <c:v>924.50628829935818</c:v>
                </c:pt>
                <c:pt idx="32">
                  <c:v>924.45397202355366</c:v>
                </c:pt>
                <c:pt idx="33">
                  <c:v>924.43104665666465</c:v>
                </c:pt>
                <c:pt idx="34">
                  <c:v>924.38929227217807</c:v>
                </c:pt>
                <c:pt idx="35">
                  <c:v>924.37310085691706</c:v>
                </c:pt>
                <c:pt idx="36">
                  <c:v>924.31411430786966</c:v>
                </c:pt>
                <c:pt idx="37">
                  <c:v>924.29128936260395</c:v>
                </c:pt>
                <c:pt idx="38">
                  <c:v>924.30285990371408</c:v>
                </c:pt>
                <c:pt idx="39">
                  <c:v>924.24038373936139</c:v>
                </c:pt>
                <c:pt idx="40">
                  <c:v>924.21568270090461</c:v>
                </c:pt>
                <c:pt idx="41">
                  <c:v>924.19969286956507</c:v>
                </c:pt>
                <c:pt idx="42">
                  <c:v>924.192123589125</c:v>
                </c:pt>
                <c:pt idx="43">
                  <c:v>924.21563181819715</c:v>
                </c:pt>
                <c:pt idx="44">
                  <c:v>924.15132231899167</c:v>
                </c:pt>
                <c:pt idx="45">
                  <c:v>924.11128217968621</c:v>
                </c:pt>
                <c:pt idx="46">
                  <c:v>924.1139734484932</c:v>
                </c:pt>
                <c:pt idx="47">
                  <c:v>924.16986273251041</c:v>
                </c:pt>
                <c:pt idx="48">
                  <c:v>924.23778339660544</c:v>
                </c:pt>
                <c:pt idx="49">
                  <c:v>924.13553623313533</c:v>
                </c:pt>
                <c:pt idx="50">
                  <c:v>924.14004180287009</c:v>
                </c:pt>
                <c:pt idx="51">
                  <c:v>924.15446281037396</c:v>
                </c:pt>
                <c:pt idx="52">
                  <c:v>924.17073393188412</c:v>
                </c:pt>
                <c:pt idx="53">
                  <c:v>924.21276980977984</c:v>
                </c:pt>
                <c:pt idx="54">
                  <c:v>924.23757887593194</c:v>
                </c:pt>
                <c:pt idx="55">
                  <c:v>924.29667069479478</c:v>
                </c:pt>
                <c:pt idx="56">
                  <c:v>924.31800059297882</c:v>
                </c:pt>
                <c:pt idx="57">
                  <c:v>924.37038804739859</c:v>
                </c:pt>
                <c:pt idx="58">
                  <c:v>924.43971497296116</c:v>
                </c:pt>
                <c:pt idx="59">
                  <c:v>924.49353348330192</c:v>
                </c:pt>
                <c:pt idx="60">
                  <c:v>924.55782973701503</c:v>
                </c:pt>
                <c:pt idx="61">
                  <c:v>924.56026610677361</c:v>
                </c:pt>
                <c:pt idx="62">
                  <c:v>924.58320969647809</c:v>
                </c:pt>
                <c:pt idx="63">
                  <c:v>924.65951191076385</c:v>
                </c:pt>
                <c:pt idx="64">
                  <c:v>924.72886646023721</c:v>
                </c:pt>
                <c:pt idx="65">
                  <c:v>924.77767078935608</c:v>
                </c:pt>
                <c:pt idx="66">
                  <c:v>924.78180842758491</c:v>
                </c:pt>
                <c:pt idx="67">
                  <c:v>924.88893800717813</c:v>
                </c:pt>
                <c:pt idx="68">
                  <c:v>924.81774567260436</c:v>
                </c:pt>
                <c:pt idx="69">
                  <c:v>924.83243569800732</c:v>
                </c:pt>
                <c:pt idx="70">
                  <c:v>924.8589899437435</c:v>
                </c:pt>
                <c:pt idx="71">
                  <c:v>924.88573199376674</c:v>
                </c:pt>
                <c:pt idx="72">
                  <c:v>924.88150540761012</c:v>
                </c:pt>
                <c:pt idx="73">
                  <c:v>924.86709334151396</c:v>
                </c:pt>
                <c:pt idx="74">
                  <c:v>924.84742899680737</c:v>
                </c:pt>
                <c:pt idx="75">
                  <c:v>924.8674088747008</c:v>
                </c:pt>
                <c:pt idx="76">
                  <c:v>924.83760342131814</c:v>
                </c:pt>
                <c:pt idx="77">
                  <c:v>924.83355957862011</c:v>
                </c:pt>
                <c:pt idx="78">
                  <c:v>924.76786591539724</c:v>
                </c:pt>
                <c:pt idx="79">
                  <c:v>924.71769649554915</c:v>
                </c:pt>
                <c:pt idx="80">
                  <c:v>924.67611976536864</c:v>
                </c:pt>
                <c:pt idx="81">
                  <c:v>924.63789973205735</c:v>
                </c:pt>
                <c:pt idx="82">
                  <c:v>924.59647339873914</c:v>
                </c:pt>
                <c:pt idx="83">
                  <c:v>924.56021162587433</c:v>
                </c:pt>
                <c:pt idx="84">
                  <c:v>924.48623159080159</c:v>
                </c:pt>
                <c:pt idx="85">
                  <c:v>924.40722569006925</c:v>
                </c:pt>
                <c:pt idx="86">
                  <c:v>924.3314466514131</c:v>
                </c:pt>
                <c:pt idx="87">
                  <c:v>924.3072844204969</c:v>
                </c:pt>
                <c:pt idx="88">
                  <c:v>924.20521277596606</c:v>
                </c:pt>
                <c:pt idx="89">
                  <c:v>924.13559882235131</c:v>
                </c:pt>
                <c:pt idx="90">
                  <c:v>924.13367169537401</c:v>
                </c:pt>
                <c:pt idx="91">
                  <c:v>924.04282545806018</c:v>
                </c:pt>
                <c:pt idx="92">
                  <c:v>923.91762208848297</c:v>
                </c:pt>
                <c:pt idx="93">
                  <c:v>923.9240976563849</c:v>
                </c:pt>
                <c:pt idx="94">
                  <c:v>923.90998686034254</c:v>
                </c:pt>
                <c:pt idx="95">
                  <c:v>923.8651286743717</c:v>
                </c:pt>
                <c:pt idx="96">
                  <c:v>923.8229369938997</c:v>
                </c:pt>
                <c:pt idx="97">
                  <c:v>923.84810229670848</c:v>
                </c:pt>
                <c:pt idx="98">
                  <c:v>923.93977641153538</c:v>
                </c:pt>
                <c:pt idx="99">
                  <c:v>923.96184286970197</c:v>
                </c:pt>
                <c:pt idx="100">
                  <c:v>924.01378357562476</c:v>
                </c:pt>
                <c:pt idx="101">
                  <c:v>924.00754263631688</c:v>
                </c:pt>
                <c:pt idx="102">
                  <c:v>924.06803250039479</c:v>
                </c:pt>
                <c:pt idx="103">
                  <c:v>924.11839930212022</c:v>
                </c:pt>
                <c:pt idx="104">
                  <c:v>924.15157989013846</c:v>
                </c:pt>
                <c:pt idx="105">
                  <c:v>924.19692596679602</c:v>
                </c:pt>
                <c:pt idx="106">
                  <c:v>924.24911705927855</c:v>
                </c:pt>
                <c:pt idx="107">
                  <c:v>924.25186999049072</c:v>
                </c:pt>
                <c:pt idx="108">
                  <c:v>924.33315854272837</c:v>
                </c:pt>
                <c:pt idx="109">
                  <c:v>924.33076416235156</c:v>
                </c:pt>
                <c:pt idx="110">
                  <c:v>924.41736980525866</c:v>
                </c:pt>
                <c:pt idx="111">
                  <c:v>924.42026657601559</c:v>
                </c:pt>
                <c:pt idx="112">
                  <c:v>924.41823553326378</c:v>
                </c:pt>
                <c:pt idx="113">
                  <c:v>924.5152114165553</c:v>
                </c:pt>
                <c:pt idx="114">
                  <c:v>924.53703205938018</c:v>
                </c:pt>
                <c:pt idx="115">
                  <c:v>924.52624923563269</c:v>
                </c:pt>
                <c:pt idx="116">
                  <c:v>924.61774748622236</c:v>
                </c:pt>
                <c:pt idx="117">
                  <c:v>924.51132492769011</c:v>
                </c:pt>
                <c:pt idx="118">
                  <c:v>924.51920339778178</c:v>
                </c:pt>
                <c:pt idx="119">
                  <c:v>924.44361574965365</c:v>
                </c:pt>
                <c:pt idx="120">
                  <c:v>924.41059517228655</c:v>
                </c:pt>
                <c:pt idx="121">
                  <c:v>924.43397089923519</c:v>
                </c:pt>
                <c:pt idx="122">
                  <c:v>924.42487729569507</c:v>
                </c:pt>
                <c:pt idx="123">
                  <c:v>924.39058150351264</c:v>
                </c:pt>
                <c:pt idx="124">
                  <c:v>924.28586597681192</c:v>
                </c:pt>
                <c:pt idx="125">
                  <c:v>924.27927197834606</c:v>
                </c:pt>
                <c:pt idx="126">
                  <c:v>924.17491484911511</c:v>
                </c:pt>
                <c:pt idx="127">
                  <c:v>924.22721490388108</c:v>
                </c:pt>
                <c:pt idx="128">
                  <c:v>924.18193034368699</c:v>
                </c:pt>
                <c:pt idx="129">
                  <c:v>924.05587409937777</c:v>
                </c:pt>
                <c:pt idx="130">
                  <c:v>924.11458937984276</c:v>
                </c:pt>
                <c:pt idx="131">
                  <c:v>924.06295106650566</c:v>
                </c:pt>
                <c:pt idx="132">
                  <c:v>924.08115163446712</c:v>
                </c:pt>
                <c:pt idx="133">
                  <c:v>924.09242158023153</c:v>
                </c:pt>
                <c:pt idx="134">
                  <c:v>924.16323318514856</c:v>
                </c:pt>
                <c:pt idx="135">
                  <c:v>924.14208627564426</c:v>
                </c:pt>
                <c:pt idx="136">
                  <c:v>924.16168977300663</c:v>
                </c:pt>
                <c:pt idx="137">
                  <c:v>924.18289651705129</c:v>
                </c:pt>
                <c:pt idx="138">
                  <c:v>924.26031712579754</c:v>
                </c:pt>
                <c:pt idx="139">
                  <c:v>924.31242606844751</c:v>
                </c:pt>
                <c:pt idx="140">
                  <c:v>924.3812190288736</c:v>
                </c:pt>
                <c:pt idx="141">
                  <c:v>924.3857156430239</c:v>
                </c:pt>
                <c:pt idx="142">
                  <c:v>924.44267806753908</c:v>
                </c:pt>
                <c:pt idx="143">
                  <c:v>924.48443354509777</c:v>
                </c:pt>
                <c:pt idx="144">
                  <c:v>924.5414198894</c:v>
                </c:pt>
                <c:pt idx="145">
                  <c:v>924.55777704626485</c:v>
                </c:pt>
                <c:pt idx="146">
                  <c:v>924.59102926311914</c:v>
                </c:pt>
                <c:pt idx="147">
                  <c:v>924.5884953227154</c:v>
                </c:pt>
                <c:pt idx="148">
                  <c:v>924.71179834064765</c:v>
                </c:pt>
                <c:pt idx="149">
                  <c:v>924.80116203735315</c:v>
                </c:pt>
                <c:pt idx="150">
                  <c:v>924.73574549907471</c:v>
                </c:pt>
                <c:pt idx="151">
                  <c:v>924.73504035273686</c:v>
                </c:pt>
                <c:pt idx="152">
                  <c:v>924.75812343603548</c:v>
                </c:pt>
                <c:pt idx="153">
                  <c:v>924.76783269839268</c:v>
                </c:pt>
                <c:pt idx="154">
                  <c:v>924.74342211737053</c:v>
                </c:pt>
                <c:pt idx="155">
                  <c:v>924.7632368159359</c:v>
                </c:pt>
                <c:pt idx="156">
                  <c:v>924.78453695582596</c:v>
                </c:pt>
                <c:pt idx="157">
                  <c:v>924.78404640927658</c:v>
                </c:pt>
                <c:pt idx="158">
                  <c:v>924.71549518804591</c:v>
                </c:pt>
                <c:pt idx="159">
                  <c:v>924.68940463023728</c:v>
                </c:pt>
                <c:pt idx="160">
                  <c:v>924.66003672867726</c:v>
                </c:pt>
                <c:pt idx="161">
                  <c:v>924.62719910682176</c:v>
                </c:pt>
                <c:pt idx="162">
                  <c:v>924.54864868133609</c:v>
                </c:pt>
                <c:pt idx="163">
                  <c:v>924.53976750701554</c:v>
                </c:pt>
                <c:pt idx="164">
                  <c:v>924.09881971217931</c:v>
                </c:pt>
                <c:pt idx="165">
                  <c:v>924.13522306330856</c:v>
                </c:pt>
                <c:pt idx="166">
                  <c:v>924.21610705422461</c:v>
                </c:pt>
                <c:pt idx="167">
                  <c:v>924.11630171980482</c:v>
                </c:pt>
                <c:pt idx="168">
                  <c:v>924.1784303007521</c:v>
                </c:pt>
                <c:pt idx="169">
                  <c:v>924.06511038261522</c:v>
                </c:pt>
                <c:pt idx="170">
                  <c:v>923.98733221922794</c:v>
                </c:pt>
                <c:pt idx="171">
                  <c:v>923.98227341836605</c:v>
                </c:pt>
                <c:pt idx="172">
                  <c:v>924.02410475094644</c:v>
                </c:pt>
                <c:pt idx="173">
                  <c:v>923.95118595696761</c:v>
                </c:pt>
                <c:pt idx="174">
                  <c:v>924.01345951112887</c:v>
                </c:pt>
                <c:pt idx="175">
                  <c:v>924.00485050791451</c:v>
                </c:pt>
                <c:pt idx="176">
                  <c:v>924.03659657330047</c:v>
                </c:pt>
                <c:pt idx="177">
                  <c:v>924.13079586683466</c:v>
                </c:pt>
                <c:pt idx="178">
                  <c:v>924.30258983363046</c:v>
                </c:pt>
                <c:pt idx="179">
                  <c:v>924.20098978099054</c:v>
                </c:pt>
                <c:pt idx="180">
                  <c:v>924.26991091406671</c:v>
                </c:pt>
                <c:pt idx="181">
                  <c:v>924.20187790031764</c:v>
                </c:pt>
                <c:pt idx="182">
                  <c:v>924.27236005071086</c:v>
                </c:pt>
                <c:pt idx="183">
                  <c:v>924.3243838525442</c:v>
                </c:pt>
                <c:pt idx="184">
                  <c:v>924.41851137341212</c:v>
                </c:pt>
                <c:pt idx="185">
                  <c:v>924.41143623272239</c:v>
                </c:pt>
                <c:pt idx="186">
                  <c:v>924.46159488241676</c:v>
                </c:pt>
                <c:pt idx="187">
                  <c:v>924.54231021282999</c:v>
                </c:pt>
                <c:pt idx="188">
                  <c:v>924.54182162833649</c:v>
                </c:pt>
                <c:pt idx="189">
                  <c:v>924.62277201566587</c:v>
                </c:pt>
                <c:pt idx="190">
                  <c:v>924.62898694605599</c:v>
                </c:pt>
                <c:pt idx="191">
                  <c:v>924.71805909370869</c:v>
                </c:pt>
                <c:pt idx="192">
                  <c:v>924.6875546874586</c:v>
                </c:pt>
                <c:pt idx="193">
                  <c:v>924.65015578295254</c:v>
                </c:pt>
                <c:pt idx="194">
                  <c:v>924.65332947010563</c:v>
                </c:pt>
                <c:pt idx="195">
                  <c:v>924.68014675071686</c:v>
                </c:pt>
                <c:pt idx="196">
                  <c:v>924.6243146131003</c:v>
                </c:pt>
                <c:pt idx="197">
                  <c:v>924.61782733191342</c:v>
                </c:pt>
                <c:pt idx="198">
                  <c:v>924.57514630766082</c:v>
                </c:pt>
                <c:pt idx="199">
                  <c:v>924.58716758590674</c:v>
                </c:pt>
                <c:pt idx="200">
                  <c:v>924.54481108602135</c:v>
                </c:pt>
                <c:pt idx="201">
                  <c:v>924.53124659823447</c:v>
                </c:pt>
                <c:pt idx="202">
                  <c:v>924.52430833025528</c:v>
                </c:pt>
                <c:pt idx="203">
                  <c:v>924.42149437453179</c:v>
                </c:pt>
                <c:pt idx="204">
                  <c:v>924.03392686250686</c:v>
                </c:pt>
                <c:pt idx="205">
                  <c:v>924.22462361253406</c:v>
                </c:pt>
                <c:pt idx="206">
                  <c:v>924.2317304194346</c:v>
                </c:pt>
                <c:pt idx="207">
                  <c:v>924.04513040917925</c:v>
                </c:pt>
                <c:pt idx="208">
                  <c:v>923.9968707094572</c:v>
                </c:pt>
                <c:pt idx="209">
                  <c:v>924.01585778147671</c:v>
                </c:pt>
                <c:pt idx="210">
                  <c:v>924.02301368230223</c:v>
                </c:pt>
                <c:pt idx="211">
                  <c:v>924.00527329914883</c:v>
                </c:pt>
                <c:pt idx="212">
                  <c:v>923.95383189663926</c:v>
                </c:pt>
                <c:pt idx="213">
                  <c:v>923.90389867991212</c:v>
                </c:pt>
                <c:pt idx="214">
                  <c:v>923.89102618301717</c:v>
                </c:pt>
                <c:pt idx="215">
                  <c:v>923.91991192964349</c:v>
                </c:pt>
                <c:pt idx="216">
                  <c:v>923.88686653075604</c:v>
                </c:pt>
                <c:pt idx="217">
                  <c:v>923.89742817885906</c:v>
                </c:pt>
                <c:pt idx="218">
                  <c:v>923.88777680619944</c:v>
                </c:pt>
                <c:pt idx="219">
                  <c:v>923.92506847553898</c:v>
                </c:pt>
                <c:pt idx="220">
                  <c:v>923.92693989397299</c:v>
                </c:pt>
                <c:pt idx="221">
                  <c:v>923.95067324624222</c:v>
                </c:pt>
                <c:pt idx="222">
                  <c:v>923.96603430705864</c:v>
                </c:pt>
                <c:pt idx="223">
                  <c:v>923.98135422515486</c:v>
                </c:pt>
                <c:pt idx="224">
                  <c:v>924.01000153115001</c:v>
                </c:pt>
                <c:pt idx="225">
                  <c:v>924.07227095367557</c:v>
                </c:pt>
                <c:pt idx="226">
                  <c:v>924.01033487735981</c:v>
                </c:pt>
                <c:pt idx="227">
                  <c:v>924.084168664922</c:v>
                </c:pt>
                <c:pt idx="228">
                  <c:v>924.11307818062915</c:v>
                </c:pt>
                <c:pt idx="229">
                  <c:v>924.17530074121623</c:v>
                </c:pt>
                <c:pt idx="230">
                  <c:v>924.18394966364758</c:v>
                </c:pt>
                <c:pt idx="231">
                  <c:v>924.27281767569991</c:v>
                </c:pt>
                <c:pt idx="232">
                  <c:v>924.26983133472606</c:v>
                </c:pt>
                <c:pt idx="233">
                  <c:v>924.33178501371049</c:v>
                </c:pt>
                <c:pt idx="234">
                  <c:v>924.33723528337191</c:v>
                </c:pt>
                <c:pt idx="235">
                  <c:v>924.36259033737474</c:v>
                </c:pt>
                <c:pt idx="236">
                  <c:v>924.38135379711264</c:v>
                </c:pt>
                <c:pt idx="237">
                  <c:v>924.43171681670822</c:v>
                </c:pt>
                <c:pt idx="238">
                  <c:v>924.42699456949617</c:v>
                </c:pt>
                <c:pt idx="239">
                  <c:v>924.60605259322972</c:v>
                </c:pt>
                <c:pt idx="240">
                  <c:v>924.51961123498722</c:v>
                </c:pt>
                <c:pt idx="241">
                  <c:v>924.45656106876027</c:v>
                </c:pt>
                <c:pt idx="242">
                  <c:v>924.46355862955397</c:v>
                </c:pt>
                <c:pt idx="243">
                  <c:v>924.48582825989956</c:v>
                </c:pt>
                <c:pt idx="244">
                  <c:v>924.47116758976665</c:v>
                </c:pt>
                <c:pt idx="245">
                  <c:v>924.44823836596549</c:v>
                </c:pt>
                <c:pt idx="246">
                  <c:v>924.41533346432504</c:v>
                </c:pt>
                <c:pt idx="247">
                  <c:v>924.46094501595383</c:v>
                </c:pt>
                <c:pt idx="248">
                  <c:v>924.43985502616761</c:v>
                </c:pt>
                <c:pt idx="249">
                  <c:v>924.35349594112245</c:v>
                </c:pt>
                <c:pt idx="250">
                  <c:v>924.28130801689804</c:v>
                </c:pt>
                <c:pt idx="251">
                  <c:v>924.19103237288527</c:v>
                </c:pt>
                <c:pt idx="252">
                  <c:v>923.9413166329407</c:v>
                </c:pt>
                <c:pt idx="253">
                  <c:v>923.86378230038611</c:v>
                </c:pt>
              </c:numCache>
            </c:numRef>
          </c:yVal>
        </c:ser>
        <c:axId val="79099392"/>
        <c:axId val="79101312"/>
      </c:scatterChart>
      <c:valAx>
        <c:axId val="790993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</a:t>
                </a:r>
                <a:r>
                  <a:rPr lang="en-US" baseline="0"/>
                  <a:t> Day</a:t>
                </a:r>
              </a:p>
            </c:rich>
          </c:tx>
          <c:layout/>
        </c:title>
        <c:numFmt formatCode="General" sourceLinked="1"/>
        <c:tickLblPos val="nextTo"/>
        <c:crossAx val="79101312"/>
        <c:crossesAt val="-20"/>
        <c:crossBetween val="midCat"/>
      </c:valAx>
      <c:valAx>
        <c:axId val="791013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Vetical</a:t>
                </a:r>
                <a:r>
                  <a:rPr lang="en-US" baseline="0"/>
                  <a:t> trajectory (m)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90993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3</xdr:row>
      <xdr:rowOff>171449</xdr:rowOff>
    </xdr:from>
    <xdr:to>
      <xdr:col>18</xdr:col>
      <xdr:colOff>381000</xdr:colOff>
      <xdr:row>25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352424</xdr:colOff>
      <xdr:row>26</xdr:row>
      <xdr:rowOff>47625</xdr:rowOff>
    </xdr:from>
    <xdr:to>
      <xdr:col>18</xdr:col>
      <xdr:colOff>390525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48</xdr:row>
      <xdr:rowOff>76199</xdr:rowOff>
    </xdr:from>
    <xdr:to>
      <xdr:col>18</xdr:col>
      <xdr:colOff>390525</xdr:colOff>
      <xdr:row>62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A5" sqref="A5"/>
    </sheetView>
  </sheetViews>
  <sheetFormatPr defaultRowHeight="15"/>
  <cols>
    <col min="1" max="1" width="20.85546875" customWidth="1"/>
    <col min="2" max="2" width="12" bestFit="1" customWidth="1"/>
    <col min="3" max="3" width="11" bestFit="1" customWidth="1"/>
    <col min="4" max="4" width="8" bestFit="1" customWidth="1"/>
    <col min="5" max="5" width="17" bestFit="1" customWidth="1"/>
    <col min="6" max="6" width="18.5703125" bestFit="1" customWidth="1"/>
    <col min="7" max="7" width="8" bestFit="1" customWidth="1"/>
  </cols>
  <sheetData>
    <row r="1" spans="1:8">
      <c r="A1" t="s">
        <v>19</v>
      </c>
    </row>
    <row r="2" spans="1:8">
      <c r="A2" t="s">
        <v>20</v>
      </c>
    </row>
    <row r="5" spans="1:8">
      <c r="A5" t="s">
        <v>82</v>
      </c>
    </row>
    <row r="6" spans="1:8">
      <c r="B6" t="s">
        <v>81</v>
      </c>
      <c r="E6" t="s">
        <v>80</v>
      </c>
    </row>
    <row r="7" spans="1:8" ht="15.75">
      <c r="A7" s="10" t="s">
        <v>31</v>
      </c>
      <c r="B7">
        <v>6776188.0039999997</v>
      </c>
      <c r="C7">
        <v>497524.32500000001</v>
      </c>
      <c r="D7">
        <v>265.30599999999998</v>
      </c>
      <c r="E7" t="s">
        <v>32</v>
      </c>
      <c r="F7" t="s">
        <v>33</v>
      </c>
      <c r="G7">
        <v>269.59800000000001</v>
      </c>
      <c r="H7" t="s">
        <v>34</v>
      </c>
    </row>
    <row r="8" spans="1:8" ht="15.75">
      <c r="A8" s="10" t="s">
        <v>35</v>
      </c>
      <c r="B8">
        <v>6780466.318</v>
      </c>
      <c r="C8">
        <v>494867.15500000003</v>
      </c>
      <c r="D8">
        <v>359.875</v>
      </c>
      <c r="E8" t="s">
        <v>36</v>
      </c>
      <c r="F8" t="s">
        <v>37</v>
      </c>
      <c r="G8">
        <v>364.17599999999999</v>
      </c>
      <c r="H8" t="s">
        <v>34</v>
      </c>
    </row>
    <row r="9" spans="1:8" ht="15.75">
      <c r="A9" s="10" t="s">
        <v>38</v>
      </c>
      <c r="B9">
        <v>6776008.2860000003</v>
      </c>
      <c r="C9">
        <v>497080.86099999998</v>
      </c>
      <c r="D9">
        <v>142.51</v>
      </c>
      <c r="E9" t="s">
        <v>39</v>
      </c>
      <c r="F9" t="s">
        <v>40</v>
      </c>
      <c r="G9">
        <v>146.81100000000001</v>
      </c>
      <c r="H9" t="s">
        <v>34</v>
      </c>
    </row>
    <row r="10" spans="1:8" ht="15.75">
      <c r="A10" s="10" t="s">
        <v>41</v>
      </c>
      <c r="B10">
        <v>6781335.8229999999</v>
      </c>
      <c r="C10">
        <v>495334.55699999997</v>
      </c>
      <c r="D10">
        <v>486.166</v>
      </c>
      <c r="E10" t="s">
        <v>42</v>
      </c>
      <c r="F10" t="s">
        <v>43</v>
      </c>
      <c r="G10">
        <v>490.45</v>
      </c>
      <c r="H10" t="s">
        <v>34</v>
      </c>
    </row>
    <row r="11" spans="1:8" ht="15.75">
      <c r="A11" s="10" t="s">
        <v>44</v>
      </c>
      <c r="B11">
        <v>6782740.7439999999</v>
      </c>
      <c r="C11">
        <v>496938.03499999997</v>
      </c>
      <c r="D11">
        <v>468.12099999999998</v>
      </c>
      <c r="E11" t="s">
        <v>45</v>
      </c>
      <c r="F11" t="s">
        <v>46</v>
      </c>
      <c r="G11">
        <v>472.36399999999998</v>
      </c>
      <c r="H11" t="s">
        <v>34</v>
      </c>
    </row>
    <row r="12" spans="1:8" ht="15.75">
      <c r="A12" s="10" t="s">
        <v>47</v>
      </c>
      <c r="B12">
        <v>6776026.3360000001</v>
      </c>
      <c r="C12">
        <v>497090.27</v>
      </c>
      <c r="D12">
        <v>141.79400000000001</v>
      </c>
      <c r="E12" t="s">
        <v>48</v>
      </c>
      <c r="F12" t="s">
        <v>49</v>
      </c>
      <c r="G12">
        <v>146.095</v>
      </c>
      <c r="H12" t="s">
        <v>34</v>
      </c>
    </row>
    <row r="13" spans="1:8" ht="15.75">
      <c r="A13" s="10" t="s">
        <v>50</v>
      </c>
      <c r="B13">
        <v>6783609.8039999995</v>
      </c>
      <c r="C13">
        <v>499327.22399999999</v>
      </c>
      <c r="D13">
        <v>474.76499999999999</v>
      </c>
      <c r="E13" t="s">
        <v>51</v>
      </c>
      <c r="F13" t="s">
        <v>52</v>
      </c>
      <c r="G13">
        <v>478.95600000000002</v>
      </c>
      <c r="H13" t="s">
        <v>34</v>
      </c>
    </row>
    <row r="14" spans="1:8" ht="15.75">
      <c r="A14" s="10" t="s">
        <v>53</v>
      </c>
      <c r="B14">
        <v>6780473.3399999999</v>
      </c>
      <c r="C14">
        <v>493997.39299999998</v>
      </c>
      <c r="D14">
        <v>248.22800000000001</v>
      </c>
      <c r="E14" t="s">
        <v>54</v>
      </c>
      <c r="F14" t="s">
        <v>55</v>
      </c>
      <c r="G14">
        <v>252.54499999999999</v>
      </c>
      <c r="H14" t="s">
        <v>34</v>
      </c>
    </row>
    <row r="15" spans="1:8" ht="15.75">
      <c r="A15" s="10" t="s">
        <v>56</v>
      </c>
      <c r="B15">
        <v>6776020.9570000004</v>
      </c>
      <c r="C15">
        <v>497096.86300000001</v>
      </c>
      <c r="D15">
        <v>143.81800000000001</v>
      </c>
      <c r="E15" t="s">
        <v>57</v>
      </c>
      <c r="F15" t="s">
        <v>58</v>
      </c>
      <c r="G15">
        <v>148.119</v>
      </c>
      <c r="H15" t="s">
        <v>34</v>
      </c>
    </row>
    <row r="16" spans="1:8" ht="15.75">
      <c r="A16" s="10" t="s">
        <v>59</v>
      </c>
      <c r="B16">
        <v>6776003.841</v>
      </c>
      <c r="C16">
        <v>497091.96299999999</v>
      </c>
      <c r="D16">
        <v>141.898</v>
      </c>
      <c r="E16" t="s">
        <v>60</v>
      </c>
      <c r="F16" t="s">
        <v>61</v>
      </c>
      <c r="G16">
        <v>146.19800000000001</v>
      </c>
      <c r="H16" t="s">
        <v>34</v>
      </c>
    </row>
    <row r="17" spans="1:8" ht="15.75">
      <c r="A17" s="10" t="s">
        <v>62</v>
      </c>
      <c r="B17">
        <v>6776023.7110000001</v>
      </c>
      <c r="C17">
        <v>497126.03</v>
      </c>
      <c r="D17">
        <v>149.733</v>
      </c>
      <c r="E17" t="s">
        <v>63</v>
      </c>
      <c r="F17" t="s">
        <v>64</v>
      </c>
      <c r="G17">
        <v>154.03299999999999</v>
      </c>
      <c r="H17" t="s">
        <v>34</v>
      </c>
    </row>
    <row r="18" spans="1:8" ht="15.75">
      <c r="A18" s="10" t="s">
        <v>65</v>
      </c>
      <c r="B18">
        <v>6776010.1030000001</v>
      </c>
      <c r="C18">
        <v>497083.97700000001</v>
      </c>
      <c r="D18">
        <v>141.09100000000001</v>
      </c>
      <c r="E18" t="s">
        <v>66</v>
      </c>
      <c r="F18" t="s">
        <v>67</v>
      </c>
      <c r="G18">
        <v>145.392</v>
      </c>
      <c r="H18" t="s">
        <v>34</v>
      </c>
    </row>
    <row r="19" spans="1:8" ht="15.75">
      <c r="A19" s="10" t="s">
        <v>68</v>
      </c>
      <c r="B19">
        <v>6776008.3269999996</v>
      </c>
      <c r="C19">
        <v>497080.77299999999</v>
      </c>
      <c r="D19">
        <v>142.49700000000001</v>
      </c>
      <c r="E19" t="s">
        <v>69</v>
      </c>
      <c r="F19" t="s">
        <v>70</v>
      </c>
      <c r="G19">
        <v>146.798</v>
      </c>
      <c r="H19" t="s">
        <v>34</v>
      </c>
    </row>
    <row r="20" spans="1:8" ht="15.75">
      <c r="A20" s="10" t="s">
        <v>71</v>
      </c>
      <c r="B20">
        <v>6775837.9170000004</v>
      </c>
      <c r="C20">
        <v>496928.61</v>
      </c>
      <c r="D20">
        <v>93.176000000000002</v>
      </c>
      <c r="E20" t="s">
        <v>72</v>
      </c>
      <c r="F20" t="s">
        <v>73</v>
      </c>
      <c r="G20">
        <v>97.480999999999995</v>
      </c>
      <c r="H20" t="s">
        <v>34</v>
      </c>
    </row>
    <row r="21" spans="1:8" ht="15.75">
      <c r="A21" s="10" t="s">
        <v>74</v>
      </c>
      <c r="B21">
        <v>6776022.7479999997</v>
      </c>
      <c r="C21">
        <v>497058.71799999999</v>
      </c>
      <c r="D21">
        <v>128.649</v>
      </c>
      <c r="E21" t="s">
        <v>75</v>
      </c>
      <c r="F21" t="s">
        <v>76</v>
      </c>
      <c r="G21">
        <v>132.95099999999999</v>
      </c>
      <c r="H21" t="s">
        <v>34</v>
      </c>
    </row>
    <row r="22" spans="1:8" ht="15.75">
      <c r="A22" s="10" t="s">
        <v>77</v>
      </c>
      <c r="B22">
        <v>6776590.2439999999</v>
      </c>
      <c r="C22">
        <v>493337.84700000001</v>
      </c>
      <c r="D22">
        <v>458.89100000000002</v>
      </c>
      <c r="E22" t="s">
        <v>78</v>
      </c>
      <c r="F22" t="s">
        <v>79</v>
      </c>
      <c r="G22">
        <v>463.255</v>
      </c>
      <c r="H2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6"/>
  <sheetViews>
    <sheetView workbookViewId="0">
      <selection activeCell="A10" sqref="A10:XFD10"/>
    </sheetView>
  </sheetViews>
  <sheetFormatPr defaultRowHeight="15"/>
  <cols>
    <col min="2" max="5" width="0" hidden="1" customWidth="1"/>
    <col min="12" max="13" width="10.85546875" bestFit="1" customWidth="1"/>
    <col min="14" max="14" width="13.5703125" bestFit="1" customWidth="1"/>
    <col min="16" max="16" width="2.7109375" customWidth="1"/>
    <col min="17" max="17" width="10.42578125" customWidth="1"/>
    <col min="24" max="24" width="9.140625" style="4"/>
  </cols>
  <sheetData>
    <row r="1" spans="1:26">
      <c r="F1" t="s">
        <v>17</v>
      </c>
    </row>
    <row r="2" spans="1:26" ht="15.75" thickBot="1"/>
    <row r="3" spans="1:26">
      <c r="F3" t="s">
        <v>84</v>
      </c>
      <c r="I3" s="13" t="s">
        <v>83</v>
      </c>
      <c r="J3" s="14"/>
      <c r="K3" s="14"/>
      <c r="L3" s="14"/>
      <c r="M3" s="14" t="s">
        <v>85</v>
      </c>
      <c r="N3" s="14"/>
      <c r="O3" s="14"/>
      <c r="P3" s="14"/>
      <c r="Q3" s="14"/>
      <c r="R3" s="14" t="s">
        <v>86</v>
      </c>
      <c r="S3" s="14"/>
      <c r="T3" s="15"/>
    </row>
    <row r="4" spans="1:26">
      <c r="F4" t="s">
        <v>10</v>
      </c>
      <c r="G4" t="s">
        <v>11</v>
      </c>
      <c r="H4" t="s">
        <v>12</v>
      </c>
      <c r="I4" s="16" t="s">
        <v>10</v>
      </c>
      <c r="J4" s="17"/>
      <c r="K4" s="17" t="s">
        <v>11</v>
      </c>
      <c r="L4" s="17" t="s">
        <v>12</v>
      </c>
      <c r="M4" s="17" t="s">
        <v>10</v>
      </c>
      <c r="N4" s="17" t="s">
        <v>11</v>
      </c>
      <c r="O4" s="17" t="s">
        <v>12</v>
      </c>
      <c r="P4" s="17"/>
      <c r="Q4" s="17"/>
      <c r="R4" s="17">
        <f>DEGREES(ATAN((F5-M5)/(G5-N5)))</f>
        <v>45</v>
      </c>
      <c r="S4" s="17"/>
      <c r="T4" s="18"/>
    </row>
    <row r="5" spans="1:26">
      <c r="F5">
        <v>5000</v>
      </c>
      <c r="G5">
        <v>5000</v>
      </c>
      <c r="H5">
        <v>1000</v>
      </c>
      <c r="I5" s="16"/>
      <c r="J5" s="17"/>
      <c r="K5" s="17"/>
      <c r="L5" s="17"/>
      <c r="M5" s="17"/>
      <c r="N5" s="17"/>
      <c r="O5" s="17"/>
      <c r="P5" s="17"/>
      <c r="Q5" s="17"/>
      <c r="R5" s="17" t="s">
        <v>87</v>
      </c>
      <c r="S5" s="17"/>
      <c r="T5" s="18"/>
    </row>
    <row r="6" spans="1:26" ht="15.75" thickBot="1">
      <c r="I6" s="19" t="s">
        <v>88</v>
      </c>
      <c r="J6" s="20"/>
      <c r="K6" s="20"/>
      <c r="L6" s="20"/>
      <c r="M6" s="20"/>
      <c r="N6" s="20"/>
      <c r="O6" s="20"/>
      <c r="P6" s="20"/>
      <c r="Q6" s="20"/>
      <c r="R6" s="20">
        <f xml:space="preserve"> 180 + R4</f>
        <v>225</v>
      </c>
      <c r="S6" s="20"/>
      <c r="T6" s="21"/>
    </row>
    <row r="7" spans="1:26">
      <c r="J7" s="26" t="s">
        <v>89</v>
      </c>
    </row>
    <row r="8" spans="1:26" ht="15.75" thickBot="1">
      <c r="J8" s="27"/>
    </row>
    <row r="9" spans="1:26" ht="15" customHeight="1">
      <c r="F9" s="1" t="s">
        <v>21</v>
      </c>
      <c r="J9" s="27"/>
      <c r="Q9" s="27" t="s">
        <v>95</v>
      </c>
      <c r="U9" s="23" t="s">
        <v>94</v>
      </c>
      <c r="V9" s="11"/>
      <c r="W9" s="12"/>
      <c r="X9" s="22" t="s">
        <v>29</v>
      </c>
      <c r="Y9" s="3"/>
      <c r="Z9" s="3"/>
    </row>
    <row r="10" spans="1:26" s="7" customFormat="1" ht="15.75" thickBot="1">
      <c r="A10" s="5" t="s">
        <v>2</v>
      </c>
      <c r="B10" s="5" t="s">
        <v>3</v>
      </c>
      <c r="C10" s="5" t="s">
        <v>4</v>
      </c>
      <c r="D10" s="5" t="s">
        <v>5</v>
      </c>
      <c r="E10" s="5" t="s">
        <v>6</v>
      </c>
      <c r="F10" s="5" t="s">
        <v>13</v>
      </c>
      <c r="G10" s="5" t="s">
        <v>7</v>
      </c>
      <c r="H10" s="5" t="s">
        <v>8</v>
      </c>
      <c r="I10" s="5" t="s">
        <v>9</v>
      </c>
      <c r="J10" s="28"/>
      <c r="K10" s="5" t="s">
        <v>30</v>
      </c>
      <c r="L10" s="6" t="s">
        <v>22</v>
      </c>
      <c r="M10" s="6" t="s">
        <v>23</v>
      </c>
      <c r="N10" s="6" t="s">
        <v>90</v>
      </c>
      <c r="O10" s="6" t="s">
        <v>25</v>
      </c>
      <c r="P10" s="6"/>
      <c r="Q10" s="28"/>
      <c r="R10" s="6" t="s">
        <v>91</v>
      </c>
      <c r="S10" s="6" t="s">
        <v>92</v>
      </c>
      <c r="T10" s="6" t="s">
        <v>93</v>
      </c>
      <c r="U10" s="24" t="s">
        <v>10</v>
      </c>
      <c r="V10" s="6" t="s">
        <v>11</v>
      </c>
      <c r="W10" s="25" t="s">
        <v>12</v>
      </c>
      <c r="X10" s="5" t="s">
        <v>10</v>
      </c>
      <c r="Y10" s="5" t="s">
        <v>11</v>
      </c>
      <c r="Z10" s="5" t="s">
        <v>12</v>
      </c>
    </row>
    <row r="11" spans="1:26" hidden="1">
      <c r="A11" t="s">
        <v>0</v>
      </c>
      <c r="B11">
        <v>5</v>
      </c>
      <c r="C11">
        <v>9</v>
      </c>
      <c r="D11">
        <v>16</v>
      </c>
      <c r="E11">
        <v>52</v>
      </c>
      <c r="F11">
        <f xml:space="preserve"> 133 + (C11-13) + (D11 + E11/60)/24</f>
        <v>129.70277777777778</v>
      </c>
      <c r="G11">
        <v>201.53319999999999</v>
      </c>
      <c r="H11">
        <v>265.6626</v>
      </c>
      <c r="I11">
        <v>23.015999999999998</v>
      </c>
      <c r="L11" s="2" t="s">
        <v>22</v>
      </c>
      <c r="M11" s="2" t="s">
        <v>23</v>
      </c>
      <c r="N11" s="2" t="s">
        <v>24</v>
      </c>
      <c r="O11" s="2" t="s">
        <v>25</v>
      </c>
      <c r="P11" s="2"/>
      <c r="Q11" s="2"/>
      <c r="R11" s="2" t="s">
        <v>26</v>
      </c>
      <c r="S11" s="2" t="s">
        <v>27</v>
      </c>
      <c r="T11" s="2" t="s">
        <v>28</v>
      </c>
      <c r="U11" s="2" t="s">
        <v>10</v>
      </c>
      <c r="V11" s="2" t="s">
        <v>11</v>
      </c>
      <c r="W11" s="2" t="s">
        <v>12</v>
      </c>
      <c r="X11" s="4">
        <v>5008.424</v>
      </c>
      <c r="Y11">
        <v>5021.348</v>
      </c>
      <c r="Z11">
        <v>999.95899999999995</v>
      </c>
    </row>
    <row r="12" spans="1:26" hidden="1">
      <c r="A12" t="s">
        <v>0</v>
      </c>
      <c r="B12">
        <v>5</v>
      </c>
      <c r="C12">
        <v>9</v>
      </c>
      <c r="D12">
        <v>16</v>
      </c>
      <c r="E12">
        <v>53</v>
      </c>
      <c r="F12">
        <f t="shared" ref="F12:F73" si="0" xml:space="preserve"> 133 + (C12-13) + (D12 + E12/60)/24</f>
        <v>129.70347222222222</v>
      </c>
      <c r="G12">
        <v>21.534700000000001</v>
      </c>
      <c r="H12">
        <v>94.334599999999995</v>
      </c>
      <c r="I12">
        <v>23.015000000000001</v>
      </c>
      <c r="X12" s="4">
        <v>5008.424</v>
      </c>
      <c r="Y12">
        <v>5021.348</v>
      </c>
      <c r="Z12">
        <v>999.96</v>
      </c>
    </row>
    <row r="13" spans="1:26" hidden="1">
      <c r="A13" t="s">
        <v>1</v>
      </c>
      <c r="B13">
        <v>5</v>
      </c>
      <c r="C13">
        <v>9</v>
      </c>
      <c r="D13">
        <v>16</v>
      </c>
      <c r="E13">
        <v>53</v>
      </c>
      <c r="F13">
        <f t="shared" si="0"/>
        <v>129.70347222222222</v>
      </c>
      <c r="G13">
        <v>178.93799999999999</v>
      </c>
      <c r="H13">
        <v>92.203599999999994</v>
      </c>
      <c r="I13">
        <v>1977.171</v>
      </c>
      <c r="X13" s="4">
        <v>5036.62</v>
      </c>
      <c r="Y13">
        <v>3024.6080000000002</v>
      </c>
      <c r="Z13">
        <v>925.94399999999996</v>
      </c>
    </row>
    <row r="14" spans="1:26" hidden="1">
      <c r="A14" t="s">
        <v>1</v>
      </c>
      <c r="B14">
        <v>5</v>
      </c>
      <c r="C14">
        <v>9</v>
      </c>
      <c r="D14">
        <v>16</v>
      </c>
      <c r="E14">
        <v>53</v>
      </c>
      <c r="F14">
        <f t="shared" si="0"/>
        <v>129.70347222222222</v>
      </c>
      <c r="G14">
        <v>358.9436</v>
      </c>
      <c r="H14">
        <v>267.79129999999998</v>
      </c>
      <c r="I14">
        <v>1977.163</v>
      </c>
      <c r="X14" s="4">
        <v>5036.4250000000002</v>
      </c>
      <c r="Y14">
        <v>3024.62</v>
      </c>
      <c r="Z14">
        <v>925.76700000000005</v>
      </c>
    </row>
    <row r="15" spans="1:26">
      <c r="A15" t="s">
        <v>0</v>
      </c>
      <c r="B15">
        <v>5</v>
      </c>
      <c r="C15">
        <v>9</v>
      </c>
      <c r="D15">
        <v>16</v>
      </c>
      <c r="E15">
        <v>55</v>
      </c>
      <c r="F15">
        <f t="shared" si="0"/>
        <v>129.70486111111111</v>
      </c>
      <c r="G15">
        <v>201.53389999999999</v>
      </c>
      <c r="H15">
        <v>265.66390000000001</v>
      </c>
      <c r="I15">
        <v>23.015000000000001</v>
      </c>
      <c r="X15" s="4">
        <v>5008.424</v>
      </c>
      <c r="Y15">
        <v>5021.3469999999998</v>
      </c>
      <c r="Z15">
        <v>999.96</v>
      </c>
    </row>
    <row r="16" spans="1:26">
      <c r="A16">
        <v>111</v>
      </c>
      <c r="B16">
        <v>5</v>
      </c>
      <c r="C16">
        <v>9</v>
      </c>
      <c r="D16">
        <v>16</v>
      </c>
      <c r="E16">
        <v>58</v>
      </c>
      <c r="F16">
        <f t="shared" si="0"/>
        <v>129.70694444444445</v>
      </c>
      <c r="G16">
        <v>358.94139999999999</v>
      </c>
      <c r="H16">
        <v>267.79239999999999</v>
      </c>
      <c r="I16">
        <v>1977.12</v>
      </c>
      <c r="X16" s="4">
        <v>5036.5010000000002</v>
      </c>
      <c r="Y16">
        <v>3024.663</v>
      </c>
      <c r="Z16">
        <v>925.80600000000004</v>
      </c>
    </row>
    <row r="17" spans="1:26" s="8" customFormat="1">
      <c r="A17" s="8" t="s">
        <v>0</v>
      </c>
      <c r="B17" s="8">
        <v>5</v>
      </c>
      <c r="C17" s="8">
        <v>9</v>
      </c>
      <c r="D17" s="8">
        <v>16</v>
      </c>
      <c r="E17" s="8">
        <v>58</v>
      </c>
      <c r="F17" s="8">
        <f t="shared" si="0"/>
        <v>129.70694444444445</v>
      </c>
      <c r="G17" s="8">
        <v>201.53479999999999</v>
      </c>
      <c r="H17" s="8">
        <v>265.66250000000002</v>
      </c>
      <c r="I17" s="8">
        <v>23.015000000000001</v>
      </c>
      <c r="X17" s="9">
        <v>5008.424</v>
      </c>
      <c r="Y17" s="8">
        <v>5021.348</v>
      </c>
      <c r="Z17" s="8">
        <v>999.95899999999995</v>
      </c>
    </row>
    <row r="18" spans="1:26">
      <c r="A18" t="s">
        <v>0</v>
      </c>
      <c r="B18">
        <v>5</v>
      </c>
      <c r="C18">
        <v>9</v>
      </c>
      <c r="D18">
        <v>16</v>
      </c>
      <c r="E18">
        <v>58</v>
      </c>
      <c r="F18">
        <f t="shared" si="0"/>
        <v>129.70694444444445</v>
      </c>
      <c r="G18">
        <v>21.532</v>
      </c>
      <c r="H18">
        <v>94.334000000000003</v>
      </c>
      <c r="I18">
        <v>23.015000000000001</v>
      </c>
      <c r="K18">
        <f>(G18+G21-180)/2</f>
        <v>21.533850000000001</v>
      </c>
      <c r="X18" s="4">
        <v>5008.4229999999998</v>
      </c>
      <c r="Y18">
        <v>5021.348</v>
      </c>
      <c r="Z18">
        <v>999.96100000000001</v>
      </c>
    </row>
    <row r="19" spans="1:26">
      <c r="A19">
        <v>111</v>
      </c>
      <c r="B19">
        <v>5</v>
      </c>
      <c r="C19">
        <v>9</v>
      </c>
      <c r="D19">
        <v>16</v>
      </c>
      <c r="E19">
        <v>59</v>
      </c>
      <c r="F19">
        <f t="shared" si="0"/>
        <v>129.70763888888888</v>
      </c>
      <c r="G19">
        <v>178.93719999999999</v>
      </c>
      <c r="H19">
        <v>92.203100000000006</v>
      </c>
      <c r="I19">
        <v>1977.1079999999999</v>
      </c>
      <c r="K19">
        <f>G19-K18</f>
        <v>157.40334999999999</v>
      </c>
      <c r="L19">
        <f>AVERAGE(K19:K20)</f>
        <v>157.40597500000001</v>
      </c>
      <c r="M19">
        <f>(360 - (H19+H20))/2 + H19</f>
        <v>92.205600000000004</v>
      </c>
      <c r="O19">
        <f>AVERAGE(I19:I20)*COS(RADIANS(M19-90))</f>
        <v>1975.6397812561888</v>
      </c>
      <c r="Q19">
        <f>AVERAGE(F18:F21)</f>
        <v>129.70763888888888</v>
      </c>
      <c r="R19">
        <f>$F$5+O19*SIN(RADIANS(L19))</f>
        <v>5759.0389173193553</v>
      </c>
      <c r="S19">
        <f>$G$5+O19*COS(RADIANS(L19))</f>
        <v>3175.99000351515</v>
      </c>
      <c r="T19">
        <f>$H$5-AVERAGE(I19:I20)*SIN(RADIANS(M19-90))</f>
        <v>923.91019359830398</v>
      </c>
      <c r="X19" s="4">
        <v>5036.6469999999999</v>
      </c>
      <c r="Y19">
        <v>3024.672</v>
      </c>
      <c r="Z19">
        <v>925.96100000000001</v>
      </c>
    </row>
    <row r="20" spans="1:26">
      <c r="A20">
        <v>111</v>
      </c>
      <c r="B20">
        <v>5</v>
      </c>
      <c r="C20">
        <v>9</v>
      </c>
      <c r="D20">
        <v>16</v>
      </c>
      <c r="E20">
        <v>59</v>
      </c>
      <c r="F20">
        <f t="shared" si="0"/>
        <v>129.70763888888888</v>
      </c>
      <c r="G20">
        <v>358.94060000000002</v>
      </c>
      <c r="H20">
        <v>267.7919</v>
      </c>
      <c r="I20">
        <v>1977.1010000000001</v>
      </c>
      <c r="K20">
        <f>G20-180-G18</f>
        <v>157.40860000000001</v>
      </c>
      <c r="X20" s="4">
        <v>5036.5290000000005</v>
      </c>
      <c r="Y20">
        <v>3024.683</v>
      </c>
      <c r="Z20">
        <v>925.79200000000003</v>
      </c>
    </row>
    <row r="21" spans="1:26" s="8" customFormat="1">
      <c r="A21" s="8" t="s">
        <v>0</v>
      </c>
      <c r="B21" s="8">
        <v>5</v>
      </c>
      <c r="C21" s="8">
        <v>9</v>
      </c>
      <c r="D21" s="8">
        <v>17</v>
      </c>
      <c r="E21" s="8">
        <v>0</v>
      </c>
      <c r="F21" s="8">
        <f t="shared" si="0"/>
        <v>129.70833333333334</v>
      </c>
      <c r="G21" s="8">
        <v>201.53569999999999</v>
      </c>
      <c r="H21" s="8">
        <v>265.66210000000001</v>
      </c>
      <c r="I21" s="8">
        <v>23.015000000000001</v>
      </c>
      <c r="X21" s="9">
        <v>5008.424</v>
      </c>
      <c r="Y21" s="8">
        <v>5021.3469999999998</v>
      </c>
      <c r="Z21" s="8">
        <v>999.95899999999995</v>
      </c>
    </row>
    <row r="22" spans="1:26">
      <c r="A22" t="s">
        <v>0</v>
      </c>
      <c r="B22">
        <v>5</v>
      </c>
      <c r="C22">
        <v>9</v>
      </c>
      <c r="D22">
        <v>17</v>
      </c>
      <c r="E22">
        <v>0</v>
      </c>
      <c r="F22">
        <f t="shared" si="0"/>
        <v>129.70833333333334</v>
      </c>
      <c r="G22">
        <v>21.532499999999999</v>
      </c>
      <c r="H22">
        <v>94.334599999999995</v>
      </c>
      <c r="I22">
        <v>23.015000000000001</v>
      </c>
      <c r="K22">
        <f>(G22+G25-180)/2</f>
        <v>21.532749999999993</v>
      </c>
      <c r="X22" s="4">
        <v>5008.4229999999998</v>
      </c>
      <c r="Y22">
        <v>5021.348</v>
      </c>
      <c r="Z22">
        <v>999.96100000000001</v>
      </c>
    </row>
    <row r="23" spans="1:26">
      <c r="A23">
        <v>111</v>
      </c>
      <c r="B23">
        <v>5</v>
      </c>
      <c r="C23">
        <v>9</v>
      </c>
      <c r="D23">
        <v>17</v>
      </c>
      <c r="E23">
        <v>1</v>
      </c>
      <c r="F23">
        <f t="shared" si="0"/>
        <v>129.70902777777778</v>
      </c>
      <c r="G23">
        <v>178.93709999999999</v>
      </c>
      <c r="H23">
        <v>92.203100000000006</v>
      </c>
      <c r="I23">
        <v>1977.088</v>
      </c>
      <c r="K23">
        <f>G23-K22</f>
        <v>157.40434999999999</v>
      </c>
      <c r="L23">
        <f>AVERAGE(K23:K24)</f>
        <v>157.40622500000001</v>
      </c>
      <c r="M23">
        <f>(360 - (H23+H24))/2 + H23</f>
        <v>92.205700000000007</v>
      </c>
      <c r="O23">
        <f>AVERAGE(I23:I24)*COS(RADIANS(M23-90))</f>
        <v>1975.6201628991114</v>
      </c>
      <c r="Q23">
        <f t="shared" ref="Q23" si="1">AVERAGE(F22:F25)</f>
        <v>129.71128472222222</v>
      </c>
      <c r="R23">
        <f>$F$5+O23*SIN(RADIANS(L23))</f>
        <v>5759.0234212920996</v>
      </c>
      <c r="S23">
        <f>$G$5+O23*COS(RADIANS(L23))</f>
        <v>3176.0048042871531</v>
      </c>
      <c r="T23">
        <f>$H$5-AVERAGE(I23:I24)*SIN(RADIANS(M23-90))</f>
        <v>923.90749595729517</v>
      </c>
      <c r="X23" s="4">
        <v>5036.6469999999999</v>
      </c>
      <c r="Y23">
        <v>3024.692</v>
      </c>
      <c r="Z23">
        <v>925.96500000000003</v>
      </c>
    </row>
    <row r="24" spans="1:26">
      <c r="A24">
        <v>111</v>
      </c>
      <c r="B24">
        <v>5</v>
      </c>
      <c r="C24">
        <v>9</v>
      </c>
      <c r="D24">
        <v>17</v>
      </c>
      <c r="E24">
        <v>1</v>
      </c>
      <c r="F24">
        <f t="shared" si="0"/>
        <v>129.70902777777778</v>
      </c>
      <c r="G24">
        <v>358.94060000000002</v>
      </c>
      <c r="H24">
        <v>267.79169999999999</v>
      </c>
      <c r="I24">
        <v>1977.0820000000001</v>
      </c>
      <c r="K24">
        <f>G24-180-G22</f>
        <v>157.40810000000002</v>
      </c>
      <c r="X24" s="4">
        <v>5036.5259999999998</v>
      </c>
      <c r="Y24">
        <v>3024.703</v>
      </c>
      <c r="Z24">
        <v>925.78300000000002</v>
      </c>
    </row>
    <row r="25" spans="1:26" s="8" customFormat="1">
      <c r="A25" s="8" t="s">
        <v>0</v>
      </c>
      <c r="B25" s="8">
        <v>5</v>
      </c>
      <c r="C25" s="8">
        <v>9</v>
      </c>
      <c r="D25" s="8">
        <v>17</v>
      </c>
      <c r="E25" s="8">
        <v>15</v>
      </c>
      <c r="F25" s="8">
        <f t="shared" si="0"/>
        <v>129.71875</v>
      </c>
      <c r="G25" s="8">
        <v>201.53299999999999</v>
      </c>
      <c r="H25" s="8">
        <v>265.66250000000002</v>
      </c>
      <c r="I25" s="8">
        <v>23.015000000000001</v>
      </c>
      <c r="X25" s="9">
        <v>5008.4229999999998</v>
      </c>
      <c r="Y25" s="8">
        <v>5021.348</v>
      </c>
      <c r="Z25" s="8">
        <v>999.95899999999995</v>
      </c>
    </row>
    <row r="26" spans="1:26">
      <c r="A26" t="s">
        <v>0</v>
      </c>
      <c r="B26">
        <v>5</v>
      </c>
      <c r="C26">
        <v>9</v>
      </c>
      <c r="D26">
        <v>17</v>
      </c>
      <c r="E26">
        <v>15</v>
      </c>
      <c r="F26">
        <f t="shared" si="0"/>
        <v>129.71875</v>
      </c>
      <c r="G26">
        <v>21.534300000000002</v>
      </c>
      <c r="H26">
        <v>94.333600000000004</v>
      </c>
      <c r="I26">
        <v>23.015999999999998</v>
      </c>
      <c r="K26">
        <f>(G26+G29-180)/2</f>
        <v>21.533850000000001</v>
      </c>
      <c r="X26" s="4">
        <v>5008.424</v>
      </c>
      <c r="Y26">
        <v>5021.348</v>
      </c>
      <c r="Z26">
        <v>999.96100000000001</v>
      </c>
    </row>
    <row r="27" spans="1:26">
      <c r="A27">
        <v>111</v>
      </c>
      <c r="B27">
        <v>5</v>
      </c>
      <c r="C27">
        <v>9</v>
      </c>
      <c r="D27">
        <v>17</v>
      </c>
      <c r="E27">
        <v>16</v>
      </c>
      <c r="F27">
        <f t="shared" si="0"/>
        <v>129.71944444444443</v>
      </c>
      <c r="G27">
        <v>178.9348</v>
      </c>
      <c r="H27">
        <v>92.203500000000005</v>
      </c>
      <c r="I27">
        <v>1976.9290000000001</v>
      </c>
      <c r="K27">
        <f>G27-K26</f>
        <v>157.40094999999999</v>
      </c>
      <c r="L27">
        <f>AVERAGE(K27:K28)</f>
        <v>157.40277499999999</v>
      </c>
      <c r="M27">
        <f>(360 - (H27+H28))/2 + H27</f>
        <v>92.206100000000006</v>
      </c>
      <c r="O27">
        <f>AVERAGE(I27:I28)*COS(RADIANS(M27-90))</f>
        <v>1975.4597502132683</v>
      </c>
      <c r="Q27">
        <f t="shared" ref="Q27" si="2">AVERAGE(F26:F29)</f>
        <v>129.72170138888887</v>
      </c>
      <c r="R27">
        <f>$F$5+O27*SIN(RADIANS(L27))</f>
        <v>5759.071611033778</v>
      </c>
      <c r="S27">
        <f>$G$5+O27*COS(RADIANS(L27))</f>
        <v>3176.1986089392149</v>
      </c>
      <c r="T27">
        <f>$H$5-AVERAGE(I27:I28)*SIN(RADIANS(M27-90))</f>
        <v>923.89986259978207</v>
      </c>
      <c r="X27" s="4">
        <v>5036.7250000000004</v>
      </c>
      <c r="Y27">
        <v>3024.8519999999999</v>
      </c>
      <c r="Z27">
        <v>925.95600000000002</v>
      </c>
    </row>
    <row r="28" spans="1:26">
      <c r="A28">
        <v>111</v>
      </c>
      <c r="B28">
        <v>5</v>
      </c>
      <c r="C28">
        <v>9</v>
      </c>
      <c r="D28">
        <v>17</v>
      </c>
      <c r="E28">
        <v>16</v>
      </c>
      <c r="F28">
        <f t="shared" si="0"/>
        <v>129.71944444444443</v>
      </c>
      <c r="G28">
        <v>358.93889999999999</v>
      </c>
      <c r="H28">
        <v>267.79129999999998</v>
      </c>
      <c r="I28">
        <v>1976.921</v>
      </c>
      <c r="K28">
        <f>G28-180-G26</f>
        <v>157.40459999999999</v>
      </c>
      <c r="X28" s="4">
        <v>5036.5829999999996</v>
      </c>
      <c r="Y28">
        <v>3024.864</v>
      </c>
      <c r="Z28">
        <v>925.77499999999998</v>
      </c>
    </row>
    <row r="29" spans="1:26">
      <c r="A29" t="s">
        <v>0</v>
      </c>
      <c r="B29">
        <v>5</v>
      </c>
      <c r="C29">
        <v>9</v>
      </c>
      <c r="D29">
        <v>17</v>
      </c>
      <c r="E29">
        <v>30</v>
      </c>
      <c r="F29">
        <f t="shared" si="0"/>
        <v>129.72916666666666</v>
      </c>
      <c r="G29">
        <v>201.5334</v>
      </c>
      <c r="H29">
        <v>265.6635</v>
      </c>
      <c r="I29">
        <v>23.015000000000001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X29" s="4">
        <v>5008.4229999999998</v>
      </c>
      <c r="Y29">
        <v>5021.348</v>
      </c>
      <c r="Z29">
        <v>999.96</v>
      </c>
    </row>
    <row r="30" spans="1:26">
      <c r="A30" t="s">
        <v>0</v>
      </c>
      <c r="B30">
        <v>5</v>
      </c>
      <c r="C30">
        <v>9</v>
      </c>
      <c r="D30">
        <v>17</v>
      </c>
      <c r="E30">
        <v>30</v>
      </c>
      <c r="F30">
        <f t="shared" si="0"/>
        <v>129.72916666666666</v>
      </c>
      <c r="G30">
        <v>21.533300000000001</v>
      </c>
      <c r="H30">
        <v>94.334400000000002</v>
      </c>
      <c r="I30">
        <v>23.015000000000001</v>
      </c>
      <c r="K30">
        <f t="shared" ref="K30" si="3">(G30+G33-180)/2</f>
        <v>21.533500000000004</v>
      </c>
      <c r="X30" s="4">
        <v>5008.4229999999998</v>
      </c>
      <c r="Y30">
        <v>5021.348</v>
      </c>
      <c r="Z30">
        <v>999.96100000000001</v>
      </c>
    </row>
    <row r="31" spans="1:26">
      <c r="A31">
        <v>111</v>
      </c>
      <c r="B31">
        <v>5</v>
      </c>
      <c r="C31">
        <v>9</v>
      </c>
      <c r="D31">
        <v>17</v>
      </c>
      <c r="E31">
        <v>31</v>
      </c>
      <c r="F31">
        <f t="shared" si="0"/>
        <v>129.72986111111112</v>
      </c>
      <c r="G31">
        <v>178.93440000000001</v>
      </c>
      <c r="H31">
        <v>92.206299999999999</v>
      </c>
      <c r="I31">
        <v>1976.7670000000001</v>
      </c>
      <c r="K31">
        <f t="shared" ref="K31" si="4">G31-K30</f>
        <v>157.40090000000001</v>
      </c>
      <c r="L31">
        <f t="shared" ref="L31" si="5">AVERAGE(K31:K32)</f>
        <v>157.40255000000002</v>
      </c>
      <c r="M31">
        <f t="shared" ref="M31" si="6">(360 - (H31+H32))/2 + H31</f>
        <v>92.207750000000004</v>
      </c>
      <c r="O31">
        <f t="shared" ref="O31" si="7">AVERAGE(I31:I32)*COS(RADIANS(M31-90))</f>
        <v>1975.2971770042629</v>
      </c>
      <c r="Q31">
        <f t="shared" ref="Q31" si="8">AVERAGE(F30:F33)</f>
        <v>129.73211805555556</v>
      </c>
      <c r="R31">
        <f t="shared" ref="R31" si="9">$F$5+O31*SIN(RADIANS(L31))</f>
        <v>5759.016303635346</v>
      </c>
      <c r="S31">
        <f t="shared" ref="S31" si="10">$G$5+O31*COS(RADIANS(L31))</f>
        <v>3176.3516818485132</v>
      </c>
      <c r="T31">
        <f t="shared" ref="T31" si="11">$H$5-AVERAGE(I31:I32)*SIN(RADIANS(M31-90))</f>
        <v>923.84915641150508</v>
      </c>
      <c r="X31" s="4">
        <v>5036.7359999999999</v>
      </c>
      <c r="Y31">
        <v>3025.0189999999998</v>
      </c>
      <c r="Z31">
        <v>925.86400000000003</v>
      </c>
    </row>
    <row r="32" spans="1:26">
      <c r="A32">
        <v>111</v>
      </c>
      <c r="B32">
        <v>5</v>
      </c>
      <c r="C32">
        <v>9</v>
      </c>
      <c r="D32">
        <v>17</v>
      </c>
      <c r="E32">
        <v>31</v>
      </c>
      <c r="F32">
        <f t="shared" si="0"/>
        <v>129.72986111111112</v>
      </c>
      <c r="G32">
        <v>358.9375</v>
      </c>
      <c r="H32">
        <v>267.79079999999999</v>
      </c>
      <c r="I32">
        <v>1976.7619999999999</v>
      </c>
      <c r="K32">
        <f t="shared" ref="K32" si="12">G32-180-G30</f>
        <v>157.4042</v>
      </c>
      <c r="X32" s="4">
        <v>5036.6279999999997</v>
      </c>
      <c r="Y32">
        <v>3025.0250000000001</v>
      </c>
      <c r="Z32">
        <v>925.76499999999999</v>
      </c>
    </row>
    <row r="33" spans="1:26">
      <c r="A33" t="s">
        <v>0</v>
      </c>
      <c r="B33">
        <v>5</v>
      </c>
      <c r="C33">
        <v>9</v>
      </c>
      <c r="D33">
        <v>17</v>
      </c>
      <c r="E33">
        <v>45</v>
      </c>
      <c r="F33">
        <f t="shared" si="0"/>
        <v>129.73958333333334</v>
      </c>
      <c r="G33">
        <v>201.53370000000001</v>
      </c>
      <c r="H33">
        <v>265.66359999999997</v>
      </c>
      <c r="I33">
        <v>23.015000000000001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X33" s="4">
        <v>5008.424</v>
      </c>
      <c r="Y33">
        <v>5021.348</v>
      </c>
      <c r="Z33">
        <v>999.96</v>
      </c>
    </row>
    <row r="34" spans="1:26">
      <c r="A34" t="s">
        <v>0</v>
      </c>
      <c r="B34">
        <v>5</v>
      </c>
      <c r="C34">
        <v>9</v>
      </c>
      <c r="D34">
        <v>17</v>
      </c>
      <c r="E34">
        <v>45</v>
      </c>
      <c r="F34">
        <f t="shared" si="0"/>
        <v>129.73958333333334</v>
      </c>
      <c r="G34">
        <v>21.5318</v>
      </c>
      <c r="H34">
        <v>94.334699999999998</v>
      </c>
      <c r="I34">
        <v>23.015000000000001</v>
      </c>
      <c r="K34">
        <f t="shared" ref="K34" si="13">(G34+G37-180)/2</f>
        <v>21.532399999999996</v>
      </c>
      <c r="X34" s="4">
        <v>5008.4229999999998</v>
      </c>
      <c r="Y34">
        <v>5021.348</v>
      </c>
      <c r="Z34">
        <v>999.96</v>
      </c>
    </row>
    <row r="35" spans="1:26">
      <c r="A35">
        <v>111</v>
      </c>
      <c r="B35">
        <v>5</v>
      </c>
      <c r="C35">
        <v>9</v>
      </c>
      <c r="D35">
        <v>17</v>
      </c>
      <c r="E35">
        <v>46</v>
      </c>
      <c r="F35">
        <f t="shared" si="0"/>
        <v>129.74027777777778</v>
      </c>
      <c r="G35">
        <v>178.93270000000001</v>
      </c>
      <c r="H35">
        <v>92.206599999999995</v>
      </c>
      <c r="I35">
        <v>1976.607</v>
      </c>
      <c r="K35">
        <f t="shared" ref="K35" si="14">G35-K34</f>
        <v>157.40030000000002</v>
      </c>
      <c r="L35">
        <f t="shared" ref="L35" si="15">AVERAGE(K35:K36)</f>
        <v>157.40280000000001</v>
      </c>
      <c r="M35">
        <f t="shared" ref="M35" si="16">(360 - (H35+H36))/2 + H35</f>
        <v>92.208450000000013</v>
      </c>
      <c r="O35">
        <f t="shared" ref="O35" si="17">AVERAGE(I35:I36)*COS(RADIANS(M35-90))</f>
        <v>1975.1348664538584</v>
      </c>
      <c r="Q35">
        <f t="shared" ref="Q35" si="18">AVERAGE(F34:F37)</f>
        <v>129.74253472222222</v>
      </c>
      <c r="R35">
        <f t="shared" ref="R35" si="19">$F$5+O35*SIN(RADIANS(L35))</f>
        <v>5758.9459785988638</v>
      </c>
      <c r="S35">
        <f t="shared" ref="S35" si="20">$G$5+O35*COS(RADIANS(L35))</f>
        <v>3176.4982198390062</v>
      </c>
      <c r="T35">
        <f t="shared" ref="T35" si="21">$H$5-AVERAGE(I35:I36)*SIN(RADIANS(M35-90))</f>
        <v>923.83124704119393</v>
      </c>
      <c r="X35" s="4">
        <v>5036.7920000000004</v>
      </c>
      <c r="Y35">
        <v>3025.18</v>
      </c>
      <c r="Z35">
        <v>925.86</v>
      </c>
    </row>
    <row r="36" spans="1:26">
      <c r="A36">
        <v>111</v>
      </c>
      <c r="B36">
        <v>5</v>
      </c>
      <c r="C36">
        <v>9</v>
      </c>
      <c r="D36">
        <v>17</v>
      </c>
      <c r="E36">
        <v>46</v>
      </c>
      <c r="F36">
        <f t="shared" si="0"/>
        <v>129.74027777777778</v>
      </c>
      <c r="G36">
        <v>358.93709999999999</v>
      </c>
      <c r="H36">
        <v>267.78969999999998</v>
      </c>
      <c r="I36">
        <v>1976.5989999999999</v>
      </c>
      <c r="K36">
        <f t="shared" ref="K36" si="22">G36-180-G34</f>
        <v>157.40529999999998</v>
      </c>
      <c r="X36" s="4">
        <v>5036.6400000000003</v>
      </c>
      <c r="Y36">
        <v>3025.1889999999999</v>
      </c>
      <c r="Z36">
        <v>925.73199999999997</v>
      </c>
    </row>
    <row r="37" spans="1:26">
      <c r="A37" t="s">
        <v>0</v>
      </c>
      <c r="B37">
        <v>5</v>
      </c>
      <c r="C37">
        <v>9</v>
      </c>
      <c r="D37">
        <v>18</v>
      </c>
      <c r="E37">
        <v>0</v>
      </c>
      <c r="F37">
        <f t="shared" si="0"/>
        <v>129.75</v>
      </c>
      <c r="G37">
        <v>201.53299999999999</v>
      </c>
      <c r="H37">
        <v>265.66399999999999</v>
      </c>
      <c r="I37">
        <v>23.015999999999998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X37" s="4">
        <v>5008.4229999999998</v>
      </c>
      <c r="Y37">
        <v>5021.348</v>
      </c>
      <c r="Z37">
        <v>999.96</v>
      </c>
    </row>
    <row r="38" spans="1:26">
      <c r="A38" t="s">
        <v>0</v>
      </c>
      <c r="B38">
        <v>5</v>
      </c>
      <c r="C38">
        <v>9</v>
      </c>
      <c r="D38">
        <v>18</v>
      </c>
      <c r="E38">
        <v>0</v>
      </c>
      <c r="F38">
        <f t="shared" si="0"/>
        <v>129.75</v>
      </c>
      <c r="G38">
        <v>21.5322</v>
      </c>
      <c r="H38">
        <v>94.334999999999994</v>
      </c>
      <c r="I38">
        <v>23.015999999999998</v>
      </c>
      <c r="K38">
        <f t="shared" ref="K38" si="23">(G38+G41-180)/2</f>
        <v>21.533000000000001</v>
      </c>
      <c r="X38" s="4">
        <v>5008.4229999999998</v>
      </c>
      <c r="Y38">
        <v>5021.348</v>
      </c>
      <c r="Z38">
        <v>999.96</v>
      </c>
    </row>
    <row r="39" spans="1:26">
      <c r="A39">
        <v>111</v>
      </c>
      <c r="B39">
        <v>5</v>
      </c>
      <c r="C39">
        <v>9</v>
      </c>
      <c r="D39">
        <v>18</v>
      </c>
      <c r="E39">
        <v>1</v>
      </c>
      <c r="F39">
        <f t="shared" si="0"/>
        <v>129.75069444444443</v>
      </c>
      <c r="G39">
        <v>178.9308</v>
      </c>
      <c r="H39">
        <v>92.205200000000005</v>
      </c>
      <c r="I39">
        <v>1976.45</v>
      </c>
      <c r="K39">
        <f t="shared" ref="K39" si="24">G39-K38</f>
        <v>157.39780000000002</v>
      </c>
      <c r="L39">
        <f t="shared" ref="L39" si="25">AVERAGE(K39:K40)</f>
        <v>157.39960000000002</v>
      </c>
      <c r="M39">
        <f t="shared" ref="M39" si="26">(360 - (H39+H40))/2 + H39</f>
        <v>92.207800000000006</v>
      </c>
      <c r="O39">
        <f t="shared" ref="O39" si="27">AVERAGE(I39:I40)*COS(RADIANS(M39-90))</f>
        <v>1974.9813451221041</v>
      </c>
      <c r="Q39">
        <f t="shared" ref="Q39" si="28">AVERAGE(F38:F41)</f>
        <v>129.75295138888887</v>
      </c>
      <c r="R39">
        <f t="shared" ref="R39" si="29">$F$5+O39*SIN(RADIANS(L39))</f>
        <v>5758.9888224478627</v>
      </c>
      <c r="S39">
        <f t="shared" ref="S39" si="30">$G$5+O39*COS(RADIANS(L39))</f>
        <v>3176.6823422728767</v>
      </c>
      <c r="T39">
        <f t="shared" ref="T39" si="31">$H$5-AVERAGE(I39:I40)*SIN(RADIANS(M39-90))</f>
        <v>923.85960617428782</v>
      </c>
      <c r="X39" s="4">
        <v>5036.8549999999996</v>
      </c>
      <c r="Y39">
        <v>3025.3359999999998</v>
      </c>
      <c r="Z39">
        <v>925.91399999999999</v>
      </c>
    </row>
    <row r="40" spans="1:26">
      <c r="A40">
        <v>111</v>
      </c>
      <c r="B40">
        <v>5</v>
      </c>
      <c r="C40">
        <v>9</v>
      </c>
      <c r="D40">
        <v>18</v>
      </c>
      <c r="E40">
        <v>1</v>
      </c>
      <c r="F40">
        <f t="shared" si="0"/>
        <v>129.75069444444443</v>
      </c>
      <c r="G40">
        <v>358.93360000000001</v>
      </c>
      <c r="H40">
        <v>267.78960000000001</v>
      </c>
      <c r="I40">
        <v>1976.4469999999999</v>
      </c>
      <c r="K40">
        <f t="shared" ref="K40" si="32">G40-180-G38</f>
        <v>157.40140000000002</v>
      </c>
      <c r="X40" s="4">
        <v>5036.7569999999996</v>
      </c>
      <c r="Y40">
        <v>3025.3440000000001</v>
      </c>
      <c r="Z40">
        <v>925.73800000000006</v>
      </c>
    </row>
    <row r="41" spans="1:26">
      <c r="A41" t="s">
        <v>0</v>
      </c>
      <c r="B41">
        <v>5</v>
      </c>
      <c r="C41">
        <v>9</v>
      </c>
      <c r="D41">
        <v>18</v>
      </c>
      <c r="E41">
        <v>15</v>
      </c>
      <c r="F41">
        <f t="shared" si="0"/>
        <v>129.76041666666666</v>
      </c>
      <c r="G41">
        <v>201.53380000000001</v>
      </c>
      <c r="H41">
        <v>265.66289999999998</v>
      </c>
      <c r="I41">
        <v>23.015000000000001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X41" s="4">
        <v>5008.424</v>
      </c>
      <c r="Y41">
        <v>5021.348</v>
      </c>
      <c r="Z41">
        <v>999.96</v>
      </c>
    </row>
    <row r="42" spans="1:26">
      <c r="A42" t="s">
        <v>0</v>
      </c>
      <c r="B42">
        <v>5</v>
      </c>
      <c r="C42">
        <v>9</v>
      </c>
      <c r="D42">
        <v>18</v>
      </c>
      <c r="E42">
        <v>15</v>
      </c>
      <c r="F42">
        <f t="shared" si="0"/>
        <v>129.76041666666666</v>
      </c>
      <c r="G42">
        <v>21.531400000000001</v>
      </c>
      <c r="H42">
        <v>94.336200000000005</v>
      </c>
      <c r="I42">
        <v>23.015999999999998</v>
      </c>
      <c r="K42">
        <f t="shared" ref="K42" si="33">(G42+G45-180)/2</f>
        <v>21.533000000000001</v>
      </c>
      <c r="X42" s="4">
        <v>5008.4229999999998</v>
      </c>
      <c r="Y42">
        <v>5021.348</v>
      </c>
      <c r="Z42">
        <v>999.96</v>
      </c>
    </row>
    <row r="43" spans="1:26">
      <c r="A43">
        <v>111</v>
      </c>
      <c r="B43">
        <v>5</v>
      </c>
      <c r="C43">
        <v>9</v>
      </c>
      <c r="D43">
        <v>18</v>
      </c>
      <c r="E43">
        <v>15</v>
      </c>
      <c r="F43">
        <f t="shared" si="0"/>
        <v>129.76041666666666</v>
      </c>
      <c r="G43">
        <v>178.92939999999999</v>
      </c>
      <c r="H43">
        <v>92.206500000000005</v>
      </c>
      <c r="I43">
        <v>1976.2940000000001</v>
      </c>
      <c r="K43">
        <f t="shared" ref="K43" si="34">G43-K42</f>
        <v>157.39639999999997</v>
      </c>
      <c r="L43">
        <f t="shared" ref="L43" si="35">AVERAGE(K43:K44)</f>
        <v>157.39949999999999</v>
      </c>
      <c r="M43">
        <f t="shared" ref="M43" si="36">(360 - (H43+H44))/2 + H43</f>
        <v>92.208449999999999</v>
      </c>
      <c r="O43">
        <f t="shared" ref="O43" si="37">AVERAGE(I43:I44)*COS(RADIANS(M43-90))</f>
        <v>1974.8220989364559</v>
      </c>
      <c r="Q43">
        <f t="shared" ref="Q43" si="38">AVERAGE(F42:F45)</f>
        <v>129.76319444444445</v>
      </c>
      <c r="R43">
        <f t="shared" ref="R43" si="39">$F$5+O43*SIN(RADIANS(L43))</f>
        <v>5758.9308058890856</v>
      </c>
      <c r="S43">
        <f t="shared" ref="S43" si="40">$G$5+O43*COS(RADIANS(L43))</f>
        <v>3176.8306841326198</v>
      </c>
      <c r="T43">
        <f t="shared" ref="T43" si="41">$H$5-AVERAGE(I43:I44)*SIN(RADIANS(M43-90))</f>
        <v>923.84330855262397</v>
      </c>
      <c r="X43" s="4">
        <v>5036.8990000000003</v>
      </c>
      <c r="Y43">
        <v>3025.4940000000001</v>
      </c>
      <c r="Z43">
        <v>925.87699999999995</v>
      </c>
    </row>
    <row r="44" spans="1:26">
      <c r="A44">
        <v>111</v>
      </c>
      <c r="B44">
        <v>5</v>
      </c>
      <c r="C44">
        <v>9</v>
      </c>
      <c r="D44">
        <v>18</v>
      </c>
      <c r="E44">
        <v>16</v>
      </c>
      <c r="F44">
        <f t="shared" si="0"/>
        <v>129.76111111111112</v>
      </c>
      <c r="G44">
        <v>358.93400000000003</v>
      </c>
      <c r="H44">
        <v>267.78960000000001</v>
      </c>
      <c r="I44">
        <v>1976.2860000000001</v>
      </c>
      <c r="K44">
        <f t="shared" ref="K44" si="42">G44-180-G42</f>
        <v>157.40260000000004</v>
      </c>
      <c r="X44" s="4">
        <v>5036.741</v>
      </c>
      <c r="Y44">
        <v>3025.5039999999999</v>
      </c>
      <c r="Z44">
        <v>925.74300000000005</v>
      </c>
    </row>
    <row r="45" spans="1:26">
      <c r="A45" t="s">
        <v>0</v>
      </c>
      <c r="B45">
        <v>5</v>
      </c>
      <c r="C45">
        <v>9</v>
      </c>
      <c r="D45">
        <v>18</v>
      </c>
      <c r="E45">
        <v>30</v>
      </c>
      <c r="F45">
        <f t="shared" si="0"/>
        <v>129.77083333333334</v>
      </c>
      <c r="G45">
        <v>201.53460000000001</v>
      </c>
      <c r="H45">
        <v>265.66239999999999</v>
      </c>
      <c r="I45">
        <v>23.015000000000001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X45" s="4">
        <v>5008.424</v>
      </c>
      <c r="Y45">
        <v>5021.348</v>
      </c>
      <c r="Z45">
        <v>999.95899999999995</v>
      </c>
    </row>
    <row r="46" spans="1:26">
      <c r="A46" t="s">
        <v>0</v>
      </c>
      <c r="B46">
        <v>5</v>
      </c>
      <c r="C46">
        <v>9</v>
      </c>
      <c r="D46">
        <v>18</v>
      </c>
      <c r="E46">
        <v>30</v>
      </c>
      <c r="F46">
        <f t="shared" si="0"/>
        <v>129.77083333333334</v>
      </c>
      <c r="G46">
        <v>21.532399999999999</v>
      </c>
      <c r="H46">
        <v>94.334999999999994</v>
      </c>
      <c r="I46">
        <v>23.015999999999998</v>
      </c>
      <c r="K46">
        <f t="shared" ref="K46" si="43">(G46+G49-180)/2</f>
        <v>21.533000000000001</v>
      </c>
      <c r="X46" s="4">
        <v>5008.4229999999998</v>
      </c>
      <c r="Y46">
        <v>5021.348</v>
      </c>
      <c r="Z46">
        <v>999.96</v>
      </c>
    </row>
    <row r="47" spans="1:26">
      <c r="A47">
        <v>111</v>
      </c>
      <c r="B47">
        <v>5</v>
      </c>
      <c r="C47">
        <v>9</v>
      </c>
      <c r="D47">
        <v>18</v>
      </c>
      <c r="E47">
        <v>31</v>
      </c>
      <c r="F47">
        <f t="shared" si="0"/>
        <v>129.77152777777778</v>
      </c>
      <c r="G47">
        <v>178.92750000000001</v>
      </c>
      <c r="H47">
        <v>92.204400000000007</v>
      </c>
      <c r="I47">
        <v>1976.1389999999999</v>
      </c>
      <c r="K47">
        <f t="shared" ref="K47" si="44">G47-K46</f>
        <v>157.39449999999999</v>
      </c>
      <c r="L47">
        <f t="shared" ref="L47" si="45">AVERAGE(K47:K48)</f>
        <v>157.39699999999999</v>
      </c>
      <c r="M47">
        <f t="shared" ref="M47" si="46">(360 - (H47+H48))/2 + H47</f>
        <v>92.208099999999988</v>
      </c>
      <c r="O47">
        <f t="shared" ref="O47" si="47">AVERAGE(I47:I48)*COS(RADIANS(M47-90))</f>
        <v>1974.6696777200048</v>
      </c>
      <c r="Q47">
        <f t="shared" ref="Q47" si="48">AVERAGE(F46:F49)</f>
        <v>129.77378472222222</v>
      </c>
      <c r="R47">
        <f t="shared" ref="R47" si="49">$F$5+O47*SIN(RADIANS(L47))</f>
        <v>5758.9517738066779</v>
      </c>
      <c r="S47">
        <f t="shared" ref="S47" si="50">$G$5+O47*COS(RADIANS(L47))</f>
        <v>3177.0045142287036</v>
      </c>
      <c r="T47">
        <f t="shared" ref="T47" si="51">$H$5-AVERAGE(I47:I48)*SIN(RADIANS(M47-90))</f>
        <v>923.86126700441787</v>
      </c>
      <c r="X47" s="4">
        <v>5036.9629999999997</v>
      </c>
      <c r="Y47">
        <v>3025.6480000000001</v>
      </c>
      <c r="Z47">
        <v>925.95399999999995</v>
      </c>
    </row>
    <row r="48" spans="1:26">
      <c r="A48">
        <v>111</v>
      </c>
      <c r="B48">
        <v>5</v>
      </c>
      <c r="C48">
        <v>9</v>
      </c>
      <c r="D48">
        <v>18</v>
      </c>
      <c r="E48">
        <v>31</v>
      </c>
      <c r="F48">
        <f t="shared" si="0"/>
        <v>129.77152777777778</v>
      </c>
      <c r="G48">
        <v>358.93189999999998</v>
      </c>
      <c r="H48">
        <v>267.78820000000002</v>
      </c>
      <c r="I48">
        <v>1976.135</v>
      </c>
      <c r="K48">
        <f t="shared" ref="K48" si="52">G48-180-G46</f>
        <v>157.39949999999999</v>
      </c>
      <c r="X48" s="4">
        <v>5036.8090000000002</v>
      </c>
      <c r="Y48">
        <v>3025.6590000000001</v>
      </c>
      <c r="Z48">
        <v>925.69899999999996</v>
      </c>
    </row>
    <row r="49" spans="1:26">
      <c r="A49" t="s">
        <v>0</v>
      </c>
      <c r="B49">
        <v>5</v>
      </c>
      <c r="C49">
        <v>9</v>
      </c>
      <c r="D49">
        <v>18</v>
      </c>
      <c r="E49">
        <v>45</v>
      </c>
      <c r="F49">
        <f t="shared" si="0"/>
        <v>129.78125</v>
      </c>
      <c r="G49">
        <v>201.53360000000001</v>
      </c>
      <c r="H49">
        <v>265.66239999999999</v>
      </c>
      <c r="I49">
        <v>23.015000000000001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X49" s="4">
        <v>5008.424</v>
      </c>
      <c r="Y49">
        <v>5021.348</v>
      </c>
      <c r="Z49">
        <v>999.95899999999995</v>
      </c>
    </row>
    <row r="50" spans="1:26">
      <c r="A50" t="s">
        <v>0</v>
      </c>
      <c r="B50">
        <v>5</v>
      </c>
      <c r="C50">
        <v>9</v>
      </c>
      <c r="D50">
        <v>18</v>
      </c>
      <c r="E50">
        <v>45</v>
      </c>
      <c r="F50">
        <f t="shared" si="0"/>
        <v>129.78125</v>
      </c>
      <c r="G50">
        <v>21.530100000000001</v>
      </c>
      <c r="H50">
        <v>94.334299999999999</v>
      </c>
      <c r="I50">
        <v>23.015000000000001</v>
      </c>
      <c r="K50">
        <f t="shared" ref="K50" si="53">(G50+G53-180)/2</f>
        <v>21.531599999999997</v>
      </c>
      <c r="X50" s="4">
        <v>5008.4219999999996</v>
      </c>
      <c r="Y50">
        <v>5021.348</v>
      </c>
      <c r="Z50">
        <v>999.96100000000001</v>
      </c>
    </row>
    <row r="51" spans="1:26">
      <c r="A51">
        <v>111</v>
      </c>
      <c r="B51">
        <v>5</v>
      </c>
      <c r="C51">
        <v>9</v>
      </c>
      <c r="D51">
        <v>18</v>
      </c>
      <c r="E51">
        <v>46</v>
      </c>
      <c r="F51">
        <f t="shared" si="0"/>
        <v>129.78194444444443</v>
      </c>
      <c r="G51">
        <v>178.92570000000001</v>
      </c>
      <c r="H51">
        <v>92.203400000000002</v>
      </c>
      <c r="I51">
        <v>1975.982</v>
      </c>
      <c r="K51">
        <f t="shared" ref="K51" si="54">G51-K50</f>
        <v>157.39410000000001</v>
      </c>
      <c r="L51">
        <f t="shared" ref="L51" si="55">AVERAGE(K51:K52)</f>
        <v>157.39755000000002</v>
      </c>
      <c r="M51">
        <f t="shared" ref="M51" si="56">(360 - (H51+H52))/2 + H51</f>
        <v>92.20650000000002</v>
      </c>
      <c r="O51">
        <f t="shared" ref="O51" si="57">AVERAGE(I51:I52)*COS(RADIANS(M51-90))</f>
        <v>1974.5139202928935</v>
      </c>
      <c r="Q51">
        <f t="shared" ref="Q51" si="58">AVERAGE(F50:F53)</f>
        <v>129.78420138888887</v>
      </c>
      <c r="R51">
        <f t="shared" ref="R51" si="59">$F$5+O51*SIN(RADIANS(L51))</f>
        <v>5758.8744112718095</v>
      </c>
      <c r="S51">
        <f t="shared" ref="S51" si="60">$G$5+O51*COS(RADIANS(L51))</f>
        <v>3177.1410231871268</v>
      </c>
      <c r="T51">
        <f t="shared" ref="T51" si="61">$H$5-AVERAGE(I51:I52)*SIN(RADIANS(M51-90))</f>
        <v>923.92249339923796</v>
      </c>
      <c r="X51" s="4">
        <v>5037.0190000000002</v>
      </c>
      <c r="Y51">
        <v>3025.8049999999998</v>
      </c>
      <c r="Z51">
        <v>925.99400000000003</v>
      </c>
    </row>
    <row r="52" spans="1:26">
      <c r="A52">
        <v>111</v>
      </c>
      <c r="B52">
        <v>5</v>
      </c>
      <c r="C52">
        <v>9</v>
      </c>
      <c r="D52">
        <v>18</v>
      </c>
      <c r="E52">
        <v>46</v>
      </c>
      <c r="F52">
        <f t="shared" si="0"/>
        <v>129.78194444444443</v>
      </c>
      <c r="G52">
        <v>358.93110000000001</v>
      </c>
      <c r="H52">
        <v>267.79039999999998</v>
      </c>
      <c r="I52">
        <v>1975.9760000000001</v>
      </c>
      <c r="K52">
        <f t="shared" ref="K52" si="62">G52-180-G50</f>
        <v>157.40100000000001</v>
      </c>
      <c r="X52" s="4">
        <v>5036.8360000000002</v>
      </c>
      <c r="Y52">
        <v>3025.8150000000001</v>
      </c>
      <c r="Z52">
        <v>925.78200000000004</v>
      </c>
    </row>
    <row r="53" spans="1:26">
      <c r="A53" t="s">
        <v>0</v>
      </c>
      <c r="B53">
        <v>5</v>
      </c>
      <c r="C53">
        <v>9</v>
      </c>
      <c r="D53">
        <v>19</v>
      </c>
      <c r="E53">
        <v>0</v>
      </c>
      <c r="F53">
        <f t="shared" si="0"/>
        <v>129.79166666666666</v>
      </c>
      <c r="G53">
        <v>201.53309999999999</v>
      </c>
      <c r="H53">
        <v>265.66300000000001</v>
      </c>
      <c r="I53">
        <v>23.015000000000001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X53" s="4">
        <v>5008.4229999999998</v>
      </c>
      <c r="Y53">
        <v>5021.348</v>
      </c>
      <c r="Z53">
        <v>999.96</v>
      </c>
    </row>
    <row r="54" spans="1:26">
      <c r="A54" t="s">
        <v>0</v>
      </c>
      <c r="B54">
        <v>5</v>
      </c>
      <c r="C54">
        <v>9</v>
      </c>
      <c r="D54">
        <v>19</v>
      </c>
      <c r="E54">
        <v>0</v>
      </c>
      <c r="F54">
        <f t="shared" si="0"/>
        <v>129.79166666666666</v>
      </c>
      <c r="G54">
        <v>21.5306</v>
      </c>
      <c r="H54">
        <v>94.334599999999995</v>
      </c>
      <c r="I54">
        <v>23.015000000000001</v>
      </c>
      <c r="K54">
        <f t="shared" ref="K54" si="63">(G54+G57-180)/2</f>
        <v>21.531999999999996</v>
      </c>
      <c r="X54" s="4">
        <v>5008.4229999999998</v>
      </c>
      <c r="Y54">
        <v>5021.348</v>
      </c>
      <c r="Z54">
        <v>999.96</v>
      </c>
    </row>
    <row r="55" spans="1:26">
      <c r="A55">
        <v>111</v>
      </c>
      <c r="B55">
        <v>5</v>
      </c>
      <c r="C55">
        <v>9</v>
      </c>
      <c r="D55">
        <v>19</v>
      </c>
      <c r="E55">
        <v>1</v>
      </c>
      <c r="F55">
        <f t="shared" si="0"/>
        <v>129.79236111111112</v>
      </c>
      <c r="G55">
        <v>178.9255</v>
      </c>
      <c r="H55">
        <v>92.203599999999994</v>
      </c>
      <c r="I55">
        <v>1975.827</v>
      </c>
      <c r="K55">
        <f t="shared" ref="K55" si="64">G55-K54</f>
        <v>157.39350000000002</v>
      </c>
      <c r="L55">
        <f t="shared" ref="L55" si="65">AVERAGE(K55:K56)</f>
        <v>157.39645000000002</v>
      </c>
      <c r="M55">
        <f t="shared" ref="M55" si="66">(360 - (H55+H56))/2 + H55</f>
        <v>92.206799999999987</v>
      </c>
      <c r="O55">
        <f t="shared" ref="O55" si="67">AVERAGE(I55:I56)*COS(RADIANS(M55-90))</f>
        <v>1974.3591365093314</v>
      </c>
      <c r="Q55">
        <f t="shared" ref="Q55" si="68">AVERAGE(F54:F57)</f>
        <v>129.79461805555556</v>
      </c>
      <c r="R55">
        <f t="shared" ref="R55" si="69">$F$5+O55*SIN(RADIANS(L55))</f>
        <v>5758.8499159742178</v>
      </c>
      <c r="S55">
        <f t="shared" ref="S55" si="70">$G$5+O55*COS(RADIANS(L55))</f>
        <v>3177.2984871505168</v>
      </c>
      <c r="T55">
        <f t="shared" ref="T55" si="71">$H$5-AVERAGE(I55:I56)*SIN(RADIANS(M55-90))</f>
        <v>923.9181041089472</v>
      </c>
      <c r="X55" s="4">
        <v>5037.0230000000001</v>
      </c>
      <c r="Y55">
        <v>3025.96</v>
      </c>
      <c r="Z55">
        <v>925.99300000000005</v>
      </c>
    </row>
    <row r="56" spans="1:26">
      <c r="A56">
        <v>111</v>
      </c>
      <c r="B56">
        <v>5</v>
      </c>
      <c r="C56">
        <v>9</v>
      </c>
      <c r="D56">
        <v>19</v>
      </c>
      <c r="E56">
        <v>1</v>
      </c>
      <c r="F56">
        <f t="shared" si="0"/>
        <v>129.79236111111112</v>
      </c>
      <c r="G56">
        <v>358.93</v>
      </c>
      <c r="H56">
        <v>267.79000000000002</v>
      </c>
      <c r="I56">
        <v>1975.8219999999999</v>
      </c>
      <c r="K56">
        <f t="shared" ref="K56" si="72">G56-180-G54</f>
        <v>157.39940000000001</v>
      </c>
      <c r="X56" s="4">
        <v>5036.87</v>
      </c>
      <c r="Y56">
        <v>3025.9690000000001</v>
      </c>
      <c r="Z56">
        <v>925.774</v>
      </c>
    </row>
    <row r="57" spans="1:26">
      <c r="A57" t="s">
        <v>0</v>
      </c>
      <c r="B57">
        <v>5</v>
      </c>
      <c r="C57">
        <v>9</v>
      </c>
      <c r="D57">
        <v>19</v>
      </c>
      <c r="E57">
        <v>15</v>
      </c>
      <c r="F57">
        <f t="shared" si="0"/>
        <v>129.80208333333334</v>
      </c>
      <c r="G57">
        <v>201.5334</v>
      </c>
      <c r="H57">
        <v>265.66180000000003</v>
      </c>
      <c r="I57">
        <v>23.015999999999998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X57" s="4">
        <v>5008.424</v>
      </c>
      <c r="Y57">
        <v>5021.348</v>
      </c>
      <c r="Z57">
        <v>999.95899999999995</v>
      </c>
    </row>
    <row r="58" spans="1:26">
      <c r="A58" t="s">
        <v>0</v>
      </c>
      <c r="B58">
        <v>5</v>
      </c>
      <c r="C58">
        <v>9</v>
      </c>
      <c r="D58">
        <v>19</v>
      </c>
      <c r="E58">
        <v>15</v>
      </c>
      <c r="F58">
        <f t="shared" si="0"/>
        <v>129.80208333333334</v>
      </c>
      <c r="G58">
        <v>21.5305</v>
      </c>
      <c r="H58">
        <v>94.334199999999996</v>
      </c>
      <c r="I58">
        <v>23.015000000000001</v>
      </c>
      <c r="K58">
        <f t="shared" ref="K58" si="73">(G58+G61-180)/2</f>
        <v>21.53264999999999</v>
      </c>
      <c r="X58" s="4">
        <v>5008.4219999999996</v>
      </c>
      <c r="Y58">
        <v>5021.348</v>
      </c>
      <c r="Z58">
        <v>999.96100000000001</v>
      </c>
    </row>
    <row r="59" spans="1:26">
      <c r="A59">
        <v>111</v>
      </c>
      <c r="B59">
        <v>5</v>
      </c>
      <c r="C59">
        <v>9</v>
      </c>
      <c r="D59">
        <v>19</v>
      </c>
      <c r="E59">
        <v>16</v>
      </c>
      <c r="F59">
        <f t="shared" si="0"/>
        <v>129.80277777777778</v>
      </c>
      <c r="G59">
        <v>178.9254</v>
      </c>
      <c r="H59">
        <v>92.203900000000004</v>
      </c>
      <c r="I59">
        <v>1975.671</v>
      </c>
      <c r="K59">
        <f t="shared" ref="K59" si="74">G59-K58</f>
        <v>157.39275000000001</v>
      </c>
      <c r="L59">
        <f t="shared" ref="L59" si="75">AVERAGE(K59:K60)</f>
        <v>157.396275</v>
      </c>
      <c r="M59">
        <f t="shared" ref="M59" si="76">(360 - (H59+H60))/2 + H59</f>
        <v>92.206350000000015</v>
      </c>
      <c r="O59">
        <f t="shared" ref="O59" si="77">AVERAGE(I59:I60)*COS(RADIANS(M59-90))</f>
        <v>1974.2063477905826</v>
      </c>
      <c r="Q59">
        <f t="shared" ref="Q59" si="78">AVERAGE(F58:F61)</f>
        <v>129.80503472222222</v>
      </c>
      <c r="R59">
        <f t="shared" ref="R59" si="79">$F$5+O59*SIN(RADIANS(L59))</f>
        <v>5758.796757935248</v>
      </c>
      <c r="S59">
        <f t="shared" ref="S59" si="80">$G$5+O59*COS(RADIANS(L59))</f>
        <v>3177.4418572227696</v>
      </c>
      <c r="T59">
        <f t="shared" ref="T59" si="81">$H$5-AVERAGE(I59:I60)*SIN(RADIANS(M59-90))</f>
        <v>923.93952021996949</v>
      </c>
      <c r="X59" s="4">
        <v>5037.0240000000003</v>
      </c>
      <c r="Y59">
        <v>3026.116</v>
      </c>
      <c r="Z59">
        <v>925.99099999999999</v>
      </c>
    </row>
    <row r="60" spans="1:26">
      <c r="A60">
        <v>111</v>
      </c>
      <c r="B60">
        <v>5</v>
      </c>
      <c r="C60">
        <v>9</v>
      </c>
      <c r="D60">
        <v>19</v>
      </c>
      <c r="E60">
        <v>16</v>
      </c>
      <c r="F60">
        <f t="shared" si="0"/>
        <v>129.80277777777778</v>
      </c>
      <c r="G60">
        <v>358.93029999999999</v>
      </c>
      <c r="H60">
        <v>267.7912</v>
      </c>
      <c r="I60">
        <v>1975.671</v>
      </c>
      <c r="K60">
        <f t="shared" ref="K60" si="82">G60-180-G58</f>
        <v>157.3998</v>
      </c>
      <c r="X60" s="4">
        <v>5036.8549999999996</v>
      </c>
      <c r="Y60">
        <v>3026.1179999999999</v>
      </c>
      <c r="Z60">
        <v>925.822</v>
      </c>
    </row>
    <row r="61" spans="1:26">
      <c r="A61" t="s">
        <v>0</v>
      </c>
      <c r="B61">
        <v>5</v>
      </c>
      <c r="C61">
        <v>9</v>
      </c>
      <c r="D61">
        <v>19</v>
      </c>
      <c r="E61">
        <v>30</v>
      </c>
      <c r="F61">
        <f t="shared" si="0"/>
        <v>129.8125</v>
      </c>
      <c r="G61">
        <v>201.53479999999999</v>
      </c>
      <c r="H61">
        <v>265.6617</v>
      </c>
      <c r="I61">
        <v>23.015000000000001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X61" s="4">
        <v>5008.424</v>
      </c>
      <c r="Y61">
        <v>5021.3469999999998</v>
      </c>
      <c r="Z61">
        <v>999.95899999999995</v>
      </c>
    </row>
    <row r="62" spans="1:26">
      <c r="A62" t="s">
        <v>0</v>
      </c>
      <c r="B62">
        <v>5</v>
      </c>
      <c r="C62">
        <v>9</v>
      </c>
      <c r="D62">
        <v>19</v>
      </c>
      <c r="E62">
        <v>30</v>
      </c>
      <c r="F62">
        <f t="shared" si="0"/>
        <v>129.8125</v>
      </c>
      <c r="G62">
        <v>21.5288</v>
      </c>
      <c r="H62">
        <v>94.334000000000003</v>
      </c>
      <c r="I62">
        <v>23.015999999999998</v>
      </c>
      <c r="K62">
        <f t="shared" ref="K62" si="83">(G62+G65-180)/2</f>
        <v>21.531049999999993</v>
      </c>
      <c r="X62" s="4">
        <v>5008.4219999999996</v>
      </c>
      <c r="Y62">
        <v>5021.3490000000002</v>
      </c>
      <c r="Z62">
        <v>999.96100000000001</v>
      </c>
    </row>
    <row r="63" spans="1:26">
      <c r="A63">
        <v>111</v>
      </c>
      <c r="B63">
        <v>5</v>
      </c>
      <c r="C63">
        <v>9</v>
      </c>
      <c r="D63">
        <v>19</v>
      </c>
      <c r="E63">
        <v>31</v>
      </c>
      <c r="F63">
        <f t="shared" si="0"/>
        <v>129.81319444444443</v>
      </c>
      <c r="G63">
        <v>178.92410000000001</v>
      </c>
      <c r="H63">
        <v>92.201300000000003</v>
      </c>
      <c r="I63">
        <v>1975.521</v>
      </c>
      <c r="K63">
        <f t="shared" ref="K63" si="84">G63-K62</f>
        <v>157.39305000000002</v>
      </c>
      <c r="L63">
        <f t="shared" ref="L63" si="85">AVERAGE(K63:K64)</f>
        <v>157.396725</v>
      </c>
      <c r="M63">
        <f t="shared" ref="M63" si="86">(360 - (H63+H64))/2 + H63</f>
        <v>92.204949999999997</v>
      </c>
      <c r="O63">
        <f t="shared" ref="O63" si="87">AVERAGE(I63:I64)*COS(RADIANS(M63-90))</f>
        <v>1974.0553189911359</v>
      </c>
      <c r="Q63">
        <f t="shared" ref="Q63" si="88">AVERAGE(F62:F65)</f>
        <v>129.81545138888887</v>
      </c>
      <c r="R63">
        <f t="shared" ref="R63" si="89">$F$5+O63*SIN(RADIANS(L63))</f>
        <v>5758.7243959427151</v>
      </c>
      <c r="S63">
        <f t="shared" ref="S63" si="90">$G$5+O63*COS(RADIANS(L63))</f>
        <v>3177.5753257161609</v>
      </c>
      <c r="T63">
        <f t="shared" ref="T63" si="91">$H$5-AVERAGE(I63:I64)*SIN(RADIANS(M63-90))</f>
        <v>923.99364574718368</v>
      </c>
      <c r="X63" s="4">
        <v>5037.067</v>
      </c>
      <c r="Y63">
        <v>3026.2629999999999</v>
      </c>
      <c r="Z63">
        <v>926.08500000000004</v>
      </c>
    </row>
    <row r="64" spans="1:26">
      <c r="A64">
        <v>111</v>
      </c>
      <c r="B64">
        <v>5</v>
      </c>
      <c r="C64">
        <v>9</v>
      </c>
      <c r="D64">
        <v>19</v>
      </c>
      <c r="E64">
        <v>31</v>
      </c>
      <c r="F64">
        <f t="shared" si="0"/>
        <v>129.81319444444443</v>
      </c>
      <c r="G64">
        <v>358.92919999999998</v>
      </c>
      <c r="H64">
        <v>267.79140000000001</v>
      </c>
      <c r="I64">
        <v>1975.5150000000001</v>
      </c>
      <c r="K64">
        <f t="shared" ref="K64" si="92">G64-180-G62</f>
        <v>157.40039999999999</v>
      </c>
      <c r="X64" s="4">
        <v>5036.8919999999998</v>
      </c>
      <c r="Y64">
        <v>3026.2750000000001</v>
      </c>
      <c r="Z64">
        <v>925.83500000000004</v>
      </c>
    </row>
    <row r="65" spans="1:26">
      <c r="A65" t="s">
        <v>0</v>
      </c>
      <c r="B65">
        <v>5</v>
      </c>
      <c r="C65">
        <v>9</v>
      </c>
      <c r="D65">
        <v>19</v>
      </c>
      <c r="E65">
        <v>45</v>
      </c>
      <c r="F65">
        <f t="shared" si="0"/>
        <v>129.82291666666666</v>
      </c>
      <c r="G65">
        <v>201.5333</v>
      </c>
      <c r="H65">
        <v>265.66329999999999</v>
      </c>
      <c r="I65">
        <v>23.015000000000001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X65" s="4">
        <v>5008.4229999999998</v>
      </c>
      <c r="Y65">
        <v>5021.348</v>
      </c>
      <c r="Z65">
        <v>999.96</v>
      </c>
    </row>
    <row r="66" spans="1:26">
      <c r="A66" t="s">
        <v>0</v>
      </c>
      <c r="B66">
        <v>5</v>
      </c>
      <c r="C66">
        <v>9</v>
      </c>
      <c r="D66">
        <v>19</v>
      </c>
      <c r="E66">
        <v>45</v>
      </c>
      <c r="F66">
        <f t="shared" si="0"/>
        <v>129.82291666666666</v>
      </c>
      <c r="G66">
        <v>21.532699999999998</v>
      </c>
      <c r="H66">
        <v>94.334599999999995</v>
      </c>
      <c r="I66">
        <v>23.015999999999998</v>
      </c>
      <c r="K66">
        <f t="shared" ref="K66" si="93">(G66+G69-180)/2</f>
        <v>21.532899999999998</v>
      </c>
      <c r="X66" s="4">
        <v>5008.4229999999998</v>
      </c>
      <c r="Y66">
        <v>5021.348</v>
      </c>
      <c r="Z66">
        <v>999.96</v>
      </c>
    </row>
    <row r="67" spans="1:26">
      <c r="A67">
        <v>111</v>
      </c>
      <c r="B67">
        <v>5</v>
      </c>
      <c r="C67">
        <v>9</v>
      </c>
      <c r="D67">
        <v>19</v>
      </c>
      <c r="E67">
        <v>45</v>
      </c>
      <c r="F67">
        <f t="shared" si="0"/>
        <v>129.82291666666666</v>
      </c>
      <c r="G67">
        <v>178.9247</v>
      </c>
      <c r="H67">
        <v>92.201400000000007</v>
      </c>
      <c r="I67">
        <v>1975.3679999999999</v>
      </c>
      <c r="K67">
        <f t="shared" ref="K67" si="94">G67-K66</f>
        <v>157.39179999999999</v>
      </c>
      <c r="L67">
        <f t="shared" ref="L67" si="95">AVERAGE(K67:K68)</f>
        <v>157.39429999999999</v>
      </c>
      <c r="M67">
        <f t="shared" ref="M67" si="96">(360 - (H67+H68))/2 + H67</f>
        <v>92.205400000000026</v>
      </c>
      <c r="O67">
        <f t="shared" ref="O67" si="97">AVERAGE(I67:I68)*COS(RADIANS(M67-90))</f>
        <v>1973.9023349354045</v>
      </c>
      <c r="Q67">
        <f t="shared" ref="Q67" si="98">AVERAGE(F66:F69)</f>
        <v>129.82569444444445</v>
      </c>
      <c r="R67">
        <f t="shared" ref="R67" si="99">$F$5+O67*SIN(RADIANS(L67))</f>
        <v>5758.7427228846436</v>
      </c>
      <c r="S67">
        <f t="shared" ref="S67" si="100">$G$5+O67*COS(RADIANS(L67))</f>
        <v>3177.7486703714444</v>
      </c>
      <c r="T67">
        <f t="shared" ref="T67" si="101">$H$5-AVERAGE(I67:I68)*SIN(RADIANS(M67-90))</f>
        <v>923.98401005835956</v>
      </c>
      <c r="X67" s="4">
        <v>5037.0450000000001</v>
      </c>
      <c r="Y67">
        <v>3026.415</v>
      </c>
      <c r="Z67">
        <v>926.08600000000001</v>
      </c>
    </row>
    <row r="68" spans="1:26">
      <c r="A68">
        <v>111</v>
      </c>
      <c r="B68">
        <v>5</v>
      </c>
      <c r="C68">
        <v>9</v>
      </c>
      <c r="D68">
        <v>19</v>
      </c>
      <c r="E68">
        <v>46</v>
      </c>
      <c r="F68">
        <f t="shared" si="0"/>
        <v>129.82361111111112</v>
      </c>
      <c r="G68">
        <v>358.92950000000002</v>
      </c>
      <c r="H68">
        <v>267.79059999999998</v>
      </c>
      <c r="I68">
        <v>1975.3630000000001</v>
      </c>
      <c r="K68">
        <f t="shared" ref="K68" si="102">G68-180-G66</f>
        <v>157.39680000000001</v>
      </c>
      <c r="X68" s="4">
        <v>5036.8789999999999</v>
      </c>
      <c r="Y68">
        <v>3026.4279999999999</v>
      </c>
      <c r="Z68">
        <v>925.81299999999999</v>
      </c>
    </row>
    <row r="69" spans="1:26">
      <c r="A69" t="s">
        <v>0</v>
      </c>
      <c r="B69">
        <v>5</v>
      </c>
      <c r="C69">
        <v>9</v>
      </c>
      <c r="D69">
        <v>20</v>
      </c>
      <c r="E69">
        <v>0</v>
      </c>
      <c r="F69">
        <f t="shared" si="0"/>
        <v>129.83333333333334</v>
      </c>
      <c r="G69">
        <v>201.53309999999999</v>
      </c>
      <c r="H69">
        <v>265.66210000000001</v>
      </c>
      <c r="I69">
        <v>23.015999999999998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X69" s="4">
        <v>5008.4229999999998</v>
      </c>
      <c r="Y69">
        <v>5021.348</v>
      </c>
      <c r="Z69">
        <v>999.95899999999995</v>
      </c>
    </row>
    <row r="70" spans="1:26">
      <c r="A70" t="s">
        <v>0</v>
      </c>
      <c r="B70">
        <v>5</v>
      </c>
      <c r="C70">
        <v>9</v>
      </c>
      <c r="D70">
        <v>20</v>
      </c>
      <c r="E70">
        <v>0</v>
      </c>
      <c r="F70">
        <f t="shared" si="0"/>
        <v>129.83333333333334</v>
      </c>
      <c r="G70">
        <v>21.5305</v>
      </c>
      <c r="H70">
        <v>94.333500000000001</v>
      </c>
      <c r="I70">
        <v>23.015999999999998</v>
      </c>
      <c r="K70">
        <f t="shared" ref="K70" si="103">(G70+G73-180)/2</f>
        <v>21.531949999999995</v>
      </c>
      <c r="X70" s="4">
        <v>5008.4229999999998</v>
      </c>
      <c r="Y70">
        <v>5021.348</v>
      </c>
      <c r="Z70">
        <v>999.96100000000001</v>
      </c>
    </row>
    <row r="71" spans="1:26">
      <c r="A71">
        <v>111</v>
      </c>
      <c r="B71">
        <v>5</v>
      </c>
      <c r="C71">
        <v>9</v>
      </c>
      <c r="D71">
        <v>20</v>
      </c>
      <c r="E71">
        <v>1</v>
      </c>
      <c r="F71">
        <f t="shared" si="0"/>
        <v>129.83402777777778</v>
      </c>
      <c r="G71">
        <v>178.9247</v>
      </c>
      <c r="H71">
        <v>92.199399999999997</v>
      </c>
      <c r="I71">
        <v>1975.213</v>
      </c>
      <c r="K71">
        <f t="shared" ref="K71" si="104">G71-K70</f>
        <v>157.39275000000001</v>
      </c>
      <c r="L71">
        <f t="shared" ref="L71" si="105">AVERAGE(K71:K72)</f>
        <v>157.39487500000001</v>
      </c>
      <c r="M71">
        <f t="shared" ref="M71" si="106">(360 - (H71+H72))/2 + H71</f>
        <v>92.202849999999984</v>
      </c>
      <c r="O71">
        <f t="shared" ref="O71" si="107">AVERAGE(I71:I72)*COS(RADIANS(M71-90))</f>
        <v>1973.7533288368445</v>
      </c>
      <c r="Q71">
        <f t="shared" ref="Q71" si="108">AVERAGE(F70:F73)</f>
        <v>129.83628472222222</v>
      </c>
      <c r="R71">
        <f t="shared" ref="R71" si="109">$F$5+O71*SIN(RADIANS(L71))</f>
        <v>5758.667160730939</v>
      </c>
      <c r="S71">
        <f t="shared" ref="S71" si="110">$G$5+O71*COS(RADIANS(L71))</f>
        <v>3177.8786148220033</v>
      </c>
      <c r="T71">
        <f t="shared" ref="T71" si="111">$H$5-AVERAGE(I71:I72)*SIN(RADIANS(M71-90))</f>
        <v>924.0777221464283</v>
      </c>
      <c r="X71" s="4">
        <v>5037.04</v>
      </c>
      <c r="Y71">
        <v>3026.567</v>
      </c>
      <c r="Z71">
        <v>926.16200000000003</v>
      </c>
    </row>
    <row r="72" spans="1:26">
      <c r="A72">
        <v>111</v>
      </c>
      <c r="B72">
        <v>5</v>
      </c>
      <c r="C72">
        <v>9</v>
      </c>
      <c r="D72">
        <v>20</v>
      </c>
      <c r="E72">
        <v>1</v>
      </c>
      <c r="F72">
        <f t="shared" si="0"/>
        <v>129.83402777777778</v>
      </c>
      <c r="G72">
        <v>358.92750000000001</v>
      </c>
      <c r="H72">
        <v>267.7937</v>
      </c>
      <c r="I72">
        <v>1975.213</v>
      </c>
      <c r="K72">
        <f t="shared" ref="K72" si="112">G72-180-G70</f>
        <v>157.39700000000002</v>
      </c>
      <c r="X72" s="4">
        <v>5036.9440000000004</v>
      </c>
      <c r="Y72">
        <v>3026.576</v>
      </c>
      <c r="Z72">
        <v>925.92399999999998</v>
      </c>
    </row>
    <row r="73" spans="1:26">
      <c r="A73" t="s">
        <v>0</v>
      </c>
      <c r="B73">
        <v>5</v>
      </c>
      <c r="C73">
        <v>9</v>
      </c>
      <c r="D73">
        <v>20</v>
      </c>
      <c r="E73">
        <v>15</v>
      </c>
      <c r="F73">
        <f t="shared" si="0"/>
        <v>129.84375</v>
      </c>
      <c r="G73">
        <v>201.5334</v>
      </c>
      <c r="H73">
        <v>265.66269999999997</v>
      </c>
      <c r="I73">
        <v>23.015000000000001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X73" s="4">
        <v>5008.4229999999998</v>
      </c>
      <c r="Y73">
        <v>5021.348</v>
      </c>
      <c r="Z73">
        <v>999.95899999999995</v>
      </c>
    </row>
    <row r="74" spans="1:26">
      <c r="A74" t="s">
        <v>0</v>
      </c>
      <c r="B74">
        <v>5</v>
      </c>
      <c r="C74">
        <v>9</v>
      </c>
      <c r="D74">
        <v>20</v>
      </c>
      <c r="E74">
        <v>30</v>
      </c>
      <c r="F74">
        <f t="shared" ref="F74:F133" si="113" xml:space="preserve"> 133 + (C74-13) + (D74 + E74/60)/24</f>
        <v>129.85416666666666</v>
      </c>
      <c r="G74">
        <v>21.531199999999998</v>
      </c>
      <c r="H74">
        <v>94.334999999999994</v>
      </c>
      <c r="I74">
        <v>23.015000000000001</v>
      </c>
      <c r="K74">
        <f t="shared" ref="K74" si="114">(G74+G77-180)/2</f>
        <v>21.531849999999991</v>
      </c>
      <c r="X74" s="4">
        <v>5008.4229999999998</v>
      </c>
      <c r="Y74">
        <v>5021.348</v>
      </c>
      <c r="Z74">
        <v>999.96</v>
      </c>
    </row>
    <row r="75" spans="1:26">
      <c r="A75">
        <v>111</v>
      </c>
      <c r="B75">
        <v>5</v>
      </c>
      <c r="C75">
        <v>9</v>
      </c>
      <c r="D75">
        <v>20</v>
      </c>
      <c r="E75">
        <v>31</v>
      </c>
      <c r="F75">
        <f t="shared" si="113"/>
        <v>129.85486111111112</v>
      </c>
      <c r="G75">
        <v>178.92259999999999</v>
      </c>
      <c r="H75">
        <v>92.197900000000004</v>
      </c>
      <c r="I75">
        <v>1974.913</v>
      </c>
      <c r="K75">
        <f t="shared" ref="K75" si="115">G75-K74</f>
        <v>157.39075</v>
      </c>
      <c r="L75">
        <f t="shared" ref="L75:L135" si="116">AVERAGE(K75:K76)</f>
        <v>157.39297499999998</v>
      </c>
      <c r="M75">
        <f t="shared" ref="M75" si="117">(360 - (H75+H76))/2 + H75</f>
        <v>92.200800000000015</v>
      </c>
      <c r="O75">
        <f t="shared" ref="O75" si="118">AVERAGE(I75:I76)*COS(RADIANS(M75-90))</f>
        <v>1973.4527678831971</v>
      </c>
      <c r="Q75">
        <f t="shared" ref="Q75" si="119">AVERAGE(F74:F77)</f>
        <v>129.85711805555556</v>
      </c>
      <c r="R75">
        <f t="shared" ref="R75" si="120">$F$5+O75*SIN(RADIANS(L75))</f>
        <v>5758.6120459575595</v>
      </c>
      <c r="S75">
        <f t="shared" ref="S75" si="121">$G$5+O75*COS(RADIANS(L75))</f>
        <v>3178.181240958932</v>
      </c>
      <c r="T75">
        <f t="shared" ref="T75" si="122">$H$5-AVERAGE(I75:I76)*SIN(RADIANS(M75-90))</f>
        <v>924.15999654273253</v>
      </c>
      <c r="X75" s="4">
        <v>5037.107</v>
      </c>
      <c r="Y75">
        <v>3026.8670000000002</v>
      </c>
      <c r="Z75">
        <v>926.22699999999998</v>
      </c>
    </row>
    <row r="76" spans="1:26">
      <c r="A76">
        <v>111</v>
      </c>
      <c r="B76">
        <v>5</v>
      </c>
      <c r="C76">
        <v>9</v>
      </c>
      <c r="D76">
        <v>20</v>
      </c>
      <c r="E76">
        <v>31</v>
      </c>
      <c r="F76">
        <f t="shared" si="113"/>
        <v>129.85486111111112</v>
      </c>
      <c r="G76">
        <v>358.9264</v>
      </c>
      <c r="H76">
        <v>267.79629999999997</v>
      </c>
      <c r="I76">
        <v>1974.9059999999999</v>
      </c>
      <c r="K76">
        <f t="shared" ref="K76" si="123">G76-180-G74</f>
        <v>157.39519999999999</v>
      </c>
      <c r="X76" s="4">
        <v>5036.9769999999999</v>
      </c>
      <c r="Y76">
        <v>3026.8789999999999</v>
      </c>
      <c r="Z76">
        <v>926.02599999999995</v>
      </c>
    </row>
    <row r="77" spans="1:26">
      <c r="A77" t="s">
        <v>0</v>
      </c>
      <c r="B77">
        <v>5</v>
      </c>
      <c r="C77">
        <v>9</v>
      </c>
      <c r="D77">
        <v>20</v>
      </c>
      <c r="E77">
        <v>45</v>
      </c>
      <c r="F77">
        <f t="shared" si="113"/>
        <v>129.86458333333334</v>
      </c>
      <c r="G77">
        <v>201.5325</v>
      </c>
      <c r="H77">
        <v>265.6619</v>
      </c>
      <c r="I77">
        <v>23.015999999999998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X77" s="4">
        <v>5008.4229999999998</v>
      </c>
      <c r="Y77">
        <v>5021.348</v>
      </c>
      <c r="Z77">
        <v>999.95899999999995</v>
      </c>
    </row>
    <row r="78" spans="1:26">
      <c r="A78" t="s">
        <v>0</v>
      </c>
      <c r="B78">
        <v>5</v>
      </c>
      <c r="C78">
        <v>9</v>
      </c>
      <c r="D78">
        <v>20</v>
      </c>
      <c r="E78">
        <v>45</v>
      </c>
      <c r="F78">
        <f t="shared" si="113"/>
        <v>129.86458333333334</v>
      </c>
      <c r="G78">
        <v>21.5306</v>
      </c>
      <c r="H78">
        <v>94.334599999999995</v>
      </c>
      <c r="I78">
        <v>23.015999999999998</v>
      </c>
      <c r="K78">
        <f t="shared" ref="K78" si="124">(G78+G81-180)/2</f>
        <v>21.532200000000003</v>
      </c>
      <c r="X78" s="4">
        <v>5008.4229999999998</v>
      </c>
      <c r="Y78">
        <v>5021.348</v>
      </c>
      <c r="Z78">
        <v>999.96</v>
      </c>
    </row>
    <row r="79" spans="1:26">
      <c r="A79">
        <v>111</v>
      </c>
      <c r="B79">
        <v>5</v>
      </c>
      <c r="C79">
        <v>9</v>
      </c>
      <c r="D79">
        <v>20</v>
      </c>
      <c r="E79">
        <v>46</v>
      </c>
      <c r="F79">
        <f t="shared" si="113"/>
        <v>129.86527777777778</v>
      </c>
      <c r="G79">
        <v>178.9221</v>
      </c>
      <c r="H79">
        <v>92.197699999999998</v>
      </c>
      <c r="I79">
        <v>1974.7529999999999</v>
      </c>
      <c r="K79">
        <f t="shared" ref="K79" si="125">G79-K78</f>
        <v>157.38990000000001</v>
      </c>
      <c r="L79">
        <f t="shared" si="116"/>
        <v>157.39235000000002</v>
      </c>
      <c r="M79">
        <f t="shared" ref="M79" si="126">(360 - (H79+H80))/2 + H79</f>
        <v>92.200600000000009</v>
      </c>
      <c r="O79">
        <f t="shared" ref="O79" si="127">AVERAGE(I79:I80)*COS(RADIANS(M79-90))</f>
        <v>1973.2981469130013</v>
      </c>
      <c r="Q79">
        <f t="shared" ref="Q79" si="128">AVERAGE(F78:F81)</f>
        <v>129.86753472222222</v>
      </c>
      <c r="R79">
        <f t="shared" ref="R79" si="129">$F$5+O79*SIN(RADIANS(L79))</f>
        <v>5758.5724796978093</v>
      </c>
      <c r="S79">
        <f t="shared" ref="S79" si="130">$G$5+O79*COS(RADIANS(L79))</f>
        <v>3178.332255965594</v>
      </c>
      <c r="T79">
        <f t="shared" ref="T79" si="131">$H$5-AVERAGE(I79:I80)*SIN(RADIANS(M79-90))</f>
        <v>924.17283692524916</v>
      </c>
      <c r="X79" s="4">
        <v>5037.1229999999996</v>
      </c>
      <c r="Y79">
        <v>3027.027</v>
      </c>
      <c r="Z79">
        <v>926.23800000000006</v>
      </c>
    </row>
    <row r="80" spans="1:26">
      <c r="A80">
        <v>111</v>
      </c>
      <c r="B80">
        <v>5</v>
      </c>
      <c r="C80">
        <v>9</v>
      </c>
      <c r="D80">
        <v>20</v>
      </c>
      <c r="E80">
        <v>46</v>
      </c>
      <c r="F80">
        <f t="shared" si="113"/>
        <v>129.86527777777778</v>
      </c>
      <c r="G80">
        <v>358.92540000000002</v>
      </c>
      <c r="H80">
        <v>267.79649999999998</v>
      </c>
      <c r="I80">
        <v>1974.7560000000001</v>
      </c>
      <c r="K80">
        <f t="shared" ref="K80" si="132">G80-180-G78</f>
        <v>157.39480000000003</v>
      </c>
      <c r="X80" s="4">
        <v>5037.0079999999998</v>
      </c>
      <c r="Y80">
        <v>3027.03</v>
      </c>
      <c r="Z80">
        <v>926.03700000000003</v>
      </c>
    </row>
    <row r="81" spans="1:26">
      <c r="A81" t="s">
        <v>0</v>
      </c>
      <c r="B81">
        <v>5</v>
      </c>
      <c r="C81">
        <v>9</v>
      </c>
      <c r="D81">
        <v>21</v>
      </c>
      <c r="E81">
        <v>0</v>
      </c>
      <c r="F81">
        <f t="shared" si="113"/>
        <v>129.875</v>
      </c>
      <c r="G81">
        <v>201.53380000000001</v>
      </c>
      <c r="H81">
        <v>265.66079999999999</v>
      </c>
      <c r="I81">
        <v>23.015000000000001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X81" s="4">
        <v>5008.424</v>
      </c>
      <c r="Y81">
        <v>5021.348</v>
      </c>
      <c r="Z81">
        <v>999.95899999999995</v>
      </c>
    </row>
    <row r="82" spans="1:26">
      <c r="A82" t="s">
        <v>0</v>
      </c>
      <c r="B82">
        <v>5</v>
      </c>
      <c r="C82">
        <v>9</v>
      </c>
      <c r="D82">
        <v>21</v>
      </c>
      <c r="E82">
        <v>0</v>
      </c>
      <c r="F82">
        <f t="shared" si="113"/>
        <v>129.875</v>
      </c>
      <c r="G82">
        <v>21.530999999999999</v>
      </c>
      <c r="H82">
        <v>94.333500000000001</v>
      </c>
      <c r="I82">
        <v>23.015999999999998</v>
      </c>
      <c r="K82">
        <f t="shared" ref="K82" si="133">(G82+G85-180)/2</f>
        <v>21.531950000000009</v>
      </c>
      <c r="X82" s="4">
        <v>5008.4229999999998</v>
      </c>
      <c r="Y82">
        <v>5021.3490000000002</v>
      </c>
      <c r="Z82">
        <v>999.96100000000001</v>
      </c>
    </row>
    <row r="83" spans="1:26">
      <c r="A83">
        <v>111</v>
      </c>
      <c r="B83">
        <v>5</v>
      </c>
      <c r="C83">
        <v>9</v>
      </c>
      <c r="D83">
        <v>21</v>
      </c>
      <c r="E83">
        <v>1</v>
      </c>
      <c r="F83">
        <f t="shared" si="113"/>
        <v>129.87569444444443</v>
      </c>
      <c r="G83">
        <v>178.92189999999999</v>
      </c>
      <c r="H83">
        <v>92.196100000000001</v>
      </c>
      <c r="I83">
        <v>1974.606</v>
      </c>
      <c r="K83">
        <f t="shared" ref="K83" si="134">G83-K82</f>
        <v>157.38995</v>
      </c>
      <c r="L83">
        <f t="shared" si="116"/>
        <v>157.39192499999999</v>
      </c>
      <c r="M83">
        <f t="shared" ref="M83" si="135">(360 - (H83+H84))/2 + H83</f>
        <v>92.199549999999988</v>
      </c>
      <c r="O83">
        <f t="shared" ref="O83" si="136">AVERAGE(I83:I84)*COS(RADIANS(M83-90))</f>
        <v>1973.1501463359127</v>
      </c>
      <c r="Q83">
        <f t="shared" ref="Q83" si="137">AVERAGE(F82:F85)</f>
        <v>129.87795138888887</v>
      </c>
      <c r="R83">
        <f t="shared" ref="R83" si="138">$F$5+O83*SIN(RADIANS(L83))</f>
        <v>5758.5290969836942</v>
      </c>
      <c r="S83">
        <f t="shared" ref="S83" si="139">$G$5+O83*COS(RADIANS(L83))</f>
        <v>3178.4745104680705</v>
      </c>
      <c r="T83">
        <f t="shared" ref="T83" si="140">$H$5-AVERAGE(I83:I84)*SIN(RADIANS(M83-90))</f>
        <v>924.21473731941092</v>
      </c>
      <c r="X83" s="4">
        <v>5037.1260000000002</v>
      </c>
      <c r="Y83">
        <v>3027.172</v>
      </c>
      <c r="Z83">
        <v>926.298</v>
      </c>
    </row>
    <row r="84" spans="1:26">
      <c r="A84">
        <v>111</v>
      </c>
      <c r="B84">
        <v>5</v>
      </c>
      <c r="C84">
        <v>9</v>
      </c>
      <c r="D84">
        <v>21</v>
      </c>
      <c r="E84">
        <v>1</v>
      </c>
      <c r="F84">
        <f t="shared" si="113"/>
        <v>129.87569444444443</v>
      </c>
      <c r="G84">
        <v>358.92489999999998</v>
      </c>
      <c r="H84">
        <v>267.79700000000003</v>
      </c>
      <c r="I84">
        <v>1974.604</v>
      </c>
      <c r="K84">
        <f t="shared" ref="K84" si="141">G84-180-G82</f>
        <v>157.39389999999997</v>
      </c>
      <c r="X84" s="4">
        <v>5037.0219999999999</v>
      </c>
      <c r="Y84">
        <v>3027.181</v>
      </c>
      <c r="Z84">
        <v>926.06200000000001</v>
      </c>
    </row>
    <row r="85" spans="1:26">
      <c r="A85" t="s">
        <v>0</v>
      </c>
      <c r="B85">
        <v>5</v>
      </c>
      <c r="C85">
        <v>9</v>
      </c>
      <c r="D85">
        <v>21</v>
      </c>
      <c r="E85">
        <v>15</v>
      </c>
      <c r="F85">
        <f t="shared" si="113"/>
        <v>129.88541666666666</v>
      </c>
      <c r="G85">
        <v>201.53290000000001</v>
      </c>
      <c r="H85">
        <v>265.66340000000002</v>
      </c>
      <c r="I85">
        <v>23.015000000000001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X85" s="4">
        <v>5008.4229999999998</v>
      </c>
      <c r="Y85">
        <v>5021.348</v>
      </c>
      <c r="Z85">
        <v>999.96</v>
      </c>
    </row>
    <row r="86" spans="1:26">
      <c r="A86" t="s">
        <v>0</v>
      </c>
      <c r="B86">
        <v>5</v>
      </c>
      <c r="C86">
        <v>9</v>
      </c>
      <c r="D86">
        <v>21</v>
      </c>
      <c r="E86">
        <v>56</v>
      </c>
      <c r="F86">
        <f t="shared" si="113"/>
        <v>129.91388888888889</v>
      </c>
      <c r="G86">
        <v>21.532900000000001</v>
      </c>
      <c r="H86">
        <v>94.333600000000004</v>
      </c>
      <c r="I86">
        <v>23.015000000000001</v>
      </c>
      <c r="K86">
        <f t="shared" ref="K86" si="142">(G86+G89-180)/2</f>
        <v>21.533500000000004</v>
      </c>
      <c r="X86" s="4">
        <v>5008.4229999999998</v>
      </c>
      <c r="Y86">
        <v>5021.348</v>
      </c>
      <c r="Z86">
        <v>999.96100000000001</v>
      </c>
    </row>
    <row r="87" spans="1:26">
      <c r="A87">
        <v>111</v>
      </c>
      <c r="B87">
        <v>5</v>
      </c>
      <c r="C87">
        <v>9</v>
      </c>
      <c r="D87">
        <v>21</v>
      </c>
      <c r="E87">
        <v>57</v>
      </c>
      <c r="F87">
        <f t="shared" si="113"/>
        <v>129.91458333333333</v>
      </c>
      <c r="G87">
        <v>178.9188</v>
      </c>
      <c r="H87">
        <v>92.191500000000005</v>
      </c>
      <c r="I87">
        <v>1974.029</v>
      </c>
      <c r="K87">
        <f t="shared" ref="K87" si="143">G87-K86</f>
        <v>157.3853</v>
      </c>
      <c r="L87">
        <f t="shared" si="116"/>
        <v>157.38749999999999</v>
      </c>
      <c r="M87">
        <f t="shared" ref="M87" si="144">(360 - (H87+H88))/2 + H87</f>
        <v>92.195350000000005</v>
      </c>
      <c r="O87">
        <f t="shared" ref="O87" si="145">AVERAGE(I87:I88)*COS(RADIANS(M87-90))</f>
        <v>1972.5781206199742</v>
      </c>
      <c r="Q87">
        <f t="shared" ref="Q87" si="146">AVERAGE(F86:F89)</f>
        <v>129.91493055555554</v>
      </c>
      <c r="R87">
        <f t="shared" ref="R87" si="147">$F$5+O87*SIN(RADIANS(L87))</f>
        <v>5758.4498306121213</v>
      </c>
      <c r="S87">
        <f t="shared" ref="S87" si="148">$G$5+O87*COS(RADIANS(L87))</f>
        <v>3179.0611497381151</v>
      </c>
      <c r="T87">
        <f t="shared" ref="T87" si="149">$H$5-AVERAGE(I87:I88)*SIN(RADIANS(M87-90))</f>
        <v>924.38151826193337</v>
      </c>
      <c r="X87" s="4">
        <v>5037.2219999999998</v>
      </c>
      <c r="Y87">
        <v>3027.7440000000001</v>
      </c>
      <c r="Z87">
        <v>926.47900000000004</v>
      </c>
    </row>
    <row r="88" spans="1:26">
      <c r="A88">
        <v>111</v>
      </c>
      <c r="B88">
        <v>5</v>
      </c>
      <c r="C88">
        <v>9</v>
      </c>
      <c r="D88">
        <v>21</v>
      </c>
      <c r="E88">
        <v>57</v>
      </c>
      <c r="F88">
        <f t="shared" si="113"/>
        <v>129.91458333333333</v>
      </c>
      <c r="G88">
        <v>358.92259999999999</v>
      </c>
      <c r="H88">
        <v>267.80079999999998</v>
      </c>
      <c r="I88">
        <v>1974.0250000000001</v>
      </c>
      <c r="K88">
        <f t="shared" ref="K88" si="150">G88-180-G86</f>
        <v>157.38969999999998</v>
      </c>
      <c r="X88" s="4">
        <v>5037.0889999999999</v>
      </c>
      <c r="Y88">
        <v>3027.7559999999999</v>
      </c>
      <c r="Z88">
        <v>926.21500000000003</v>
      </c>
    </row>
    <row r="89" spans="1:26">
      <c r="A89" t="s">
        <v>0</v>
      </c>
      <c r="B89">
        <v>5</v>
      </c>
      <c r="C89">
        <v>9</v>
      </c>
      <c r="D89">
        <v>22</v>
      </c>
      <c r="E89">
        <v>0</v>
      </c>
      <c r="F89">
        <f t="shared" si="113"/>
        <v>129.91666666666666</v>
      </c>
      <c r="G89">
        <v>201.5341</v>
      </c>
      <c r="H89">
        <v>265.66219999999998</v>
      </c>
      <c r="I89">
        <v>23.015999999999998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X89" s="4">
        <v>5008.424</v>
      </c>
      <c r="Y89">
        <v>5021.348</v>
      </c>
      <c r="Z89">
        <v>999.95899999999995</v>
      </c>
    </row>
    <row r="90" spans="1:26">
      <c r="A90" t="s">
        <v>0</v>
      </c>
      <c r="B90">
        <v>5</v>
      </c>
      <c r="C90">
        <v>9</v>
      </c>
      <c r="D90">
        <v>22</v>
      </c>
      <c r="E90">
        <v>0</v>
      </c>
      <c r="F90">
        <f t="shared" si="113"/>
        <v>129.91666666666666</v>
      </c>
      <c r="G90">
        <v>21.532900000000001</v>
      </c>
      <c r="H90">
        <v>94.334999999999994</v>
      </c>
      <c r="I90">
        <v>23.015999999999998</v>
      </c>
      <c r="K90">
        <f t="shared" ref="K90" si="151">(G90+G93-180)/2</f>
        <v>21.533200000000008</v>
      </c>
      <c r="X90" s="4">
        <v>5008.4229999999998</v>
      </c>
      <c r="Y90">
        <v>5021.348</v>
      </c>
      <c r="Z90">
        <v>999.96</v>
      </c>
    </row>
    <row r="91" spans="1:26">
      <c r="A91">
        <v>111</v>
      </c>
      <c r="B91">
        <v>5</v>
      </c>
      <c r="C91">
        <v>9</v>
      </c>
      <c r="D91">
        <v>22</v>
      </c>
      <c r="E91">
        <v>1</v>
      </c>
      <c r="F91">
        <f t="shared" si="113"/>
        <v>129.91736111111112</v>
      </c>
      <c r="G91">
        <v>178.9179</v>
      </c>
      <c r="H91">
        <v>92.192800000000005</v>
      </c>
      <c r="I91">
        <v>1973.99</v>
      </c>
      <c r="K91">
        <f t="shared" ref="K91" si="152">G91-K90</f>
        <v>157.38470000000001</v>
      </c>
      <c r="L91">
        <f t="shared" si="116"/>
        <v>157.38704999999999</v>
      </c>
      <c r="M91">
        <f t="shared" ref="M91" si="153">(360 - (H91+H92))/2 + H91</f>
        <v>92.19610000000003</v>
      </c>
      <c r="O91">
        <f t="shared" ref="O91" si="154">AVERAGE(I91:I92)*COS(RADIANS(M91-90))</f>
        <v>1972.5376596190456</v>
      </c>
      <c r="Q91">
        <f t="shared" ref="Q91" si="155">AVERAGE(F90:F93)</f>
        <v>129.91961805555556</v>
      </c>
      <c r="R91">
        <f t="shared" ref="R91" si="156">$F$5+O91*SIN(RADIANS(L91))</f>
        <v>5758.4485747932467</v>
      </c>
      <c r="S91">
        <f t="shared" ref="S91" si="157">$G$5+O91*COS(RADIANS(L91))</f>
        <v>3179.1044571394341</v>
      </c>
      <c r="T91">
        <f t="shared" ref="T91" si="158">$H$5-AVERAGE(I91:I92)*SIN(RADIANS(M91-90))</f>
        <v>924.35721091295102</v>
      </c>
      <c r="X91" s="4">
        <v>5037.2520000000004</v>
      </c>
      <c r="Y91">
        <v>3027.7860000000001</v>
      </c>
      <c r="Z91">
        <v>926.43499999999995</v>
      </c>
    </row>
    <row r="92" spans="1:26">
      <c r="A92">
        <v>111</v>
      </c>
      <c r="B92">
        <v>5</v>
      </c>
      <c r="C92">
        <v>9</v>
      </c>
      <c r="D92">
        <v>22</v>
      </c>
      <c r="E92">
        <v>1</v>
      </c>
      <c r="F92">
        <f t="shared" si="113"/>
        <v>129.91736111111112</v>
      </c>
      <c r="G92">
        <v>358.92230000000001</v>
      </c>
      <c r="H92">
        <v>267.80059999999997</v>
      </c>
      <c r="I92">
        <v>1973.9849999999999</v>
      </c>
      <c r="K92">
        <f t="shared" ref="K92" si="159">G92-180-G90</f>
        <v>157.38939999999999</v>
      </c>
      <c r="X92" s="4">
        <v>5037.0990000000002</v>
      </c>
      <c r="Y92">
        <v>3027.7959999999998</v>
      </c>
      <c r="Z92">
        <v>926.21</v>
      </c>
    </row>
    <row r="93" spans="1:26">
      <c r="A93" t="s">
        <v>0</v>
      </c>
      <c r="B93">
        <v>5</v>
      </c>
      <c r="C93">
        <v>9</v>
      </c>
      <c r="D93">
        <v>22</v>
      </c>
      <c r="E93">
        <v>15</v>
      </c>
      <c r="F93">
        <f t="shared" si="113"/>
        <v>129.92708333333334</v>
      </c>
      <c r="G93">
        <v>201.5335</v>
      </c>
      <c r="H93">
        <v>265.66239999999999</v>
      </c>
      <c r="I93">
        <v>23.015000000000001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X93" s="4">
        <v>5008.424</v>
      </c>
      <c r="Y93">
        <v>5021.348</v>
      </c>
      <c r="Z93">
        <v>999.95899999999995</v>
      </c>
    </row>
    <row r="94" spans="1:26">
      <c r="A94" t="s">
        <v>0</v>
      </c>
      <c r="B94">
        <v>5</v>
      </c>
      <c r="C94">
        <v>9</v>
      </c>
      <c r="D94">
        <v>22</v>
      </c>
      <c r="E94">
        <v>15</v>
      </c>
      <c r="F94">
        <f t="shared" si="113"/>
        <v>129.92708333333334</v>
      </c>
      <c r="G94">
        <v>21.5322</v>
      </c>
      <c r="H94">
        <v>94.335300000000004</v>
      </c>
      <c r="I94">
        <v>23.015000000000001</v>
      </c>
      <c r="K94">
        <f t="shared" ref="K94" si="160">(G94+G97-180)/2</f>
        <v>21.532049999999998</v>
      </c>
      <c r="X94" s="4">
        <v>5008.4229999999998</v>
      </c>
      <c r="Y94">
        <v>5021.348</v>
      </c>
      <c r="Z94">
        <v>999.96</v>
      </c>
    </row>
    <row r="95" spans="1:26">
      <c r="A95">
        <v>111</v>
      </c>
      <c r="B95">
        <v>5</v>
      </c>
      <c r="C95">
        <v>9</v>
      </c>
      <c r="D95">
        <v>22</v>
      </c>
      <c r="E95">
        <v>16</v>
      </c>
      <c r="F95">
        <f t="shared" si="113"/>
        <v>129.92777777777778</v>
      </c>
      <c r="G95">
        <v>178.917</v>
      </c>
      <c r="H95">
        <v>92.190899999999999</v>
      </c>
      <c r="I95">
        <v>1973.838</v>
      </c>
      <c r="K95">
        <f t="shared" ref="K95" si="161">G95-K94</f>
        <v>157.38495</v>
      </c>
      <c r="L95">
        <f t="shared" si="116"/>
        <v>157.38727500000002</v>
      </c>
      <c r="M95">
        <f t="shared" ref="M95" si="162">(360 - (H95+H96))/2 + H95</f>
        <v>92.19489999999999</v>
      </c>
      <c r="O95">
        <f t="shared" ref="O95" si="163">AVERAGE(I95:I96)*COS(RADIANS(M95-90))</f>
        <v>1972.3873549632181</v>
      </c>
      <c r="Q95">
        <f t="shared" ref="Q95" si="164">AVERAGE(F94:F97)</f>
        <v>129.93003472222222</v>
      </c>
      <c r="R95">
        <f t="shared" ref="R95" si="165">$F$5+O95*SIN(RADIANS(L95))</f>
        <v>5758.3836319542734</v>
      </c>
      <c r="S95">
        <f t="shared" ref="S95" si="166">$G$5+O95*COS(RADIANS(L95))</f>
        <v>3179.2402286949973</v>
      </c>
      <c r="T95">
        <f t="shared" ref="T95" si="167">$H$5-AVERAGE(I95:I96)*SIN(RADIANS(M95-90))</f>
        <v>924.40434508881401</v>
      </c>
      <c r="X95" s="4">
        <v>5037.2790000000005</v>
      </c>
      <c r="Y95">
        <v>3027.9360000000001</v>
      </c>
      <c r="Z95">
        <v>926.50800000000004</v>
      </c>
    </row>
    <row r="96" spans="1:26">
      <c r="A96">
        <v>111</v>
      </c>
      <c r="B96">
        <v>5</v>
      </c>
      <c r="C96">
        <v>9</v>
      </c>
      <c r="D96">
        <v>22</v>
      </c>
      <c r="E96">
        <v>16</v>
      </c>
      <c r="F96">
        <f t="shared" si="113"/>
        <v>129.92777777777778</v>
      </c>
      <c r="G96">
        <v>358.92180000000002</v>
      </c>
      <c r="H96">
        <v>267.80110000000002</v>
      </c>
      <c r="I96">
        <v>1973.8330000000001</v>
      </c>
      <c r="K96">
        <f t="shared" ref="K96" si="168">G96-180-G94</f>
        <v>157.38960000000003</v>
      </c>
      <c r="X96" s="4">
        <v>5037.1139999999996</v>
      </c>
      <c r="Y96">
        <v>3027.9479999999999</v>
      </c>
      <c r="Z96">
        <v>926.23299999999995</v>
      </c>
    </row>
    <row r="97" spans="1:26">
      <c r="A97" t="s">
        <v>0</v>
      </c>
      <c r="B97">
        <v>5</v>
      </c>
      <c r="C97">
        <v>9</v>
      </c>
      <c r="D97">
        <v>22</v>
      </c>
      <c r="E97">
        <v>30</v>
      </c>
      <c r="F97">
        <f t="shared" si="113"/>
        <v>129.9375</v>
      </c>
      <c r="G97">
        <v>201.53190000000001</v>
      </c>
      <c r="H97">
        <v>265.6628</v>
      </c>
      <c r="I97">
        <v>23.015999999999998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X97" s="4">
        <v>5008.4229999999998</v>
      </c>
      <c r="Y97">
        <v>5021.348</v>
      </c>
      <c r="Z97">
        <v>999.95899999999995</v>
      </c>
    </row>
    <row r="98" spans="1:26">
      <c r="A98" t="s">
        <v>0</v>
      </c>
      <c r="B98">
        <v>5</v>
      </c>
      <c r="C98">
        <v>9</v>
      </c>
      <c r="D98">
        <v>22</v>
      </c>
      <c r="E98">
        <v>30</v>
      </c>
      <c r="F98">
        <f t="shared" si="113"/>
        <v>129.9375</v>
      </c>
      <c r="G98">
        <v>21.533100000000001</v>
      </c>
      <c r="H98">
        <v>94.335300000000004</v>
      </c>
      <c r="I98">
        <v>23.015000000000001</v>
      </c>
      <c r="K98">
        <f t="shared" ref="K98" si="169">(G98+G101-180)/2</f>
        <v>21.532749999999993</v>
      </c>
      <c r="X98" s="4">
        <v>5008.4229999999998</v>
      </c>
      <c r="Y98">
        <v>5021.348</v>
      </c>
      <c r="Z98">
        <v>999.96</v>
      </c>
    </row>
    <row r="99" spans="1:26">
      <c r="A99">
        <v>111</v>
      </c>
      <c r="B99">
        <v>5</v>
      </c>
      <c r="C99">
        <v>9</v>
      </c>
      <c r="D99">
        <v>22</v>
      </c>
      <c r="E99">
        <v>31</v>
      </c>
      <c r="F99">
        <f t="shared" si="113"/>
        <v>129.93819444444443</v>
      </c>
      <c r="G99">
        <v>178.91569999999999</v>
      </c>
      <c r="H99">
        <v>92.190299999999993</v>
      </c>
      <c r="I99">
        <v>1973.68</v>
      </c>
      <c r="K99">
        <f t="shared" ref="K99" si="170">G99-K98</f>
        <v>157.38294999999999</v>
      </c>
      <c r="L99">
        <f t="shared" si="116"/>
        <v>157.384975</v>
      </c>
      <c r="M99">
        <f t="shared" ref="M99" si="171">(360 - (H99+H100))/2 + H99</f>
        <v>92.193100000000001</v>
      </c>
      <c r="O99">
        <f t="shared" ref="O99" si="172">AVERAGE(I99:I100)*COS(RADIANS(M99-90))</f>
        <v>1972.2318446273493</v>
      </c>
      <c r="Q99">
        <f t="shared" ref="Q99" si="173">AVERAGE(F98:F101)</f>
        <v>129.94045138888887</v>
      </c>
      <c r="R99">
        <f t="shared" ref="R99" si="174">$F$5+O99*SIN(RADIANS(L99))</f>
        <v>5758.3969217833837</v>
      </c>
      <c r="S99">
        <f t="shared" ref="S99" si="175">$G$5+O99*COS(RADIANS(L99))</f>
        <v>3179.4142266864528</v>
      </c>
      <c r="T99">
        <f t="shared" ref="T99" si="176">$H$5-AVERAGE(I99:I100)*SIN(RADIANS(M99-90))</f>
        <v>924.47235576258959</v>
      </c>
      <c r="X99" s="4">
        <v>5037.3220000000001</v>
      </c>
      <c r="Y99">
        <v>3028.0929999999998</v>
      </c>
      <c r="Z99">
        <v>926.53399999999999</v>
      </c>
    </row>
    <row r="100" spans="1:26">
      <c r="A100">
        <v>111</v>
      </c>
      <c r="B100">
        <v>5</v>
      </c>
      <c r="C100">
        <v>9</v>
      </c>
      <c r="D100">
        <v>22</v>
      </c>
      <c r="E100">
        <v>31</v>
      </c>
      <c r="F100">
        <f t="shared" si="113"/>
        <v>129.93819444444443</v>
      </c>
      <c r="G100">
        <v>358.92009999999999</v>
      </c>
      <c r="H100">
        <v>267.80410000000001</v>
      </c>
      <c r="I100">
        <v>1973.675</v>
      </c>
      <c r="K100">
        <f t="shared" ref="K100" si="177">G100-180-G98</f>
        <v>157.387</v>
      </c>
      <c r="X100" s="4">
        <v>5037.1689999999999</v>
      </c>
      <c r="Y100">
        <v>3028.1030000000001</v>
      </c>
      <c r="Z100">
        <v>926.34</v>
      </c>
    </row>
    <row r="101" spans="1:26">
      <c r="A101" t="s">
        <v>0</v>
      </c>
      <c r="B101">
        <v>5</v>
      </c>
      <c r="C101">
        <v>9</v>
      </c>
      <c r="D101">
        <v>22</v>
      </c>
      <c r="E101">
        <v>45</v>
      </c>
      <c r="F101">
        <f t="shared" si="113"/>
        <v>129.94791666666666</v>
      </c>
      <c r="G101">
        <v>201.5324</v>
      </c>
      <c r="H101">
        <v>265.6628</v>
      </c>
      <c r="I101">
        <v>23.015000000000001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X101" s="4">
        <v>5008.4229999999998</v>
      </c>
      <c r="Y101">
        <v>5021.348</v>
      </c>
      <c r="Z101">
        <v>999.95899999999995</v>
      </c>
    </row>
    <row r="102" spans="1:26">
      <c r="A102" t="s">
        <v>0</v>
      </c>
      <c r="B102">
        <v>5</v>
      </c>
      <c r="C102">
        <v>9</v>
      </c>
      <c r="D102">
        <v>22</v>
      </c>
      <c r="E102">
        <v>45</v>
      </c>
      <c r="F102">
        <f t="shared" si="113"/>
        <v>129.94791666666666</v>
      </c>
      <c r="G102">
        <v>21.532</v>
      </c>
      <c r="H102">
        <v>94.335300000000004</v>
      </c>
      <c r="I102">
        <v>23.015000000000001</v>
      </c>
      <c r="K102">
        <f t="shared" ref="K102" si="178">(G102+G105-180)/2</f>
        <v>21.533850000000001</v>
      </c>
      <c r="X102" s="4">
        <v>5008.4229999999998</v>
      </c>
      <c r="Y102">
        <v>5021.348</v>
      </c>
      <c r="Z102">
        <v>999.96</v>
      </c>
    </row>
    <row r="103" spans="1:26">
      <c r="A103">
        <v>111</v>
      </c>
      <c r="B103">
        <v>5</v>
      </c>
      <c r="C103">
        <v>9</v>
      </c>
      <c r="D103">
        <v>22</v>
      </c>
      <c r="E103">
        <v>46</v>
      </c>
      <c r="F103">
        <f t="shared" si="113"/>
        <v>129.94861111111112</v>
      </c>
      <c r="G103">
        <v>178.9153</v>
      </c>
      <c r="H103">
        <v>92.1905</v>
      </c>
      <c r="I103">
        <v>1973.5260000000001</v>
      </c>
      <c r="K103">
        <f t="shared" ref="K103" si="179">G103-K102</f>
        <v>157.38145</v>
      </c>
      <c r="L103">
        <f t="shared" si="116"/>
        <v>157.38447500000001</v>
      </c>
      <c r="M103">
        <f t="shared" ref="M103" si="180">(360 - (H103+H104))/2 + H103</f>
        <v>92.193100000000001</v>
      </c>
      <c r="O103">
        <f t="shared" ref="O103" si="181">AVERAGE(I103:I104)*COS(RADIANS(M103-90))</f>
        <v>1972.0794563287011</v>
      </c>
      <c r="Q103">
        <f t="shared" ref="Q103" si="182">AVERAGE(F102:F105)</f>
        <v>129.95086805555556</v>
      </c>
      <c r="R103">
        <f t="shared" ref="R103" si="183">$F$5+O103*SIN(RADIANS(L103))</f>
        <v>5758.3542091335576</v>
      </c>
      <c r="S103">
        <f t="shared" ref="S103" si="184">$G$5+O103*COS(RADIANS(L103))</f>
        <v>3179.5615155784249</v>
      </c>
      <c r="T103">
        <f t="shared" ref="T103" si="185">$H$5-AVERAGE(I103:I104)*SIN(RADIANS(M103-90))</f>
        <v>924.47819155174273</v>
      </c>
      <c r="X103" s="4">
        <v>5037.3320000000003</v>
      </c>
      <c r="Y103">
        <v>3028.248</v>
      </c>
      <c r="Z103">
        <v>926.53200000000004</v>
      </c>
    </row>
    <row r="104" spans="1:26">
      <c r="A104">
        <v>111</v>
      </c>
      <c r="B104">
        <v>5</v>
      </c>
      <c r="C104">
        <v>9</v>
      </c>
      <c r="D104">
        <v>22</v>
      </c>
      <c r="E104">
        <v>46</v>
      </c>
      <c r="F104">
        <f t="shared" si="113"/>
        <v>129.94861111111112</v>
      </c>
      <c r="G104">
        <v>358.91950000000003</v>
      </c>
      <c r="H104">
        <v>267.80430000000001</v>
      </c>
      <c r="I104">
        <v>1973.5239999999999</v>
      </c>
      <c r="K104">
        <f t="shared" ref="K104" si="186">G104-180-G102</f>
        <v>157.38750000000002</v>
      </c>
      <c r="X104" s="4">
        <v>5037.1869999999999</v>
      </c>
      <c r="Y104">
        <v>3028.2539999999999</v>
      </c>
      <c r="Z104">
        <v>926.35299999999995</v>
      </c>
    </row>
    <row r="105" spans="1:26">
      <c r="A105" t="s">
        <v>0</v>
      </c>
      <c r="B105">
        <v>5</v>
      </c>
      <c r="C105">
        <v>9</v>
      </c>
      <c r="D105">
        <v>23</v>
      </c>
      <c r="E105">
        <v>0</v>
      </c>
      <c r="F105">
        <f t="shared" si="113"/>
        <v>129.95833333333334</v>
      </c>
      <c r="G105">
        <v>201.53569999999999</v>
      </c>
      <c r="H105">
        <v>265.66289999999998</v>
      </c>
      <c r="I105">
        <v>23.015999999999998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X105" s="4">
        <v>5008.424</v>
      </c>
      <c r="Y105">
        <v>5021.348</v>
      </c>
      <c r="Z105">
        <v>999.95899999999995</v>
      </c>
    </row>
    <row r="106" spans="1:26">
      <c r="A106" t="s">
        <v>0</v>
      </c>
      <c r="B106">
        <v>5</v>
      </c>
      <c r="C106">
        <v>9</v>
      </c>
      <c r="D106">
        <v>23</v>
      </c>
      <c r="E106">
        <v>0</v>
      </c>
      <c r="F106">
        <f t="shared" si="113"/>
        <v>129.95833333333334</v>
      </c>
      <c r="G106">
        <v>21.532499999999999</v>
      </c>
      <c r="H106">
        <v>94.335599999999999</v>
      </c>
      <c r="I106">
        <v>23.015000000000001</v>
      </c>
      <c r="K106">
        <f t="shared" ref="K106" si="187">(G106+G109-180)/2</f>
        <v>21.533299999999997</v>
      </c>
      <c r="X106" s="4">
        <v>5008.4229999999998</v>
      </c>
      <c r="Y106">
        <v>5021.348</v>
      </c>
      <c r="Z106">
        <v>999.96</v>
      </c>
    </row>
    <row r="107" spans="1:26">
      <c r="A107">
        <v>111</v>
      </c>
      <c r="B107">
        <v>5</v>
      </c>
      <c r="C107">
        <v>9</v>
      </c>
      <c r="D107">
        <v>23</v>
      </c>
      <c r="E107">
        <v>1</v>
      </c>
      <c r="F107">
        <f t="shared" si="113"/>
        <v>129.95902777777778</v>
      </c>
      <c r="G107">
        <v>178.91560000000001</v>
      </c>
      <c r="H107">
        <v>92.189499999999995</v>
      </c>
      <c r="I107">
        <v>1973.3679999999999</v>
      </c>
      <c r="K107">
        <f t="shared" ref="K107" si="188">G107-K106</f>
        <v>157.38230000000001</v>
      </c>
      <c r="L107">
        <f t="shared" si="116"/>
        <v>157.3843</v>
      </c>
      <c r="M107">
        <f t="shared" ref="M107" si="189">(360 - (H107+H108))/2 + H107</f>
        <v>92.1922</v>
      </c>
      <c r="O107">
        <f t="shared" ref="O107" si="190">AVERAGE(I107:I108)*COS(RADIANS(M107-90))</f>
        <v>1971.922258380102</v>
      </c>
      <c r="Q107">
        <f t="shared" ref="Q107" si="191">AVERAGE(F106:F109)</f>
        <v>129.96128472222222</v>
      </c>
      <c r="R107">
        <f t="shared" ref="R107" si="192">$F$5+O107*SIN(RADIANS(L107))</f>
        <v>5758.2993191417008</v>
      </c>
      <c r="S107">
        <f t="shared" ref="S107" si="193">$G$5+O107*COS(RADIANS(L107))</f>
        <v>3179.7089420413795</v>
      </c>
      <c r="T107">
        <f t="shared" ref="T107" si="194">$H$5-AVERAGE(I107:I108)*SIN(RADIANS(M107-90))</f>
        <v>924.51523181880304</v>
      </c>
      <c r="X107" s="4">
        <v>5037.32</v>
      </c>
      <c r="Y107">
        <v>3028.404</v>
      </c>
      <c r="Z107">
        <v>926.57299999999998</v>
      </c>
    </row>
    <row r="108" spans="1:26">
      <c r="A108">
        <v>111</v>
      </c>
      <c r="B108">
        <v>5</v>
      </c>
      <c r="C108">
        <v>9</v>
      </c>
      <c r="D108">
        <v>23</v>
      </c>
      <c r="E108">
        <v>1</v>
      </c>
      <c r="F108">
        <f t="shared" si="113"/>
        <v>129.95902777777778</v>
      </c>
      <c r="G108">
        <v>358.91879999999998</v>
      </c>
      <c r="H108">
        <v>267.80509999999998</v>
      </c>
      <c r="I108">
        <v>1973.365</v>
      </c>
      <c r="K108">
        <f t="shared" ref="K108" si="195">G108-180-G106</f>
        <v>157.38629999999998</v>
      </c>
      <c r="X108" s="4">
        <v>5037.2079999999996</v>
      </c>
      <c r="Y108">
        <v>3028.4119999999998</v>
      </c>
      <c r="Z108">
        <v>926.38800000000003</v>
      </c>
    </row>
    <row r="109" spans="1:26">
      <c r="A109" t="s">
        <v>0</v>
      </c>
      <c r="B109">
        <v>5</v>
      </c>
      <c r="C109">
        <v>9</v>
      </c>
      <c r="D109">
        <v>23</v>
      </c>
      <c r="E109">
        <v>15</v>
      </c>
      <c r="F109">
        <f t="shared" si="113"/>
        <v>129.96875</v>
      </c>
      <c r="G109">
        <v>201.5341</v>
      </c>
      <c r="H109">
        <v>265.66289999999998</v>
      </c>
      <c r="I109">
        <v>23.015999999999998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X109" s="4">
        <v>5008.424</v>
      </c>
      <c r="Y109">
        <v>5021.348</v>
      </c>
      <c r="Z109">
        <v>999.95899999999995</v>
      </c>
    </row>
    <row r="110" spans="1:26">
      <c r="A110" t="s">
        <v>0</v>
      </c>
      <c r="B110">
        <v>5</v>
      </c>
      <c r="C110">
        <v>9</v>
      </c>
      <c r="D110">
        <v>23</v>
      </c>
      <c r="E110">
        <v>15</v>
      </c>
      <c r="F110">
        <f t="shared" si="113"/>
        <v>129.96875</v>
      </c>
      <c r="G110">
        <v>21.5334</v>
      </c>
      <c r="H110">
        <v>94.334100000000007</v>
      </c>
      <c r="I110">
        <v>23.015999999999998</v>
      </c>
      <c r="K110">
        <f t="shared" ref="K110" si="196">(G110+G113-180)/2</f>
        <v>21.534400000000005</v>
      </c>
      <c r="X110" s="4">
        <v>5008.424</v>
      </c>
      <c r="Y110">
        <v>5021.348</v>
      </c>
      <c r="Z110">
        <v>999.96100000000001</v>
      </c>
    </row>
    <row r="111" spans="1:26">
      <c r="A111">
        <v>111</v>
      </c>
      <c r="B111">
        <v>5</v>
      </c>
      <c r="C111">
        <v>9</v>
      </c>
      <c r="D111">
        <v>23</v>
      </c>
      <c r="E111">
        <v>16</v>
      </c>
      <c r="F111">
        <f t="shared" si="113"/>
        <v>129.96944444444443</v>
      </c>
      <c r="G111">
        <v>178.91499999999999</v>
      </c>
      <c r="H111">
        <v>92.189499999999995</v>
      </c>
      <c r="I111">
        <v>1973.2159999999999</v>
      </c>
      <c r="K111">
        <f t="shared" ref="K111" si="197">G111-K110</f>
        <v>157.38059999999999</v>
      </c>
      <c r="L111">
        <f t="shared" si="116"/>
        <v>157.38309999999998</v>
      </c>
      <c r="M111">
        <f t="shared" ref="M111" si="198">(360 - (H111+H112))/2 + H111</f>
        <v>92.191449999999989</v>
      </c>
      <c r="O111">
        <f t="shared" ref="O111" si="199">AVERAGE(I111:I112)*COS(RADIANS(M111-90))</f>
        <v>1971.7693589348705</v>
      </c>
      <c r="Q111">
        <f t="shared" ref="Q111" si="200">AVERAGE(F110:F113)</f>
        <v>129.97170138888887</v>
      </c>
      <c r="R111">
        <f t="shared" ref="R111" si="201">$F$5+O111*SIN(RADIANS(L111))</f>
        <v>5758.2786428869167</v>
      </c>
      <c r="S111">
        <f t="shared" ref="S111" si="202">$G$5+O111*COS(RADIANS(L111))</f>
        <v>3179.8659652168453</v>
      </c>
      <c r="T111">
        <f t="shared" ref="T111" si="203">$H$5-AVERAGE(I111:I112)*SIN(RADIANS(M111-90))</f>
        <v>924.54693298599352</v>
      </c>
      <c r="X111" s="4">
        <v>5037.3370000000004</v>
      </c>
      <c r="Y111">
        <v>3028.556</v>
      </c>
      <c r="Z111">
        <v>926.57899999999995</v>
      </c>
    </row>
    <row r="112" spans="1:26">
      <c r="A112">
        <v>111</v>
      </c>
      <c r="B112">
        <v>5</v>
      </c>
      <c r="C112">
        <v>9</v>
      </c>
      <c r="D112">
        <v>23</v>
      </c>
      <c r="E112">
        <v>16</v>
      </c>
      <c r="F112">
        <f t="shared" si="113"/>
        <v>129.96944444444443</v>
      </c>
      <c r="G112">
        <v>358.91899999999998</v>
      </c>
      <c r="H112">
        <v>267.8066</v>
      </c>
      <c r="I112">
        <v>1973.2090000000001</v>
      </c>
      <c r="K112">
        <f t="shared" ref="K112" si="204">G112-180-G110</f>
        <v>157.38559999999998</v>
      </c>
      <c r="X112" s="4">
        <v>5037.2</v>
      </c>
      <c r="Y112">
        <v>3028.5650000000001</v>
      </c>
      <c r="Z112">
        <v>926.44600000000003</v>
      </c>
    </row>
    <row r="113" spans="1:26">
      <c r="A113" t="s">
        <v>0</v>
      </c>
      <c r="B113">
        <v>5</v>
      </c>
      <c r="C113">
        <v>9</v>
      </c>
      <c r="D113">
        <v>23</v>
      </c>
      <c r="E113">
        <v>30</v>
      </c>
      <c r="F113">
        <f t="shared" si="113"/>
        <v>129.97916666666666</v>
      </c>
      <c r="G113">
        <v>201.53540000000001</v>
      </c>
      <c r="H113">
        <v>265.66289999999998</v>
      </c>
      <c r="I113">
        <v>23.015000000000001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X113" s="4">
        <v>5008.424</v>
      </c>
      <c r="Y113">
        <v>5021.3469999999998</v>
      </c>
      <c r="Z113">
        <v>999.96</v>
      </c>
    </row>
    <row r="114" spans="1:26">
      <c r="A114" t="s">
        <v>0</v>
      </c>
      <c r="B114">
        <v>5</v>
      </c>
      <c r="C114">
        <v>9</v>
      </c>
      <c r="D114">
        <v>23</v>
      </c>
      <c r="E114">
        <v>30</v>
      </c>
      <c r="F114">
        <f t="shared" si="113"/>
        <v>129.97916666666666</v>
      </c>
      <c r="G114">
        <v>21.5322</v>
      </c>
      <c r="H114">
        <v>94.3339</v>
      </c>
      <c r="I114">
        <v>23.015999999999998</v>
      </c>
      <c r="K114">
        <f t="shared" ref="K114" si="205">(G114+G117-180)/2</f>
        <v>21.532199999999989</v>
      </c>
      <c r="X114" s="4">
        <v>5008.4229999999998</v>
      </c>
      <c r="Y114">
        <v>5021.348</v>
      </c>
      <c r="Z114">
        <v>999.96100000000001</v>
      </c>
    </row>
    <row r="115" spans="1:26">
      <c r="A115">
        <v>111</v>
      </c>
      <c r="B115">
        <v>5</v>
      </c>
      <c r="C115">
        <v>9</v>
      </c>
      <c r="D115">
        <v>23</v>
      </c>
      <c r="E115">
        <v>31</v>
      </c>
      <c r="F115">
        <f t="shared" si="113"/>
        <v>129.97986111111112</v>
      </c>
      <c r="G115">
        <v>178.91290000000001</v>
      </c>
      <c r="H115">
        <v>92.186800000000005</v>
      </c>
      <c r="I115">
        <v>1973.0550000000001</v>
      </c>
      <c r="K115">
        <f t="shared" ref="K115" si="206">G115-K114</f>
        <v>157.38070000000002</v>
      </c>
      <c r="L115">
        <f t="shared" si="116"/>
        <v>157.38305000000003</v>
      </c>
      <c r="M115">
        <f t="shared" ref="M115" si="207">(360 - (H115+H116))/2 + H115</f>
        <v>92.190100000000001</v>
      </c>
      <c r="O115">
        <f t="shared" ref="O115" si="208">AVERAGE(I115:I116)*COS(RADIANS(M115-90))</f>
        <v>1971.6127519873417</v>
      </c>
      <c r="Q115">
        <f t="shared" ref="Q115" si="209">AVERAGE(F114:F117)</f>
        <v>129.98211805555556</v>
      </c>
      <c r="R115">
        <f t="shared" ref="R115" si="210">$F$5+O115*SIN(RADIANS(L115))</f>
        <v>5758.2200051665004</v>
      </c>
      <c r="S115">
        <f t="shared" ref="S115" si="211">$G$5+O115*COS(RADIANS(L115))</f>
        <v>3180.0111902639592</v>
      </c>
      <c r="T115">
        <f t="shared" ref="T115" si="212">$H$5-AVERAGE(I115:I116)*SIN(RADIANS(M115-90))</f>
        <v>924.59944882892989</v>
      </c>
      <c r="X115" s="4">
        <v>5037.4080000000004</v>
      </c>
      <c r="Y115">
        <v>3028.7150000000001</v>
      </c>
      <c r="Z115">
        <v>926.678</v>
      </c>
    </row>
    <row r="116" spans="1:26">
      <c r="A116">
        <v>111</v>
      </c>
      <c r="B116">
        <v>5</v>
      </c>
      <c r="C116">
        <v>9</v>
      </c>
      <c r="D116">
        <v>23</v>
      </c>
      <c r="E116">
        <v>31</v>
      </c>
      <c r="F116">
        <f t="shared" si="113"/>
        <v>129.97986111111112</v>
      </c>
      <c r="G116">
        <v>358.91759999999999</v>
      </c>
      <c r="H116">
        <v>267.8066</v>
      </c>
      <c r="I116">
        <v>1973.0530000000001</v>
      </c>
      <c r="K116">
        <f t="shared" ref="K116" si="213">G116-180-G114</f>
        <v>157.3854</v>
      </c>
      <c r="X116" s="4">
        <v>5037.2439999999997</v>
      </c>
      <c r="Y116">
        <v>3028.723</v>
      </c>
      <c r="Z116">
        <v>926.45</v>
      </c>
    </row>
    <row r="117" spans="1:26">
      <c r="A117" t="s">
        <v>0</v>
      </c>
      <c r="B117">
        <v>5</v>
      </c>
      <c r="C117">
        <v>9</v>
      </c>
      <c r="D117">
        <v>23</v>
      </c>
      <c r="E117">
        <v>45</v>
      </c>
      <c r="F117">
        <f t="shared" si="113"/>
        <v>129.98958333333334</v>
      </c>
      <c r="G117">
        <v>201.53219999999999</v>
      </c>
      <c r="H117">
        <v>265.66269999999997</v>
      </c>
      <c r="I117">
        <v>23.015000000000001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X117" s="4">
        <v>5008.4229999999998</v>
      </c>
      <c r="Y117">
        <v>5021.348</v>
      </c>
      <c r="Z117">
        <v>999.95899999999995</v>
      </c>
    </row>
    <row r="118" spans="1:26">
      <c r="A118" t="s">
        <v>0</v>
      </c>
      <c r="B118">
        <v>5</v>
      </c>
      <c r="C118">
        <v>9</v>
      </c>
      <c r="D118">
        <v>23</v>
      </c>
      <c r="E118">
        <v>45</v>
      </c>
      <c r="F118">
        <f t="shared" si="113"/>
        <v>129.98958333333334</v>
      </c>
      <c r="G118">
        <v>21.531400000000001</v>
      </c>
      <c r="H118">
        <v>94.334400000000002</v>
      </c>
      <c r="I118">
        <v>23.015999999999998</v>
      </c>
      <c r="K118">
        <f t="shared" ref="K118" si="214">(G118+G121-180)/2</f>
        <v>21.531349999999989</v>
      </c>
      <c r="X118" s="4">
        <v>5008.4229999999998</v>
      </c>
      <c r="Y118">
        <v>5021.348</v>
      </c>
      <c r="Z118">
        <v>999.96100000000001</v>
      </c>
    </row>
    <row r="119" spans="1:26">
      <c r="A119">
        <v>111</v>
      </c>
      <c r="B119">
        <v>5</v>
      </c>
      <c r="C119">
        <v>9</v>
      </c>
      <c r="D119">
        <v>23</v>
      </c>
      <c r="E119">
        <v>45</v>
      </c>
      <c r="F119">
        <f t="shared" si="113"/>
        <v>129.98958333333334</v>
      </c>
      <c r="G119">
        <v>178.91300000000001</v>
      </c>
      <c r="H119">
        <v>92.189599999999999</v>
      </c>
      <c r="I119">
        <v>1972.8989999999999</v>
      </c>
      <c r="K119">
        <f t="shared" ref="K119" si="215">G119-K118</f>
        <v>157.38165000000004</v>
      </c>
      <c r="L119">
        <f t="shared" si="116"/>
        <v>157.383375</v>
      </c>
      <c r="M119">
        <f t="shared" ref="M119" si="216">(360 - (H119+H120))/2 + H119</f>
        <v>92.192150000000012</v>
      </c>
      <c r="O119">
        <f t="shared" ref="O119" si="217">AVERAGE(I119:I120)*COS(RADIANS(M119-90))</f>
        <v>1971.4531678480744</v>
      </c>
      <c r="Q119">
        <f t="shared" ref="Q119" si="218">AVERAGE(F118:F121)</f>
        <v>129.99236111111111</v>
      </c>
      <c r="R119">
        <f t="shared" ref="R119" si="219">$F$5+O119*SIN(RADIANS(L119))</f>
        <v>5758.1483114102111</v>
      </c>
      <c r="S119">
        <f t="shared" ref="S119" si="220">$G$5+O119*COS(RADIANS(L119))</f>
        <v>3180.1542013335156</v>
      </c>
      <c r="T119">
        <f t="shared" ref="T119" si="221">$H$5-AVERAGE(I119:I120)*SIN(RADIANS(M119-90))</f>
        <v>924.53491144382372</v>
      </c>
      <c r="X119" s="4">
        <v>5037.3999999999996</v>
      </c>
      <c r="Y119">
        <v>3028.875</v>
      </c>
      <c r="Z119">
        <v>926.58900000000006</v>
      </c>
    </row>
    <row r="120" spans="1:26">
      <c r="A120">
        <v>111</v>
      </c>
      <c r="B120">
        <v>5</v>
      </c>
      <c r="C120">
        <v>9</v>
      </c>
      <c r="D120">
        <v>23</v>
      </c>
      <c r="E120">
        <v>46</v>
      </c>
      <c r="F120">
        <f t="shared" si="113"/>
        <v>129.99027777777778</v>
      </c>
      <c r="G120">
        <v>358.91649999999998</v>
      </c>
      <c r="H120">
        <v>267.80529999999999</v>
      </c>
      <c r="I120">
        <v>1972.895</v>
      </c>
      <c r="K120">
        <f t="shared" ref="K120" si="222">G120-180-G118</f>
        <v>157.38509999999999</v>
      </c>
      <c r="X120" s="4">
        <v>5037.2790000000005</v>
      </c>
      <c r="Y120">
        <v>3028.8829999999998</v>
      </c>
      <c r="Z120">
        <v>926.41300000000001</v>
      </c>
    </row>
    <row r="121" spans="1:26">
      <c r="A121" t="s">
        <v>0</v>
      </c>
      <c r="B121">
        <v>5</v>
      </c>
      <c r="C121">
        <v>10</v>
      </c>
      <c r="D121">
        <v>0</v>
      </c>
      <c r="E121">
        <v>0</v>
      </c>
      <c r="F121">
        <f t="shared" si="113"/>
        <v>130</v>
      </c>
      <c r="G121">
        <v>201.53129999999999</v>
      </c>
      <c r="H121">
        <v>265.6628</v>
      </c>
      <c r="I121">
        <v>23.015999999999998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X121" s="4">
        <v>5008.4229999999998</v>
      </c>
      <c r="Y121">
        <v>5021.348</v>
      </c>
      <c r="Z121">
        <v>999.95899999999995</v>
      </c>
    </row>
    <row r="122" spans="1:26">
      <c r="A122" t="s">
        <v>0</v>
      </c>
      <c r="B122">
        <v>5</v>
      </c>
      <c r="C122">
        <v>10</v>
      </c>
      <c r="D122">
        <v>0</v>
      </c>
      <c r="E122">
        <v>0</v>
      </c>
      <c r="F122">
        <f t="shared" si="113"/>
        <v>130</v>
      </c>
      <c r="G122">
        <v>21.533799999999999</v>
      </c>
      <c r="H122">
        <v>94.3339</v>
      </c>
      <c r="I122">
        <v>23.015999999999998</v>
      </c>
      <c r="K122">
        <f t="shared" ref="K122" si="223">(G122+G125-180)/2</f>
        <v>21.532549999999986</v>
      </c>
      <c r="X122" s="4">
        <v>5008.424</v>
      </c>
      <c r="Y122">
        <v>5021.348</v>
      </c>
      <c r="Z122">
        <v>999.96100000000001</v>
      </c>
    </row>
    <row r="123" spans="1:26">
      <c r="A123">
        <v>111</v>
      </c>
      <c r="B123">
        <v>5</v>
      </c>
      <c r="C123">
        <v>10</v>
      </c>
      <c r="D123">
        <v>0</v>
      </c>
      <c r="E123">
        <v>1</v>
      </c>
      <c r="F123">
        <f t="shared" si="113"/>
        <v>130.00069444444443</v>
      </c>
      <c r="G123">
        <v>178.91139999999999</v>
      </c>
      <c r="H123">
        <v>92.19</v>
      </c>
      <c r="I123">
        <v>1972.741</v>
      </c>
      <c r="K123">
        <f t="shared" ref="K123" si="224">G123-K122</f>
        <v>157.37885</v>
      </c>
      <c r="L123">
        <f t="shared" si="116"/>
        <v>157.379775</v>
      </c>
      <c r="M123">
        <f t="shared" ref="M123" si="225">(360 - (H123+H124))/2 + H123</f>
        <v>92.192550000000011</v>
      </c>
      <c r="O123">
        <f t="shared" ref="O123" si="226">AVERAGE(I123:I124)*COS(RADIANS(M123-90))</f>
        <v>1971.2942569922675</v>
      </c>
      <c r="Q123">
        <f t="shared" ref="Q123" si="227">AVERAGE(F122:F125)</f>
        <v>130.00295138888887</v>
      </c>
      <c r="R123">
        <f t="shared" ref="R123" si="228">$F$5+O123*SIN(RADIANS(L123))</f>
        <v>5758.2015337157263</v>
      </c>
      <c r="S123">
        <f t="shared" ref="S123" si="229">$G$5+O123*COS(RADIANS(L123))</f>
        <v>3180.3485273487631</v>
      </c>
      <c r="T123">
        <f t="shared" ref="T123" si="230">$H$5-AVERAGE(I123:I124)*SIN(RADIANS(M123-90))</f>
        <v>924.52721197972733</v>
      </c>
      <c r="X123" s="4">
        <v>5037.4539999999997</v>
      </c>
      <c r="Y123">
        <v>3029.0340000000001</v>
      </c>
      <c r="Z123">
        <v>926.57899999999995</v>
      </c>
    </row>
    <row r="124" spans="1:26">
      <c r="A124">
        <v>111</v>
      </c>
      <c r="B124">
        <v>5</v>
      </c>
      <c r="C124">
        <v>10</v>
      </c>
      <c r="D124">
        <v>0</v>
      </c>
      <c r="E124">
        <v>1</v>
      </c>
      <c r="F124">
        <f t="shared" si="113"/>
        <v>130.00069444444443</v>
      </c>
      <c r="G124">
        <v>358.91449999999998</v>
      </c>
      <c r="H124">
        <v>267.80489999999998</v>
      </c>
      <c r="I124">
        <v>1972.7360000000001</v>
      </c>
      <c r="K124">
        <f t="shared" ref="K124" si="231">G124-180-G122</f>
        <v>157.38069999999999</v>
      </c>
      <c r="X124" s="4">
        <v>5037.3469999999998</v>
      </c>
      <c r="Y124">
        <v>3029.0439999999999</v>
      </c>
      <c r="Z124">
        <v>926.40300000000002</v>
      </c>
    </row>
    <row r="125" spans="1:26">
      <c r="A125" t="s">
        <v>0</v>
      </c>
      <c r="B125">
        <v>5</v>
      </c>
      <c r="C125">
        <v>10</v>
      </c>
      <c r="D125">
        <v>0</v>
      </c>
      <c r="E125">
        <v>15</v>
      </c>
      <c r="F125">
        <f t="shared" si="113"/>
        <v>130.01041666666666</v>
      </c>
      <c r="G125">
        <v>201.53129999999999</v>
      </c>
      <c r="H125">
        <v>265.66340000000002</v>
      </c>
      <c r="I125">
        <v>23.015000000000001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X125" s="4">
        <v>5008.4229999999998</v>
      </c>
      <c r="Y125">
        <v>5021.348</v>
      </c>
      <c r="Z125">
        <v>999.96</v>
      </c>
    </row>
    <row r="126" spans="1:26">
      <c r="A126" t="s">
        <v>0</v>
      </c>
      <c r="B126">
        <v>5</v>
      </c>
      <c r="C126">
        <v>10</v>
      </c>
      <c r="D126">
        <v>0</v>
      </c>
      <c r="E126">
        <v>15</v>
      </c>
      <c r="F126">
        <f t="shared" si="113"/>
        <v>130.01041666666666</v>
      </c>
      <c r="G126">
        <v>21.533100000000001</v>
      </c>
      <c r="H126">
        <v>94.334199999999996</v>
      </c>
      <c r="I126">
        <v>23.015000000000001</v>
      </c>
      <c r="K126">
        <f t="shared" ref="K126" si="232">(G126+G129-180)/2</f>
        <v>21.532299999999992</v>
      </c>
      <c r="X126" s="4">
        <v>5008.4229999999998</v>
      </c>
      <c r="Y126">
        <v>5021.348</v>
      </c>
      <c r="Z126">
        <v>999.96100000000001</v>
      </c>
    </row>
    <row r="127" spans="1:26">
      <c r="A127">
        <v>111</v>
      </c>
      <c r="B127">
        <v>5</v>
      </c>
      <c r="C127">
        <v>10</v>
      </c>
      <c r="D127">
        <v>0</v>
      </c>
      <c r="E127">
        <v>15</v>
      </c>
      <c r="F127">
        <f t="shared" si="113"/>
        <v>130.01041666666666</v>
      </c>
      <c r="G127">
        <v>178.90969999999999</v>
      </c>
      <c r="H127">
        <v>92.190200000000004</v>
      </c>
      <c r="I127">
        <v>1972.58</v>
      </c>
      <c r="K127">
        <f t="shared" ref="K127" si="233">G127-K126</f>
        <v>157.37739999999999</v>
      </c>
      <c r="L127">
        <f t="shared" si="116"/>
        <v>157.37905000000001</v>
      </c>
      <c r="M127">
        <f t="shared" ref="M127" si="234">(360 - (H127+H128))/2 + H127</f>
        <v>92.192399999999992</v>
      </c>
      <c r="O127">
        <f t="shared" ref="O127" si="235">AVERAGE(I127:I128)*COS(RADIANS(M127-90))</f>
        <v>1971.134072058878</v>
      </c>
      <c r="Q127">
        <f t="shared" ref="Q127" si="236">AVERAGE(F126:F129)</f>
        <v>130.01319444444445</v>
      </c>
      <c r="R127">
        <f t="shared" ref="R127" si="237">$F$5+O127*SIN(RADIANS(L127))</f>
        <v>5758.1629464744237</v>
      </c>
      <c r="S127">
        <f t="shared" ref="S127" si="238">$G$5+O127*COS(RADIANS(L127))</f>
        <v>3180.5059833501418</v>
      </c>
      <c r="T127">
        <f t="shared" ref="T127" si="239">$H$5-AVERAGE(I127:I128)*SIN(RADIANS(M127-90))</f>
        <v>924.53851278575348</v>
      </c>
      <c r="X127" s="4">
        <v>5037.5079999999998</v>
      </c>
      <c r="Y127">
        <v>3029.1959999999999</v>
      </c>
      <c r="Z127">
        <v>926.57899999999995</v>
      </c>
    </row>
    <row r="128" spans="1:26">
      <c r="A128">
        <v>111</v>
      </c>
      <c r="B128">
        <v>5</v>
      </c>
      <c r="C128">
        <v>10</v>
      </c>
      <c r="D128">
        <v>0</v>
      </c>
      <c r="E128">
        <v>16</v>
      </c>
      <c r="F128">
        <f t="shared" si="113"/>
        <v>130.01111111111112</v>
      </c>
      <c r="G128">
        <v>358.91379999999998</v>
      </c>
      <c r="H128">
        <v>267.80540000000002</v>
      </c>
      <c r="I128">
        <v>1972.576</v>
      </c>
      <c r="K128">
        <f t="shared" ref="K128" si="240">G128-180-G126</f>
        <v>157.38069999999999</v>
      </c>
      <c r="X128" s="4">
        <v>5037.3670000000002</v>
      </c>
      <c r="Y128">
        <v>3029.203</v>
      </c>
      <c r="Z128">
        <v>926.42899999999997</v>
      </c>
    </row>
    <row r="129" spans="1:26">
      <c r="A129" t="s">
        <v>0</v>
      </c>
      <c r="B129">
        <v>5</v>
      </c>
      <c r="C129">
        <v>10</v>
      </c>
      <c r="D129">
        <v>0</v>
      </c>
      <c r="E129">
        <v>30</v>
      </c>
      <c r="F129">
        <f t="shared" si="113"/>
        <v>130.02083333333334</v>
      </c>
      <c r="G129">
        <v>201.53149999999999</v>
      </c>
      <c r="H129">
        <v>265.66359999999997</v>
      </c>
      <c r="I129">
        <v>23.015000000000001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X129" s="4">
        <v>5008.4229999999998</v>
      </c>
      <c r="Y129">
        <v>5021.348</v>
      </c>
      <c r="Z129">
        <v>999.96</v>
      </c>
    </row>
    <row r="130" spans="1:26">
      <c r="A130" t="s">
        <v>0</v>
      </c>
      <c r="B130">
        <v>5</v>
      </c>
      <c r="C130">
        <v>10</v>
      </c>
      <c r="D130">
        <v>0</v>
      </c>
      <c r="E130">
        <v>30</v>
      </c>
      <c r="F130">
        <f t="shared" si="113"/>
        <v>130.02083333333334</v>
      </c>
      <c r="G130">
        <v>21.532</v>
      </c>
      <c r="H130">
        <v>94.335099999999997</v>
      </c>
      <c r="I130">
        <v>23.015000000000001</v>
      </c>
      <c r="K130">
        <f t="shared" ref="K130" si="241">(G130+G133-180)/2</f>
        <v>21.532200000000003</v>
      </c>
      <c r="X130" s="4">
        <v>5008.4229999999998</v>
      </c>
      <c r="Y130">
        <v>5021.348</v>
      </c>
      <c r="Z130">
        <v>999.96</v>
      </c>
    </row>
    <row r="131" spans="1:26">
      <c r="A131">
        <v>111</v>
      </c>
      <c r="B131">
        <v>5</v>
      </c>
      <c r="C131">
        <v>10</v>
      </c>
      <c r="D131">
        <v>0</v>
      </c>
      <c r="E131">
        <v>31</v>
      </c>
      <c r="F131">
        <f t="shared" si="113"/>
        <v>130.02152777777778</v>
      </c>
      <c r="G131">
        <v>178.9083</v>
      </c>
      <c r="H131">
        <v>92.190899999999999</v>
      </c>
      <c r="I131">
        <v>1972.424</v>
      </c>
      <c r="K131">
        <f t="shared" ref="K131" si="242">G131-K130</f>
        <v>157.37610000000001</v>
      </c>
      <c r="L131">
        <f t="shared" si="116"/>
        <v>157.37830000000002</v>
      </c>
      <c r="M131">
        <f t="shared" ref="M131" si="243">(360 - (H131+H132))/2 + H131</f>
        <v>92.192849999999993</v>
      </c>
      <c r="O131">
        <f t="shared" ref="O131" si="244">AVERAGE(I131:I132)*COS(RADIANS(M131-90))</f>
        <v>1970.9755950284932</v>
      </c>
      <c r="Q131">
        <f t="shared" ref="Q131" si="245">AVERAGE(F130:F133)</f>
        <v>130.02378472222222</v>
      </c>
      <c r="R131">
        <f t="shared" ref="R131" si="246">$F$5+O131*SIN(RADIANS(L131))</f>
        <v>5758.1258061412691</v>
      </c>
      <c r="S131">
        <f t="shared" ref="S131" si="247">$G$5+O131*COS(RADIANS(L131))</f>
        <v>3180.6621923731223</v>
      </c>
      <c r="T131">
        <f t="shared" ref="T131" si="248">$H$5-AVERAGE(I131:I132)*SIN(RADIANS(M131-90))</f>
        <v>924.52907710861825</v>
      </c>
      <c r="X131" s="4">
        <v>5037.5510000000004</v>
      </c>
      <c r="Y131">
        <v>3029.3539999999998</v>
      </c>
      <c r="Z131">
        <v>926.55899999999997</v>
      </c>
    </row>
    <row r="132" spans="1:26">
      <c r="A132">
        <v>111</v>
      </c>
      <c r="B132">
        <v>5</v>
      </c>
      <c r="C132">
        <v>10</v>
      </c>
      <c r="D132">
        <v>0</v>
      </c>
      <c r="E132">
        <v>31</v>
      </c>
      <c r="F132">
        <f t="shared" si="113"/>
        <v>130.02152777777778</v>
      </c>
      <c r="G132">
        <v>358.91250000000002</v>
      </c>
      <c r="H132">
        <v>267.80520000000001</v>
      </c>
      <c r="I132">
        <v>1972.4159999999999</v>
      </c>
      <c r="K132">
        <f t="shared" ref="K132" si="249">G132-180-G130</f>
        <v>157.38050000000001</v>
      </c>
      <c r="X132" s="4">
        <v>5037.4080000000004</v>
      </c>
      <c r="Y132">
        <v>3029.364</v>
      </c>
      <c r="Z132">
        <v>926.42700000000002</v>
      </c>
    </row>
    <row r="133" spans="1:26">
      <c r="A133" t="s">
        <v>0</v>
      </c>
      <c r="B133">
        <v>5</v>
      </c>
      <c r="C133">
        <v>10</v>
      </c>
      <c r="D133">
        <v>0</v>
      </c>
      <c r="E133">
        <v>45</v>
      </c>
      <c r="F133">
        <f t="shared" si="113"/>
        <v>130.03125</v>
      </c>
      <c r="G133">
        <v>201.5324</v>
      </c>
      <c r="H133">
        <v>265.6626</v>
      </c>
      <c r="I133">
        <v>23.015000000000001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X133" s="4">
        <v>5008.4229999999998</v>
      </c>
      <c r="Y133">
        <v>5021.348</v>
      </c>
      <c r="Z133">
        <v>999.95899999999995</v>
      </c>
    </row>
    <row r="134" spans="1:26">
      <c r="A134" t="s">
        <v>0</v>
      </c>
      <c r="B134">
        <v>5</v>
      </c>
      <c r="C134">
        <v>10</v>
      </c>
      <c r="D134">
        <v>0</v>
      </c>
      <c r="E134">
        <v>45</v>
      </c>
      <c r="F134">
        <f t="shared" ref="F134:F197" si="250" xml:space="preserve"> 133 + (C134-13) + (D134 + E134/60)/24</f>
        <v>130.03125</v>
      </c>
      <c r="G134">
        <v>21.533999999999999</v>
      </c>
      <c r="H134">
        <v>94.334100000000007</v>
      </c>
      <c r="I134">
        <v>23.015999999999998</v>
      </c>
      <c r="K134">
        <f t="shared" ref="K134" si="251">(G134+G137-180)/2</f>
        <v>21.532849999999996</v>
      </c>
      <c r="X134" s="4">
        <v>5008.424</v>
      </c>
      <c r="Y134">
        <v>5021.348</v>
      </c>
      <c r="Z134">
        <v>999.96100000000001</v>
      </c>
    </row>
    <row r="135" spans="1:26">
      <c r="A135">
        <v>111</v>
      </c>
      <c r="B135">
        <v>5</v>
      </c>
      <c r="C135">
        <v>10</v>
      </c>
      <c r="D135">
        <v>0</v>
      </c>
      <c r="E135">
        <v>46</v>
      </c>
      <c r="F135">
        <f t="shared" si="250"/>
        <v>130.03194444444443</v>
      </c>
      <c r="G135">
        <v>178.9083</v>
      </c>
      <c r="H135">
        <v>92.190399999999997</v>
      </c>
      <c r="I135">
        <v>1972.2650000000001</v>
      </c>
      <c r="K135">
        <f t="shared" ref="K135" si="252">G135-K134</f>
        <v>157.37545</v>
      </c>
      <c r="L135">
        <f t="shared" si="116"/>
        <v>157.376125</v>
      </c>
      <c r="M135">
        <f t="shared" ref="M135" si="253">(360 - (H135+H136))/2 + H135</f>
        <v>92.193200000000004</v>
      </c>
      <c r="O135">
        <f t="shared" ref="O135" si="254">AVERAGE(I135:I136)*COS(RADIANS(M135-90))</f>
        <v>1970.8167500728316</v>
      </c>
      <c r="Q135">
        <f t="shared" ref="Q135" si="255">AVERAGE(F134:F137)</f>
        <v>130.03420138888887</v>
      </c>
      <c r="R135">
        <f t="shared" ref="R135" si="256">$F$5+O135*SIN(RADIANS(L135))</f>
        <v>5758.1337648403023</v>
      </c>
      <c r="S135">
        <f t="shared" ref="S135" si="257">$G$5+O135*COS(RADIANS(L135))</f>
        <v>3180.8375946670658</v>
      </c>
      <c r="T135">
        <f t="shared" ref="T135" si="258">$H$5-AVERAGE(I135:I136)*SIN(RADIANS(M135-90))</f>
        <v>924.52310277566687</v>
      </c>
      <c r="X135" s="4">
        <v>5037.549</v>
      </c>
      <c r="Y135">
        <v>3029.5120000000002</v>
      </c>
      <c r="Z135">
        <v>926.58600000000001</v>
      </c>
    </row>
    <row r="136" spans="1:26">
      <c r="A136">
        <v>111</v>
      </c>
      <c r="B136">
        <v>5</v>
      </c>
      <c r="C136">
        <v>10</v>
      </c>
      <c r="D136">
        <v>0</v>
      </c>
      <c r="E136">
        <v>46</v>
      </c>
      <c r="F136">
        <f t="shared" si="250"/>
        <v>130.03194444444443</v>
      </c>
      <c r="G136">
        <v>358.91079999999999</v>
      </c>
      <c r="H136">
        <v>267.80399999999997</v>
      </c>
      <c r="I136">
        <v>1972.258</v>
      </c>
      <c r="K136">
        <f t="shared" ref="K136" si="259">G136-180-G134</f>
        <v>157.3768</v>
      </c>
      <c r="X136" s="4">
        <v>5037.4650000000001</v>
      </c>
      <c r="Y136">
        <v>3029.5239999999999</v>
      </c>
      <c r="Z136">
        <v>926.39099999999996</v>
      </c>
    </row>
    <row r="137" spans="1:26">
      <c r="A137" t="s">
        <v>0</v>
      </c>
      <c r="B137">
        <v>5</v>
      </c>
      <c r="C137">
        <v>10</v>
      </c>
      <c r="D137">
        <v>1</v>
      </c>
      <c r="E137">
        <v>0</v>
      </c>
      <c r="F137">
        <f t="shared" si="250"/>
        <v>130.04166666666666</v>
      </c>
      <c r="G137">
        <v>201.5317</v>
      </c>
      <c r="H137">
        <v>265.66410000000002</v>
      </c>
      <c r="I137">
        <v>23.015999999999998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X137" s="4">
        <v>5008.4229999999998</v>
      </c>
      <c r="Y137">
        <v>5021.348</v>
      </c>
      <c r="Z137">
        <v>999.96</v>
      </c>
    </row>
    <row r="138" spans="1:26">
      <c r="A138" t="s">
        <v>0</v>
      </c>
      <c r="B138">
        <v>5</v>
      </c>
      <c r="C138">
        <v>10</v>
      </c>
      <c r="D138">
        <v>1</v>
      </c>
      <c r="E138">
        <v>0</v>
      </c>
      <c r="F138">
        <f t="shared" si="250"/>
        <v>130.04166666666666</v>
      </c>
      <c r="G138">
        <v>21.533999999999999</v>
      </c>
      <c r="H138">
        <v>94.334800000000001</v>
      </c>
      <c r="I138">
        <v>23.015999999999998</v>
      </c>
      <c r="K138">
        <f t="shared" ref="K138" si="260">(G138+G141-180)/2</f>
        <v>21.53264999999999</v>
      </c>
      <c r="X138" s="4">
        <v>5008.424</v>
      </c>
      <c r="Y138">
        <v>5021.348</v>
      </c>
      <c r="Z138">
        <v>999.96</v>
      </c>
    </row>
    <row r="139" spans="1:26">
      <c r="A139">
        <v>111</v>
      </c>
      <c r="B139">
        <v>5</v>
      </c>
      <c r="C139">
        <v>10</v>
      </c>
      <c r="D139">
        <v>1</v>
      </c>
      <c r="E139">
        <v>1</v>
      </c>
      <c r="F139">
        <f t="shared" si="250"/>
        <v>130.04236111111112</v>
      </c>
      <c r="G139">
        <v>178.90639999999999</v>
      </c>
      <c r="H139">
        <v>92.190600000000003</v>
      </c>
      <c r="I139">
        <v>1972.1</v>
      </c>
      <c r="K139">
        <f t="shared" ref="K139" si="261">G139-K138</f>
        <v>157.37375</v>
      </c>
      <c r="L139">
        <f t="shared" ref="L139:L199" si="262">AVERAGE(K139:K140)</f>
        <v>157.375225</v>
      </c>
      <c r="M139">
        <f t="shared" ref="M139" si="263">(360 - (H139+H140))/2 + H139</f>
        <v>92.192949999999982</v>
      </c>
      <c r="O139">
        <f t="shared" ref="O139" si="264">AVERAGE(I139:I140)*COS(RADIANS(M139-90))</f>
        <v>1970.654198760097</v>
      </c>
      <c r="Q139">
        <f t="shared" ref="Q139" si="265">AVERAGE(F138:F141)</f>
        <v>130.04461805555556</v>
      </c>
      <c r="R139">
        <f t="shared" ref="R139" si="266">$F$5+O139*SIN(RADIANS(L139))</f>
        <v>5758.0998074890285</v>
      </c>
      <c r="S139">
        <f t="shared" ref="S139" si="267">$G$5+O139*COS(RADIANS(L139))</f>
        <v>3180.9995456361485</v>
      </c>
      <c r="T139">
        <f t="shared" ref="T139" si="268">$H$5-AVERAGE(I139:I140)*SIN(RADIANS(M139-90))</f>
        <v>924.53793925786283</v>
      </c>
      <c r="X139" s="4">
        <v>5037.6120000000001</v>
      </c>
      <c r="Y139">
        <v>3029.6779999999999</v>
      </c>
      <c r="Z139">
        <v>926.58299999999997</v>
      </c>
    </row>
    <row r="140" spans="1:26">
      <c r="A140">
        <v>111</v>
      </c>
      <c r="B140">
        <v>5</v>
      </c>
      <c r="C140">
        <v>10</v>
      </c>
      <c r="D140">
        <v>1</v>
      </c>
      <c r="E140">
        <v>1</v>
      </c>
      <c r="F140">
        <f t="shared" si="250"/>
        <v>130.04236111111112</v>
      </c>
      <c r="G140">
        <v>358.91070000000002</v>
      </c>
      <c r="H140">
        <v>267.80470000000003</v>
      </c>
      <c r="I140">
        <v>1972.097</v>
      </c>
      <c r="K140">
        <f t="shared" ref="K140" si="269">G140-180-G138</f>
        <v>157.37670000000003</v>
      </c>
      <c r="X140" s="4">
        <v>5037.4629999999997</v>
      </c>
      <c r="Y140">
        <v>3029.6849999999999</v>
      </c>
      <c r="Z140">
        <v>926.423</v>
      </c>
    </row>
    <row r="141" spans="1:26">
      <c r="A141" t="s">
        <v>0</v>
      </c>
      <c r="B141">
        <v>5</v>
      </c>
      <c r="C141">
        <v>10</v>
      </c>
      <c r="D141">
        <v>1</v>
      </c>
      <c r="E141">
        <v>15</v>
      </c>
      <c r="F141">
        <f t="shared" si="250"/>
        <v>130.05208333333334</v>
      </c>
      <c r="G141">
        <v>201.53129999999999</v>
      </c>
      <c r="H141">
        <v>265.66430000000003</v>
      </c>
      <c r="I141">
        <v>23.015999999999998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X141" s="4">
        <v>5008.4229999999998</v>
      </c>
      <c r="Y141">
        <v>5021.348</v>
      </c>
      <c r="Z141">
        <v>999.96</v>
      </c>
    </row>
    <row r="142" spans="1:26">
      <c r="A142" t="s">
        <v>0</v>
      </c>
      <c r="B142">
        <v>5</v>
      </c>
      <c r="C142">
        <v>10</v>
      </c>
      <c r="D142">
        <v>1</v>
      </c>
      <c r="E142">
        <v>15</v>
      </c>
      <c r="F142">
        <f t="shared" si="250"/>
        <v>130.05208333333334</v>
      </c>
      <c r="G142">
        <v>21.5334</v>
      </c>
      <c r="H142">
        <v>94.335800000000006</v>
      </c>
      <c r="I142">
        <v>23.015999999999998</v>
      </c>
      <c r="K142">
        <f t="shared" ref="K142" si="270">(G142+G145-180)/2</f>
        <v>21.532550000000001</v>
      </c>
      <c r="X142" s="4">
        <v>5008.424</v>
      </c>
      <c r="Y142">
        <v>5021.348</v>
      </c>
      <c r="Z142">
        <v>999.96</v>
      </c>
    </row>
    <row r="143" spans="1:26">
      <c r="A143">
        <v>111</v>
      </c>
      <c r="B143">
        <v>5</v>
      </c>
      <c r="C143">
        <v>10</v>
      </c>
      <c r="D143">
        <v>1</v>
      </c>
      <c r="E143">
        <v>16</v>
      </c>
      <c r="F143">
        <f t="shared" si="250"/>
        <v>130.05277777777778</v>
      </c>
      <c r="G143">
        <v>178.90539999999999</v>
      </c>
      <c r="H143">
        <v>92.191699999999997</v>
      </c>
      <c r="I143">
        <v>1971.9380000000001</v>
      </c>
      <c r="K143">
        <f t="shared" ref="K143" si="271">G143-K142</f>
        <v>157.37284999999997</v>
      </c>
      <c r="L143">
        <f t="shared" si="262"/>
        <v>157.37427500000001</v>
      </c>
      <c r="M143">
        <f t="shared" ref="M143" si="272">(360 - (H143+H144))/2 + H143</f>
        <v>92.194049999999976</v>
      </c>
      <c r="O143">
        <f t="shared" ref="O143" si="273">AVERAGE(I143:I144)*COS(RADIANS(M143-90))</f>
        <v>1970.4913680254119</v>
      </c>
      <c r="Q143">
        <f t="shared" ref="Q143" si="274">AVERAGE(F142:F145)</f>
        <v>130.05503472222222</v>
      </c>
      <c r="R143">
        <f t="shared" ref="R143" si="275">$F$5+O143*SIN(RADIANS(L143))</f>
        <v>5758.0673249763668</v>
      </c>
      <c r="S143">
        <f t="shared" ref="S143" si="276">$G$5+O143*COS(RADIANS(L143))</f>
        <v>3181.1624145444339</v>
      </c>
      <c r="T143">
        <f t="shared" ref="T143" si="277">$H$5-AVERAGE(I143:I144)*SIN(RADIANS(M143-90))</f>
        <v>924.50628829935818</v>
      </c>
      <c r="X143" s="4">
        <v>5037.6440000000002</v>
      </c>
      <c r="Y143">
        <v>3029.8429999999998</v>
      </c>
      <c r="Z143">
        <v>926.55100000000004</v>
      </c>
    </row>
    <row r="144" spans="1:26">
      <c r="A144">
        <v>111</v>
      </c>
      <c r="B144">
        <v>5</v>
      </c>
      <c r="C144">
        <v>10</v>
      </c>
      <c r="D144">
        <v>1</v>
      </c>
      <c r="E144">
        <v>16</v>
      </c>
      <c r="F144">
        <f t="shared" si="250"/>
        <v>130.05277777777778</v>
      </c>
      <c r="G144">
        <v>358.90910000000002</v>
      </c>
      <c r="H144">
        <v>267.80360000000002</v>
      </c>
      <c r="I144">
        <v>1971.9359999999999</v>
      </c>
      <c r="K144">
        <f t="shared" ref="K144" si="278">G144-180-G142</f>
        <v>157.37570000000002</v>
      </c>
      <c r="X144" s="4">
        <v>5037.5169999999998</v>
      </c>
      <c r="Y144">
        <v>3029.848</v>
      </c>
      <c r="Z144">
        <v>926.39200000000005</v>
      </c>
    </row>
    <row r="145" spans="1:26">
      <c r="A145" t="s">
        <v>0</v>
      </c>
      <c r="B145">
        <v>5</v>
      </c>
      <c r="C145">
        <v>10</v>
      </c>
      <c r="D145">
        <v>1</v>
      </c>
      <c r="E145">
        <v>30</v>
      </c>
      <c r="F145">
        <f t="shared" si="250"/>
        <v>130.0625</v>
      </c>
      <c r="G145">
        <v>201.5317</v>
      </c>
      <c r="H145">
        <v>265.66289999999998</v>
      </c>
      <c r="I145">
        <v>23.015999999999998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X145" s="4">
        <v>5008.4229999999998</v>
      </c>
      <c r="Y145">
        <v>5021.348</v>
      </c>
      <c r="Z145">
        <v>999.95899999999995</v>
      </c>
    </row>
    <row r="146" spans="1:26">
      <c r="A146" t="s">
        <v>0</v>
      </c>
      <c r="B146">
        <v>5</v>
      </c>
      <c r="C146">
        <v>10</v>
      </c>
      <c r="D146">
        <v>1</v>
      </c>
      <c r="E146">
        <v>30</v>
      </c>
      <c r="F146">
        <f t="shared" si="250"/>
        <v>130.0625</v>
      </c>
      <c r="G146">
        <v>21.535599999999999</v>
      </c>
      <c r="H146">
        <v>94.333600000000004</v>
      </c>
      <c r="I146">
        <v>23.015000000000001</v>
      </c>
      <c r="K146">
        <f t="shared" ref="K146" si="279">(G146+G149-180)/2</f>
        <v>21.533749999999998</v>
      </c>
      <c r="X146" s="4">
        <v>5008.424</v>
      </c>
      <c r="Y146">
        <v>5021.348</v>
      </c>
      <c r="Z146">
        <v>999.96100000000001</v>
      </c>
    </row>
    <row r="147" spans="1:26">
      <c r="A147">
        <v>111</v>
      </c>
      <c r="B147">
        <v>5</v>
      </c>
      <c r="C147">
        <v>10</v>
      </c>
      <c r="D147">
        <v>1</v>
      </c>
      <c r="E147">
        <v>31</v>
      </c>
      <c r="F147">
        <f t="shared" si="250"/>
        <v>130.06319444444443</v>
      </c>
      <c r="G147">
        <v>178.9058</v>
      </c>
      <c r="H147">
        <v>92.192800000000005</v>
      </c>
      <c r="I147">
        <v>1971.779</v>
      </c>
      <c r="K147">
        <f t="shared" ref="K147" si="280">G147-K146</f>
        <v>157.37205</v>
      </c>
      <c r="L147">
        <f t="shared" si="262"/>
        <v>157.37197500000002</v>
      </c>
      <c r="M147">
        <f t="shared" ref="M147" si="281">(360 - (H147+H148))/2 + H147</f>
        <v>92.195750000000004</v>
      </c>
      <c r="O147">
        <f t="shared" ref="O147" si="282">AVERAGE(I147:I148)*COS(RADIANS(M147-90))</f>
        <v>1970.3287450598775</v>
      </c>
      <c r="Q147">
        <f t="shared" ref="Q147" si="283">AVERAGE(F146:F149)</f>
        <v>130.06545138888887</v>
      </c>
      <c r="R147">
        <f t="shared" ref="R147" si="284">$F$5+O147*SIN(RADIANS(L147))</f>
        <v>5758.0777685128069</v>
      </c>
      <c r="S147">
        <f t="shared" ref="S147" si="285">$G$5+O147*COS(RADIANS(L147))</f>
        <v>3181.3429513798164</v>
      </c>
      <c r="T147">
        <f t="shared" ref="T147" si="286">$H$5-AVERAGE(I147:I148)*SIN(RADIANS(M147-90))</f>
        <v>924.45397202355366</v>
      </c>
      <c r="X147" s="4">
        <v>5037.625</v>
      </c>
      <c r="Y147">
        <v>3030.002</v>
      </c>
      <c r="Z147">
        <v>926.52099999999996</v>
      </c>
    </row>
    <row r="148" spans="1:26">
      <c r="A148">
        <v>111</v>
      </c>
      <c r="B148">
        <v>5</v>
      </c>
      <c r="C148">
        <v>10</v>
      </c>
      <c r="D148">
        <v>1</v>
      </c>
      <c r="E148">
        <v>31</v>
      </c>
      <c r="F148">
        <f t="shared" si="250"/>
        <v>130.06319444444443</v>
      </c>
      <c r="G148">
        <v>358.90750000000003</v>
      </c>
      <c r="H148">
        <v>267.80130000000003</v>
      </c>
      <c r="I148">
        <v>1971.7739999999999</v>
      </c>
      <c r="K148">
        <f t="shared" ref="K148" si="287">G148-180-G146</f>
        <v>157.37190000000004</v>
      </c>
      <c r="X148" s="4">
        <v>5037.5659999999998</v>
      </c>
      <c r="Y148">
        <v>3030.0140000000001</v>
      </c>
      <c r="Z148">
        <v>926.31799999999998</v>
      </c>
    </row>
    <row r="149" spans="1:26">
      <c r="A149" t="s">
        <v>0</v>
      </c>
      <c r="B149">
        <v>5</v>
      </c>
      <c r="C149">
        <v>10</v>
      </c>
      <c r="D149">
        <v>1</v>
      </c>
      <c r="E149">
        <v>45</v>
      </c>
      <c r="F149">
        <f t="shared" si="250"/>
        <v>130.07291666666666</v>
      </c>
      <c r="G149">
        <v>201.53190000000001</v>
      </c>
      <c r="H149">
        <v>265.66340000000002</v>
      </c>
      <c r="I149">
        <v>23.015000000000001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X149" s="4">
        <v>5008.4229999999998</v>
      </c>
      <c r="Y149">
        <v>5021.348</v>
      </c>
      <c r="Z149">
        <v>999.96</v>
      </c>
    </row>
    <row r="150" spans="1:26">
      <c r="A150" t="s">
        <v>0</v>
      </c>
      <c r="B150">
        <v>5</v>
      </c>
      <c r="C150">
        <v>10</v>
      </c>
      <c r="D150">
        <v>1</v>
      </c>
      <c r="E150">
        <v>45</v>
      </c>
      <c r="F150">
        <f t="shared" si="250"/>
        <v>130.07291666666666</v>
      </c>
      <c r="G150">
        <v>21.532499999999999</v>
      </c>
      <c r="H150">
        <v>94.335300000000004</v>
      </c>
      <c r="I150">
        <v>23.015000000000001</v>
      </c>
      <c r="K150">
        <f t="shared" ref="K150" si="288">(G150+G153-180)/2</f>
        <v>21.531700000000001</v>
      </c>
      <c r="X150" s="4">
        <v>5008.4229999999998</v>
      </c>
      <c r="Y150">
        <v>5021.348</v>
      </c>
      <c r="Z150">
        <v>999.96</v>
      </c>
    </row>
    <row r="151" spans="1:26">
      <c r="A151">
        <v>111</v>
      </c>
      <c r="B151">
        <v>5</v>
      </c>
      <c r="C151">
        <v>10</v>
      </c>
      <c r="D151">
        <v>1</v>
      </c>
      <c r="E151">
        <v>46</v>
      </c>
      <c r="F151">
        <f t="shared" si="250"/>
        <v>130.07361111111112</v>
      </c>
      <c r="G151">
        <v>178.9041</v>
      </c>
      <c r="H151">
        <v>92.194699999999997</v>
      </c>
      <c r="I151">
        <v>1971.6120000000001</v>
      </c>
      <c r="K151">
        <f t="shared" ref="K151" si="289">G151-K150</f>
        <v>157.3724</v>
      </c>
      <c r="L151">
        <f t="shared" si="262"/>
        <v>157.37280000000001</v>
      </c>
      <c r="M151">
        <f t="shared" ref="M151" si="290">(360 - (H151+H152))/2 + H151</f>
        <v>92.196600000000004</v>
      </c>
      <c r="O151">
        <f t="shared" ref="O151" si="291">AVERAGE(I151:I152)*COS(RADIANS(M151-90))</f>
        <v>1970.163244970983</v>
      </c>
      <c r="Q151">
        <f t="shared" ref="Q151" si="292">AVERAGE(F150:F153)</f>
        <v>130.07586805555556</v>
      </c>
      <c r="R151">
        <f t="shared" ref="R151" si="293">$F$5+O151*SIN(RADIANS(L151))</f>
        <v>5757.9879082151419</v>
      </c>
      <c r="S151">
        <f t="shared" ref="S151" si="294">$G$5+O151*COS(RADIANS(L151))</f>
        <v>3181.4847971946383</v>
      </c>
      <c r="T151">
        <f t="shared" ref="T151" si="295">$H$5-AVERAGE(I151:I152)*SIN(RADIANS(M151-90))</f>
        <v>924.43104665666465</v>
      </c>
      <c r="X151" s="4">
        <v>5037.6819999999998</v>
      </c>
      <c r="Y151">
        <v>3030.1729999999998</v>
      </c>
      <c r="Z151">
        <v>926.46199999999999</v>
      </c>
    </row>
    <row r="152" spans="1:26">
      <c r="A152">
        <v>111</v>
      </c>
      <c r="B152">
        <v>5</v>
      </c>
      <c r="C152">
        <v>10</v>
      </c>
      <c r="D152">
        <v>1</v>
      </c>
      <c r="E152">
        <v>46</v>
      </c>
      <c r="F152">
        <f t="shared" si="250"/>
        <v>130.07361111111112</v>
      </c>
      <c r="G152">
        <v>358.90570000000002</v>
      </c>
      <c r="H152">
        <v>267.80149999999998</v>
      </c>
      <c r="I152">
        <v>1971.6120000000001</v>
      </c>
      <c r="K152">
        <f t="shared" ref="K152" si="296">G152-180-G150</f>
        <v>157.37320000000003</v>
      </c>
      <c r="X152" s="4">
        <v>5037.6279999999997</v>
      </c>
      <c r="Y152">
        <v>3030.1770000000001</v>
      </c>
      <c r="Z152">
        <v>926.33</v>
      </c>
    </row>
    <row r="153" spans="1:26">
      <c r="A153" t="s">
        <v>0</v>
      </c>
      <c r="B153">
        <v>5</v>
      </c>
      <c r="C153">
        <v>10</v>
      </c>
      <c r="D153">
        <v>2</v>
      </c>
      <c r="E153">
        <v>0</v>
      </c>
      <c r="F153">
        <f t="shared" si="250"/>
        <v>130.08333333333334</v>
      </c>
      <c r="G153">
        <v>201.5309</v>
      </c>
      <c r="H153">
        <v>265.66379999999998</v>
      </c>
      <c r="I153">
        <v>23.015000000000001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X153" s="4">
        <v>5008.4229999999998</v>
      </c>
      <c r="Y153">
        <v>5021.348</v>
      </c>
      <c r="Z153">
        <v>999.96</v>
      </c>
    </row>
    <row r="154" spans="1:26">
      <c r="A154" t="s">
        <v>0</v>
      </c>
      <c r="B154">
        <v>5</v>
      </c>
      <c r="C154">
        <v>10</v>
      </c>
      <c r="D154">
        <v>2</v>
      </c>
      <c r="E154">
        <v>0</v>
      </c>
      <c r="F154">
        <f t="shared" si="250"/>
        <v>130.08333333333334</v>
      </c>
      <c r="G154">
        <v>21.532699999999998</v>
      </c>
      <c r="H154">
        <v>94.334900000000005</v>
      </c>
      <c r="I154">
        <v>23.015000000000001</v>
      </c>
      <c r="K154">
        <f t="shared" ref="K154" si="297">(G154+G157-180)/2</f>
        <v>21.5321</v>
      </c>
      <c r="X154" s="4">
        <v>5008.4229999999998</v>
      </c>
      <c r="Y154">
        <v>5021.348</v>
      </c>
      <c r="Z154">
        <v>999.96</v>
      </c>
    </row>
    <row r="155" spans="1:26">
      <c r="A155">
        <v>111</v>
      </c>
      <c r="B155">
        <v>5</v>
      </c>
      <c r="C155">
        <v>10</v>
      </c>
      <c r="D155">
        <v>2</v>
      </c>
      <c r="E155">
        <v>1</v>
      </c>
      <c r="F155">
        <f t="shared" si="250"/>
        <v>130.08402777777778</v>
      </c>
      <c r="G155">
        <v>178.9024</v>
      </c>
      <c r="H155">
        <v>92.195899999999995</v>
      </c>
      <c r="I155">
        <v>1971.4469999999999</v>
      </c>
      <c r="K155">
        <f t="shared" ref="K155" si="298">G155-K154</f>
        <v>157.37029999999999</v>
      </c>
      <c r="L155">
        <f t="shared" si="262"/>
        <v>157.37164999999999</v>
      </c>
      <c r="M155">
        <f t="shared" ref="M155" si="299">(360 - (H155+H156))/2 + H155</f>
        <v>92.198000000000008</v>
      </c>
      <c r="O155">
        <f t="shared" ref="O155" si="300">AVERAGE(I155:I156)*COS(RADIANS(M155-90))</f>
        <v>1969.9950203863834</v>
      </c>
      <c r="Q155">
        <f t="shared" ref="Q155" si="301">AVERAGE(F154:F157)</f>
        <v>130.08628472222222</v>
      </c>
      <c r="R155">
        <f t="shared" ref="R155" si="302">$F$5+O155*SIN(RADIANS(L155))</f>
        <v>5757.9596832429488</v>
      </c>
      <c r="S155">
        <f t="shared" ref="S155" si="303">$G$5+O155*COS(RADIANS(L155))</f>
        <v>3181.6552860017455</v>
      </c>
      <c r="T155">
        <f t="shared" ref="T155" si="304">$H$5-AVERAGE(I155:I156)*SIN(RADIANS(M155-90))</f>
        <v>924.38929227217807</v>
      </c>
      <c r="X155" s="4">
        <v>5037.7370000000001</v>
      </c>
      <c r="Y155">
        <v>3030.34</v>
      </c>
      <c r="Z155">
        <v>926.42700000000002</v>
      </c>
    </row>
    <row r="156" spans="1:26">
      <c r="A156">
        <v>111</v>
      </c>
      <c r="B156">
        <v>5</v>
      </c>
      <c r="C156">
        <v>10</v>
      </c>
      <c r="D156">
        <v>2</v>
      </c>
      <c r="E156">
        <v>1</v>
      </c>
      <c r="F156">
        <f t="shared" si="250"/>
        <v>130.08402777777778</v>
      </c>
      <c r="G156">
        <v>358.90570000000002</v>
      </c>
      <c r="H156">
        <v>267.79989999999998</v>
      </c>
      <c r="I156">
        <v>1971.444</v>
      </c>
      <c r="K156">
        <f t="shared" ref="K156" si="305">G156-180-G154</f>
        <v>157.37300000000002</v>
      </c>
      <c r="X156" s="4">
        <v>5037.6229999999996</v>
      </c>
      <c r="Y156">
        <v>3030.346</v>
      </c>
      <c r="Z156">
        <v>926.28300000000002</v>
      </c>
    </row>
    <row r="157" spans="1:26">
      <c r="A157" t="s">
        <v>0</v>
      </c>
      <c r="B157">
        <v>5</v>
      </c>
      <c r="C157">
        <v>10</v>
      </c>
      <c r="D157">
        <v>2</v>
      </c>
      <c r="E157">
        <v>15</v>
      </c>
      <c r="F157">
        <f t="shared" si="250"/>
        <v>130.09375</v>
      </c>
      <c r="G157">
        <v>201.53149999999999</v>
      </c>
      <c r="H157">
        <v>265.66370000000001</v>
      </c>
      <c r="I157">
        <v>23.015000000000001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X157" s="4">
        <v>5008.4229999999998</v>
      </c>
      <c r="Y157">
        <v>5021.348</v>
      </c>
      <c r="Z157">
        <v>999.96</v>
      </c>
    </row>
    <row r="158" spans="1:26">
      <c r="A158" t="s">
        <v>0</v>
      </c>
      <c r="B158">
        <v>5</v>
      </c>
      <c r="C158">
        <v>10</v>
      </c>
      <c r="D158">
        <v>2</v>
      </c>
      <c r="E158">
        <v>15</v>
      </c>
      <c r="F158">
        <f t="shared" si="250"/>
        <v>130.09375</v>
      </c>
      <c r="G158">
        <v>21.5334</v>
      </c>
      <c r="H158">
        <v>94.335400000000007</v>
      </c>
      <c r="I158">
        <v>23.015000000000001</v>
      </c>
      <c r="K158">
        <f t="shared" ref="K158" si="306">(G158+G161-180)/2</f>
        <v>21.533299999999997</v>
      </c>
      <c r="X158" s="4">
        <v>5008.424</v>
      </c>
      <c r="Y158">
        <v>5021.348</v>
      </c>
      <c r="Z158">
        <v>999.96</v>
      </c>
    </row>
    <row r="159" spans="1:26">
      <c r="A159">
        <v>111</v>
      </c>
      <c r="B159">
        <v>5</v>
      </c>
      <c r="C159">
        <v>10</v>
      </c>
      <c r="D159">
        <v>2</v>
      </c>
      <c r="E159">
        <v>15</v>
      </c>
      <c r="F159">
        <f t="shared" si="250"/>
        <v>130.09375</v>
      </c>
      <c r="G159">
        <v>178.8998</v>
      </c>
      <c r="H159">
        <v>92.196100000000001</v>
      </c>
      <c r="I159">
        <v>1971.2860000000001</v>
      </c>
      <c r="K159">
        <f t="shared" ref="K159" si="307">G159-K158</f>
        <v>157.3665</v>
      </c>
      <c r="L159">
        <f t="shared" si="262"/>
        <v>157.36855</v>
      </c>
      <c r="M159">
        <f t="shared" ref="M159" si="308">(360 - (H159+H160))/2 + H159</f>
        <v>92.198649999999986</v>
      </c>
      <c r="O159">
        <f t="shared" ref="O159" si="309">AVERAGE(I159:I160)*COS(RADIANS(M159-90))</f>
        <v>1969.8337806401337</v>
      </c>
      <c r="Q159">
        <f t="shared" ref="Q159" si="310">AVERAGE(F158:F161)</f>
        <v>130.09652777777777</v>
      </c>
      <c r="R159">
        <f t="shared" ref="R159" si="311">$F$5+O159*SIN(RADIANS(L159))</f>
        <v>5757.9960186701637</v>
      </c>
      <c r="S159">
        <f t="shared" ref="S159" si="312">$G$5+O159*COS(RADIANS(L159))</f>
        <v>3181.845122375109</v>
      </c>
      <c r="T159">
        <f t="shared" ref="T159" si="313">$H$5-AVERAGE(I159:I160)*SIN(RADIANS(M159-90))</f>
        <v>924.37310085691706</v>
      </c>
      <c r="X159" s="4">
        <v>5037.8230000000003</v>
      </c>
      <c r="Y159">
        <v>3030.5039999999999</v>
      </c>
      <c r="Z159">
        <v>926.42600000000004</v>
      </c>
    </row>
    <row r="160" spans="1:26">
      <c r="A160">
        <v>111</v>
      </c>
      <c r="B160">
        <v>5</v>
      </c>
      <c r="C160">
        <v>10</v>
      </c>
      <c r="D160">
        <v>2</v>
      </c>
      <c r="E160">
        <v>16</v>
      </c>
      <c r="F160">
        <f t="shared" si="250"/>
        <v>130.09444444444443</v>
      </c>
      <c r="G160">
        <v>358.904</v>
      </c>
      <c r="H160">
        <v>267.79880000000003</v>
      </c>
      <c r="I160">
        <v>1971.2840000000001</v>
      </c>
      <c r="K160">
        <f t="shared" ref="K160" si="314">G160-180-G158</f>
        <v>157.3706</v>
      </c>
      <c r="X160" s="4">
        <v>5037.68</v>
      </c>
      <c r="Y160">
        <v>3030.509</v>
      </c>
      <c r="Z160">
        <v>926.24900000000002</v>
      </c>
    </row>
    <row r="161" spans="1:26">
      <c r="A161" t="s">
        <v>0</v>
      </c>
      <c r="B161">
        <v>5</v>
      </c>
      <c r="C161">
        <v>10</v>
      </c>
      <c r="D161">
        <v>2</v>
      </c>
      <c r="E161">
        <v>30</v>
      </c>
      <c r="F161">
        <f t="shared" si="250"/>
        <v>130.10416666666666</v>
      </c>
      <c r="G161">
        <v>201.53319999999999</v>
      </c>
      <c r="H161">
        <v>265.66230000000002</v>
      </c>
      <c r="I161">
        <v>23.015999999999998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X161" s="4">
        <v>5008.4229999999998</v>
      </c>
      <c r="Y161">
        <v>5021.348</v>
      </c>
      <c r="Z161">
        <v>999.95899999999995</v>
      </c>
    </row>
    <row r="162" spans="1:26">
      <c r="A162" t="s">
        <v>0</v>
      </c>
      <c r="B162">
        <v>5</v>
      </c>
      <c r="C162">
        <v>10</v>
      </c>
      <c r="D162">
        <v>2</v>
      </c>
      <c r="E162">
        <v>30</v>
      </c>
      <c r="F162">
        <f t="shared" si="250"/>
        <v>130.10416666666666</v>
      </c>
      <c r="G162">
        <v>21.5334</v>
      </c>
      <c r="H162">
        <v>94.335800000000006</v>
      </c>
      <c r="I162">
        <v>23.015000000000001</v>
      </c>
      <c r="K162">
        <f t="shared" ref="K162" si="315">(G162+G165-180)/2</f>
        <v>21.532449999999997</v>
      </c>
      <c r="X162" s="4">
        <v>5008.4229999999998</v>
      </c>
      <c r="Y162">
        <v>5021.348</v>
      </c>
      <c r="Z162">
        <v>999.96</v>
      </c>
    </row>
    <row r="163" spans="1:26">
      <c r="A163">
        <v>111</v>
      </c>
      <c r="B163">
        <v>5</v>
      </c>
      <c r="C163">
        <v>10</v>
      </c>
      <c r="D163">
        <v>2</v>
      </c>
      <c r="E163">
        <v>31</v>
      </c>
      <c r="F163">
        <f t="shared" si="250"/>
        <v>130.10486111111112</v>
      </c>
      <c r="G163">
        <v>178.89840000000001</v>
      </c>
      <c r="H163">
        <v>92.197699999999998</v>
      </c>
      <c r="I163">
        <v>1971.1220000000001</v>
      </c>
      <c r="K163">
        <f t="shared" ref="K163" si="316">G163-K162</f>
        <v>157.36595</v>
      </c>
      <c r="L163">
        <f t="shared" si="262"/>
        <v>157.367525</v>
      </c>
      <c r="M163">
        <f t="shared" ref="M163" si="317">(360 - (H163+H164))/2 + H163</f>
        <v>92.200549999999993</v>
      </c>
      <c r="O163">
        <f t="shared" ref="O163" si="318">AVERAGE(I163:I164)*COS(RADIANS(M163-90))</f>
        <v>1969.6663933537063</v>
      </c>
      <c r="Q163">
        <f t="shared" ref="Q163" si="319">AVERAGE(F162:F165)</f>
        <v>130.10711805555556</v>
      </c>
      <c r="R163">
        <f t="shared" ref="R163" si="320">$F$5+O163*SIN(RADIANS(L163))</f>
        <v>5757.9641309276012</v>
      </c>
      <c r="S163">
        <f t="shared" ref="S163" si="321">$G$5+O163*COS(RADIANS(L163))</f>
        <v>3182.0131800988866</v>
      </c>
      <c r="T163">
        <f t="shared" ref="T163" si="322">$H$5-AVERAGE(I163:I164)*SIN(RADIANS(M163-90))</f>
        <v>924.31411430786966</v>
      </c>
      <c r="X163" s="4">
        <v>5037.8670000000002</v>
      </c>
      <c r="Y163">
        <v>3030.6709999999998</v>
      </c>
      <c r="Z163">
        <v>926.37599999999998</v>
      </c>
    </row>
    <row r="164" spans="1:26">
      <c r="A164">
        <v>111</v>
      </c>
      <c r="B164">
        <v>5</v>
      </c>
      <c r="C164">
        <v>10</v>
      </c>
      <c r="D164">
        <v>2</v>
      </c>
      <c r="E164">
        <v>31</v>
      </c>
      <c r="F164">
        <f t="shared" si="250"/>
        <v>130.10486111111112</v>
      </c>
      <c r="G164">
        <v>358.90249999999997</v>
      </c>
      <c r="H164">
        <v>267.79660000000001</v>
      </c>
      <c r="I164">
        <v>1971.1179999999999</v>
      </c>
      <c r="K164">
        <f t="shared" ref="K164" si="323">G164-180-G162</f>
        <v>157.36909999999997</v>
      </c>
      <c r="X164" s="4">
        <v>5037.7269999999999</v>
      </c>
      <c r="Y164">
        <v>3030.6790000000001</v>
      </c>
      <c r="Z164">
        <v>926.17899999999997</v>
      </c>
    </row>
    <row r="165" spans="1:26">
      <c r="A165" t="s">
        <v>0</v>
      </c>
      <c r="B165">
        <v>5</v>
      </c>
      <c r="C165">
        <v>10</v>
      </c>
      <c r="D165">
        <v>2</v>
      </c>
      <c r="E165">
        <v>45</v>
      </c>
      <c r="F165">
        <f t="shared" si="250"/>
        <v>130.11458333333334</v>
      </c>
      <c r="G165">
        <v>201.53149999999999</v>
      </c>
      <c r="H165">
        <v>265.66399999999999</v>
      </c>
      <c r="I165">
        <v>23.015000000000001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X165" s="4">
        <v>5008.4229999999998</v>
      </c>
      <c r="Y165">
        <v>5021.348</v>
      </c>
      <c r="Z165">
        <v>999.96</v>
      </c>
    </row>
    <row r="166" spans="1:26">
      <c r="A166" t="s">
        <v>0</v>
      </c>
      <c r="B166">
        <v>5</v>
      </c>
      <c r="C166">
        <v>10</v>
      </c>
      <c r="D166">
        <v>2</v>
      </c>
      <c r="E166">
        <v>45</v>
      </c>
      <c r="F166">
        <f t="shared" si="250"/>
        <v>130.11458333333334</v>
      </c>
      <c r="G166">
        <v>21.533799999999999</v>
      </c>
      <c r="H166">
        <v>94.334199999999996</v>
      </c>
      <c r="I166">
        <v>23.015000000000001</v>
      </c>
      <c r="K166">
        <f t="shared" ref="K166" si="324">(G166+G169-180)/2</f>
        <v>21.532399999999996</v>
      </c>
      <c r="X166" s="4">
        <v>5008.424</v>
      </c>
      <c r="Y166">
        <v>5021.348</v>
      </c>
      <c r="Z166">
        <v>999.96100000000001</v>
      </c>
    </row>
    <row r="167" spans="1:26">
      <c r="A167">
        <v>111</v>
      </c>
      <c r="B167">
        <v>5</v>
      </c>
      <c r="C167">
        <v>10</v>
      </c>
      <c r="D167">
        <v>2</v>
      </c>
      <c r="E167">
        <v>46</v>
      </c>
      <c r="F167">
        <f t="shared" si="250"/>
        <v>130.11527777777778</v>
      </c>
      <c r="G167">
        <v>178.89779999999999</v>
      </c>
      <c r="H167">
        <v>92.198999999999998</v>
      </c>
      <c r="I167">
        <v>1970.952</v>
      </c>
      <c r="K167">
        <f t="shared" ref="K167" si="325">G167-K166</f>
        <v>157.36539999999999</v>
      </c>
      <c r="L167">
        <f t="shared" si="262"/>
        <v>157.36595</v>
      </c>
      <c r="M167">
        <f t="shared" ref="M167" si="326">(360 - (H167+H168))/2 + H167</f>
        <v>92.201399999999992</v>
      </c>
      <c r="O167">
        <f t="shared" ref="O167" si="327">AVERAGE(I167:I168)*COS(RADIANS(M167-90))</f>
        <v>1969.498893194884</v>
      </c>
      <c r="Q167">
        <f t="shared" ref="Q167" si="328">AVERAGE(F166:F169)</f>
        <v>130.11753472222222</v>
      </c>
      <c r="R167">
        <f t="shared" ref="R167" si="329">$F$5+O167*SIN(RADIANS(L167))</f>
        <v>5757.9496437489433</v>
      </c>
      <c r="S167">
        <f t="shared" ref="S167" si="330">$G$5+O167*COS(RADIANS(L167))</f>
        <v>3182.1886159898977</v>
      </c>
      <c r="T167">
        <f t="shared" ref="T167" si="331">$H$5-AVERAGE(I167:I168)*SIN(RADIANS(M167-90))</f>
        <v>924.29128936260395</v>
      </c>
      <c r="X167" s="4">
        <v>5037.8869999999997</v>
      </c>
      <c r="Y167">
        <v>3030.8420000000001</v>
      </c>
      <c r="Z167">
        <v>926.34</v>
      </c>
    </row>
    <row r="168" spans="1:26">
      <c r="A168">
        <v>111</v>
      </c>
      <c r="B168">
        <v>5</v>
      </c>
      <c r="C168">
        <v>10</v>
      </c>
      <c r="D168">
        <v>2</v>
      </c>
      <c r="E168">
        <v>46</v>
      </c>
      <c r="F168">
        <f t="shared" si="250"/>
        <v>130.11527777777778</v>
      </c>
      <c r="G168">
        <v>358.90030000000002</v>
      </c>
      <c r="H168">
        <v>267.7962</v>
      </c>
      <c r="I168">
        <v>1970.9549999999999</v>
      </c>
      <c r="K168">
        <f t="shared" ref="K168" si="332">G168-180-G166</f>
        <v>157.36650000000003</v>
      </c>
      <c r="X168" s="4">
        <v>5037.8010000000004</v>
      </c>
      <c r="Y168">
        <v>3030.8440000000001</v>
      </c>
      <c r="Z168">
        <v>926.17399999999998</v>
      </c>
    </row>
    <row r="169" spans="1:26">
      <c r="A169" t="s">
        <v>0</v>
      </c>
      <c r="B169">
        <v>5</v>
      </c>
      <c r="C169">
        <v>10</v>
      </c>
      <c r="D169">
        <v>3</v>
      </c>
      <c r="E169">
        <v>0</v>
      </c>
      <c r="F169">
        <f t="shared" si="250"/>
        <v>130.125</v>
      </c>
      <c r="G169">
        <v>201.53100000000001</v>
      </c>
      <c r="H169">
        <v>265.66449999999998</v>
      </c>
      <c r="I169">
        <v>23.015999999999998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X169" s="4">
        <v>5008.4229999999998</v>
      </c>
      <c r="Y169">
        <v>5021.348</v>
      </c>
      <c r="Z169">
        <v>999.96</v>
      </c>
    </row>
    <row r="170" spans="1:26">
      <c r="A170" t="s">
        <v>0</v>
      </c>
      <c r="B170">
        <v>5</v>
      </c>
      <c r="C170">
        <v>10</v>
      </c>
      <c r="D170">
        <v>3</v>
      </c>
      <c r="E170">
        <v>0</v>
      </c>
      <c r="F170">
        <f t="shared" si="250"/>
        <v>130.125</v>
      </c>
      <c r="G170">
        <v>21.532399999999999</v>
      </c>
      <c r="H170">
        <v>94.334900000000005</v>
      </c>
      <c r="I170">
        <v>23.015000000000001</v>
      </c>
      <c r="K170">
        <f t="shared" ref="K170" si="333">(G170+G173-180)/2</f>
        <v>21.531800000000004</v>
      </c>
      <c r="X170" s="4">
        <v>5008.4229999999998</v>
      </c>
      <c r="Y170">
        <v>5021.348</v>
      </c>
      <c r="Z170">
        <v>999.96</v>
      </c>
    </row>
    <row r="171" spans="1:26">
      <c r="A171">
        <v>111</v>
      </c>
      <c r="B171">
        <v>5</v>
      </c>
      <c r="C171">
        <v>10</v>
      </c>
      <c r="D171">
        <v>3</v>
      </c>
      <c r="E171">
        <v>1</v>
      </c>
      <c r="F171">
        <f t="shared" si="250"/>
        <v>130.12569444444443</v>
      </c>
      <c r="G171">
        <v>178.89580000000001</v>
      </c>
      <c r="H171">
        <v>92.198599999999999</v>
      </c>
      <c r="I171">
        <v>1970.787</v>
      </c>
      <c r="K171">
        <f t="shared" ref="K171" si="334">G171-K170</f>
        <v>157.364</v>
      </c>
      <c r="L171">
        <f t="shared" si="262"/>
        <v>157.36515000000003</v>
      </c>
      <c r="M171">
        <f t="shared" ref="M171" si="335">(360 - (H171+H172))/2 + H171</f>
        <v>92.201249999999987</v>
      </c>
      <c r="O171">
        <f t="shared" ref="O171" si="336">AVERAGE(I171:I172)*COS(RADIANS(M171-90))</f>
        <v>1969.3322146259361</v>
      </c>
      <c r="Q171">
        <f t="shared" ref="Q171" si="337">AVERAGE(F170:F173)</f>
        <v>130.12795138888887</v>
      </c>
      <c r="R171">
        <f t="shared" ref="R171" si="338">$F$5+O171*SIN(RADIANS(L171))</f>
        <v>5757.9108777308475</v>
      </c>
      <c r="S171">
        <f t="shared" ref="S171" si="339">$G$5+O171*COS(RADIANS(L171))</f>
        <v>3182.3530395093912</v>
      </c>
      <c r="T171">
        <f t="shared" ref="T171" si="340">$H$5-AVERAGE(I171:I172)*SIN(RADIANS(M171-90))</f>
        <v>924.30285990371408</v>
      </c>
      <c r="X171" s="4">
        <v>5037.9520000000002</v>
      </c>
      <c r="Y171">
        <v>3031.0079999999998</v>
      </c>
      <c r="Z171">
        <v>926.35699999999997</v>
      </c>
    </row>
    <row r="172" spans="1:26">
      <c r="A172">
        <v>111</v>
      </c>
      <c r="B172">
        <v>5</v>
      </c>
      <c r="C172">
        <v>10</v>
      </c>
      <c r="D172">
        <v>3</v>
      </c>
      <c r="E172">
        <v>1</v>
      </c>
      <c r="F172">
        <f t="shared" si="250"/>
        <v>130.12569444444443</v>
      </c>
      <c r="G172">
        <v>358.89870000000002</v>
      </c>
      <c r="H172">
        <v>267.79610000000002</v>
      </c>
      <c r="I172">
        <v>1970.7860000000001</v>
      </c>
      <c r="K172">
        <f t="shared" ref="K172" si="341">G172-180-G170</f>
        <v>157.36630000000002</v>
      </c>
      <c r="X172" s="4">
        <v>5037.8530000000001</v>
      </c>
      <c r="Y172">
        <v>3031.0140000000001</v>
      </c>
      <c r="Z172">
        <v>926.17700000000002</v>
      </c>
    </row>
    <row r="173" spans="1:26">
      <c r="A173" t="s">
        <v>0</v>
      </c>
      <c r="B173">
        <v>5</v>
      </c>
      <c r="C173">
        <v>10</v>
      </c>
      <c r="D173">
        <v>3</v>
      </c>
      <c r="E173">
        <v>15</v>
      </c>
      <c r="F173">
        <f t="shared" si="250"/>
        <v>130.13541666666666</v>
      </c>
      <c r="G173">
        <v>201.53120000000001</v>
      </c>
      <c r="H173">
        <v>265.66370000000001</v>
      </c>
      <c r="I173">
        <v>23.015000000000001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X173" s="4">
        <v>5008.4229999999998</v>
      </c>
      <c r="Y173">
        <v>5021.348</v>
      </c>
      <c r="Z173">
        <v>999.96</v>
      </c>
    </row>
    <row r="174" spans="1:26">
      <c r="A174" t="s">
        <v>0</v>
      </c>
      <c r="B174">
        <v>5</v>
      </c>
      <c r="C174">
        <v>10</v>
      </c>
      <c r="D174">
        <v>3</v>
      </c>
      <c r="E174">
        <v>15</v>
      </c>
      <c r="F174">
        <f t="shared" si="250"/>
        <v>130.13541666666666</v>
      </c>
      <c r="G174">
        <v>21.534099999999999</v>
      </c>
      <c r="H174">
        <v>94.333699999999993</v>
      </c>
      <c r="I174">
        <v>23.015999999999998</v>
      </c>
      <c r="K174">
        <f t="shared" ref="K174" si="342">(G174+G177-180)/2</f>
        <v>21.533500000000004</v>
      </c>
      <c r="X174" s="4">
        <v>5008.424</v>
      </c>
      <c r="Y174">
        <v>5021.348</v>
      </c>
      <c r="Z174">
        <v>999.96100000000001</v>
      </c>
    </row>
    <row r="175" spans="1:26">
      <c r="A175">
        <v>111</v>
      </c>
      <c r="B175">
        <v>5</v>
      </c>
      <c r="C175">
        <v>10</v>
      </c>
      <c r="D175">
        <v>3</v>
      </c>
      <c r="E175">
        <v>16</v>
      </c>
      <c r="F175">
        <f t="shared" si="250"/>
        <v>130.13611111111112</v>
      </c>
      <c r="G175">
        <v>178.8937</v>
      </c>
      <c r="H175">
        <v>92.200999999999993</v>
      </c>
      <c r="I175">
        <v>1970.6220000000001</v>
      </c>
      <c r="K175">
        <f t="shared" ref="K175" si="343">G175-K174</f>
        <v>157.36019999999999</v>
      </c>
      <c r="L175">
        <f t="shared" si="262"/>
        <v>157.36175</v>
      </c>
      <c r="M175">
        <f t="shared" ref="M175" si="344">(360 - (H175+H176))/2 + H175</f>
        <v>92.203249999999997</v>
      </c>
      <c r="O175">
        <f t="shared" ref="O175" si="345">AVERAGE(I175:I176)*COS(RADIANS(M175-90))</f>
        <v>1969.166691597309</v>
      </c>
      <c r="Q175">
        <f t="shared" ref="Q175" si="346">AVERAGE(F174:F177)</f>
        <v>130.13836805555556</v>
      </c>
      <c r="R175">
        <f t="shared" ref="R175" si="347">$F$5+O175*SIN(RADIANS(L175))</f>
        <v>5757.9550260108745</v>
      </c>
      <c r="S175">
        <f t="shared" ref="S175" si="348">$G$5+O175*COS(RADIANS(L175))</f>
        <v>3182.5507880985651</v>
      </c>
      <c r="T175">
        <f t="shared" ref="T175" si="349">$H$5-AVERAGE(I175:I176)*SIN(RADIANS(M175-90))</f>
        <v>924.24038373936139</v>
      </c>
      <c r="X175" s="4">
        <v>5038.0190000000002</v>
      </c>
      <c r="Y175">
        <v>3031.1770000000001</v>
      </c>
      <c r="Z175">
        <v>926.28300000000002</v>
      </c>
    </row>
    <row r="176" spans="1:26">
      <c r="A176">
        <v>111</v>
      </c>
      <c r="B176">
        <v>5</v>
      </c>
      <c r="C176">
        <v>10</v>
      </c>
      <c r="D176">
        <v>3</v>
      </c>
      <c r="E176">
        <v>16</v>
      </c>
      <c r="F176">
        <f t="shared" si="250"/>
        <v>130.13611111111112</v>
      </c>
      <c r="G176">
        <v>358.8974</v>
      </c>
      <c r="H176">
        <v>267.79450000000003</v>
      </c>
      <c r="I176">
        <v>1970.625</v>
      </c>
      <c r="K176">
        <f t="shared" ref="K176" si="350">G176-180-G174</f>
        <v>157.36330000000001</v>
      </c>
      <c r="X176" s="4">
        <v>5037.893</v>
      </c>
      <c r="Y176">
        <v>3031.1779999999999</v>
      </c>
      <c r="Z176">
        <v>926.12699999999995</v>
      </c>
    </row>
    <row r="177" spans="1:26">
      <c r="A177" t="s">
        <v>0</v>
      </c>
      <c r="B177">
        <v>5</v>
      </c>
      <c r="C177">
        <v>10</v>
      </c>
      <c r="D177">
        <v>3</v>
      </c>
      <c r="E177">
        <v>30</v>
      </c>
      <c r="F177">
        <f t="shared" si="250"/>
        <v>130.14583333333334</v>
      </c>
      <c r="G177">
        <v>201.53290000000001</v>
      </c>
      <c r="H177">
        <v>265.66239999999999</v>
      </c>
      <c r="I177">
        <v>23.015000000000001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X177" s="4">
        <v>5008.4229999999998</v>
      </c>
      <c r="Y177">
        <v>5021.348</v>
      </c>
      <c r="Z177">
        <v>999.95899999999995</v>
      </c>
    </row>
    <row r="178" spans="1:26">
      <c r="A178" t="s">
        <v>0</v>
      </c>
      <c r="B178">
        <v>5</v>
      </c>
      <c r="C178">
        <v>10</v>
      </c>
      <c r="D178">
        <v>3</v>
      </c>
      <c r="E178">
        <v>30</v>
      </c>
      <c r="F178">
        <f t="shared" si="250"/>
        <v>130.14583333333334</v>
      </c>
      <c r="G178">
        <v>21.533000000000001</v>
      </c>
      <c r="H178">
        <v>94.333299999999994</v>
      </c>
      <c r="I178">
        <v>23.015999999999998</v>
      </c>
      <c r="K178">
        <f t="shared" ref="K178" si="351">(G178+G181-180)/2</f>
        <v>21.53325000000001</v>
      </c>
      <c r="X178" s="4">
        <v>5008.4229999999998</v>
      </c>
      <c r="Y178">
        <v>5021.348</v>
      </c>
      <c r="Z178">
        <v>999.96100000000001</v>
      </c>
    </row>
    <row r="179" spans="1:26">
      <c r="A179">
        <v>111</v>
      </c>
      <c r="B179">
        <v>5</v>
      </c>
      <c r="C179">
        <v>10</v>
      </c>
      <c r="D179">
        <v>3</v>
      </c>
      <c r="E179">
        <v>31</v>
      </c>
      <c r="F179">
        <f t="shared" si="250"/>
        <v>130.14652777777778</v>
      </c>
      <c r="G179">
        <v>178.89320000000001</v>
      </c>
      <c r="H179">
        <v>92.201400000000007</v>
      </c>
      <c r="I179">
        <v>1970.4649999999999</v>
      </c>
      <c r="K179">
        <f t="shared" ref="K179" si="352">G179-K178</f>
        <v>157.35995</v>
      </c>
      <c r="L179">
        <f t="shared" si="262"/>
        <v>157.361625</v>
      </c>
      <c r="M179">
        <f t="shared" ref="M179" si="353">(360 - (H179+H180))/2 + H179</f>
        <v>92.204149999999998</v>
      </c>
      <c r="O179">
        <f t="shared" ref="O179" si="354">AVERAGE(I179:I180)*COS(RADIANS(M179-90))</f>
        <v>1969.0036211835061</v>
      </c>
      <c r="Q179">
        <f t="shared" ref="Q179" si="355">AVERAGE(F178:F181)</f>
        <v>130.14878472222222</v>
      </c>
      <c r="R179">
        <f t="shared" ref="R179" si="356">$F$5+O179*SIN(RADIANS(L179))</f>
        <v>5757.8962230522066</v>
      </c>
      <c r="S179">
        <f t="shared" ref="S179" si="357">$G$5+O179*COS(RADIANS(L179))</f>
        <v>3182.7029479699913</v>
      </c>
      <c r="T179">
        <f t="shared" ref="T179" si="358">$H$5-AVERAGE(I179:I180)*SIN(RADIANS(M179-90))</f>
        <v>924.21568270090461</v>
      </c>
      <c r="X179" s="4">
        <v>5038.0339999999997</v>
      </c>
      <c r="Y179">
        <v>3031.335</v>
      </c>
      <c r="Z179">
        <v>926.27300000000002</v>
      </c>
    </row>
    <row r="180" spans="1:26">
      <c r="A180">
        <v>111</v>
      </c>
      <c r="B180">
        <v>5</v>
      </c>
      <c r="C180">
        <v>10</v>
      </c>
      <c r="D180">
        <v>3</v>
      </c>
      <c r="E180">
        <v>31</v>
      </c>
      <c r="F180">
        <f t="shared" si="250"/>
        <v>130.14652777777778</v>
      </c>
      <c r="G180">
        <v>358.8963</v>
      </c>
      <c r="H180">
        <v>267.79309999999998</v>
      </c>
      <c r="I180">
        <v>1970.4580000000001</v>
      </c>
      <c r="K180">
        <f t="shared" ref="K180" si="359">G180-180-G178</f>
        <v>157.36329999999998</v>
      </c>
      <c r="X180" s="4">
        <v>5037.9290000000001</v>
      </c>
      <c r="Y180">
        <v>3031.3470000000002</v>
      </c>
      <c r="Z180">
        <v>926.08600000000001</v>
      </c>
    </row>
    <row r="181" spans="1:26">
      <c r="A181" t="s">
        <v>0</v>
      </c>
      <c r="B181">
        <v>5</v>
      </c>
      <c r="C181">
        <v>10</v>
      </c>
      <c r="D181">
        <v>3</v>
      </c>
      <c r="E181">
        <v>45</v>
      </c>
      <c r="F181">
        <f t="shared" si="250"/>
        <v>130.15625</v>
      </c>
      <c r="G181">
        <v>201.5335</v>
      </c>
      <c r="H181">
        <v>265.66329999999999</v>
      </c>
      <c r="I181">
        <v>23.015000000000001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X181" s="4">
        <v>5008.424</v>
      </c>
      <c r="Y181">
        <v>5021.348</v>
      </c>
      <c r="Z181">
        <v>999.96</v>
      </c>
    </row>
    <row r="182" spans="1:26">
      <c r="A182" t="s">
        <v>0</v>
      </c>
      <c r="B182">
        <v>5</v>
      </c>
      <c r="C182">
        <v>10</v>
      </c>
      <c r="D182">
        <v>3</v>
      </c>
      <c r="E182">
        <v>45</v>
      </c>
      <c r="F182">
        <f t="shared" si="250"/>
        <v>130.15625</v>
      </c>
      <c r="G182">
        <v>21.531700000000001</v>
      </c>
      <c r="H182">
        <v>94.334800000000001</v>
      </c>
      <c r="I182">
        <v>23.015999999999998</v>
      </c>
      <c r="K182">
        <f t="shared" ref="K182" si="360">(G182+G185-180)/2</f>
        <v>21.531700000000001</v>
      </c>
      <c r="X182" s="4">
        <v>5008.4229999999998</v>
      </c>
      <c r="Y182">
        <v>5021.348</v>
      </c>
      <c r="Z182">
        <v>999.96</v>
      </c>
    </row>
    <row r="183" spans="1:26">
      <c r="A183">
        <v>111</v>
      </c>
      <c r="B183">
        <v>5</v>
      </c>
      <c r="C183">
        <v>10</v>
      </c>
      <c r="D183">
        <v>3</v>
      </c>
      <c r="E183">
        <v>46</v>
      </c>
      <c r="F183">
        <f t="shared" si="250"/>
        <v>130.15694444444443</v>
      </c>
      <c r="G183">
        <v>178.8914</v>
      </c>
      <c r="H183">
        <v>92.201400000000007</v>
      </c>
      <c r="I183">
        <v>1970.298</v>
      </c>
      <c r="K183">
        <f t="shared" ref="K183" si="361">G183-K182</f>
        <v>157.3597</v>
      </c>
      <c r="L183">
        <f t="shared" si="262"/>
        <v>157.36189999999999</v>
      </c>
      <c r="M183">
        <f t="shared" ref="M183" si="362">(360 - (H183+H184))/2 + H183</f>
        <v>92.204800000000006</v>
      </c>
      <c r="O183">
        <f t="shared" ref="O183" si="363">AVERAGE(I183:I184)*COS(RADIANS(M183-90))</f>
        <v>1968.8378834609978</v>
      </c>
      <c r="Q183">
        <f t="shared" ref="Q183" si="364">AVERAGE(F182:F185)</f>
        <v>130.15920138888887</v>
      </c>
      <c r="R183">
        <f t="shared" ref="R183" si="365">$F$5+O183*SIN(RADIANS(L183))</f>
        <v>5757.8237066786987</v>
      </c>
      <c r="S183">
        <f t="shared" ref="S183" si="366">$G$5+O183*COS(RADIANS(L183))</f>
        <v>3182.8522787216943</v>
      </c>
      <c r="T183">
        <f t="shared" ref="T183" si="367">$H$5-AVERAGE(I183:I184)*SIN(RADIANS(M183-90))</f>
        <v>924.19969286956507</v>
      </c>
      <c r="X183" s="4">
        <v>5038.0929999999998</v>
      </c>
      <c r="Y183">
        <v>3031.502</v>
      </c>
      <c r="Z183">
        <v>926.28099999999995</v>
      </c>
    </row>
    <row r="184" spans="1:26">
      <c r="A184">
        <v>111</v>
      </c>
      <c r="B184">
        <v>5</v>
      </c>
      <c r="C184">
        <v>10</v>
      </c>
      <c r="D184">
        <v>3</v>
      </c>
      <c r="E184">
        <v>46</v>
      </c>
      <c r="F184">
        <f t="shared" si="250"/>
        <v>130.15694444444443</v>
      </c>
      <c r="G184">
        <v>358.89580000000001</v>
      </c>
      <c r="H184">
        <v>267.79180000000002</v>
      </c>
      <c r="I184">
        <v>1970.2950000000001</v>
      </c>
      <c r="K184">
        <f t="shared" ref="K184" si="368">G184-180-G182</f>
        <v>157.36410000000001</v>
      </c>
      <c r="X184" s="4">
        <v>5037.9409999999998</v>
      </c>
      <c r="Y184">
        <v>3031.5120000000002</v>
      </c>
      <c r="Z184">
        <v>926.04600000000005</v>
      </c>
    </row>
    <row r="185" spans="1:26">
      <c r="A185" t="s">
        <v>0</v>
      </c>
      <c r="B185">
        <v>5</v>
      </c>
      <c r="C185">
        <v>10</v>
      </c>
      <c r="D185">
        <v>4</v>
      </c>
      <c r="E185">
        <v>0</v>
      </c>
      <c r="F185">
        <f t="shared" si="250"/>
        <v>130.16666666666666</v>
      </c>
      <c r="G185">
        <v>201.5317</v>
      </c>
      <c r="H185">
        <v>265.66320000000002</v>
      </c>
      <c r="I185">
        <v>23.015000000000001</v>
      </c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X185" s="4">
        <v>5008.4229999999998</v>
      </c>
      <c r="Y185">
        <v>5021.348</v>
      </c>
      <c r="Z185">
        <v>999.96</v>
      </c>
    </row>
    <row r="186" spans="1:26">
      <c r="A186" t="s">
        <v>0</v>
      </c>
      <c r="B186">
        <v>5</v>
      </c>
      <c r="C186">
        <v>10</v>
      </c>
      <c r="D186">
        <v>4</v>
      </c>
      <c r="E186">
        <v>0</v>
      </c>
      <c r="F186">
        <f t="shared" si="250"/>
        <v>130.16666666666666</v>
      </c>
      <c r="G186">
        <v>21.533300000000001</v>
      </c>
      <c r="H186">
        <v>94.334400000000002</v>
      </c>
      <c r="I186">
        <v>23.015000000000001</v>
      </c>
      <c r="K186">
        <f t="shared" ref="K186" si="369">(G186+G189-180)/2</f>
        <v>21.532250000000005</v>
      </c>
      <c r="X186" s="4">
        <v>5008.4229999999998</v>
      </c>
      <c r="Y186">
        <v>5021.348</v>
      </c>
      <c r="Z186">
        <v>999.96100000000001</v>
      </c>
    </row>
    <row r="187" spans="1:26">
      <c r="A187">
        <v>111</v>
      </c>
      <c r="B187">
        <v>5</v>
      </c>
      <c r="C187">
        <v>10</v>
      </c>
      <c r="D187">
        <v>4</v>
      </c>
      <c r="E187">
        <v>1</v>
      </c>
      <c r="F187">
        <f t="shared" si="250"/>
        <v>130.16736111111112</v>
      </c>
      <c r="G187">
        <v>178.88980000000001</v>
      </c>
      <c r="H187">
        <v>92.202600000000004</v>
      </c>
      <c r="I187">
        <v>1970.1379999999999</v>
      </c>
      <c r="K187">
        <f t="shared" ref="K187" si="370">G187-K186</f>
        <v>157.35755</v>
      </c>
      <c r="L187">
        <f t="shared" si="262"/>
        <v>157.35867500000001</v>
      </c>
      <c r="M187">
        <f t="shared" ref="M187" si="371">(360 - (H187+H188))/2 + H187</f>
        <v>92.205200000000005</v>
      </c>
      <c r="O187">
        <f t="shared" ref="O187" si="372">AVERAGE(I187:I188)*COS(RADIANS(M187-90))</f>
        <v>1968.6769730887984</v>
      </c>
      <c r="Q187">
        <f t="shared" ref="Q187" si="373">AVERAGE(F186:F189)</f>
        <v>130.16961805555556</v>
      </c>
      <c r="R187">
        <f t="shared" ref="R187" si="374">$F$5+O187*SIN(RADIANS(L187))</f>
        <v>5757.8640427997389</v>
      </c>
      <c r="S187">
        <f t="shared" ref="S187" si="375">$G$5+O187*COS(RADIANS(L187))</f>
        <v>3183.0434465840112</v>
      </c>
      <c r="T187">
        <f t="shared" ref="T187" si="376">$H$5-AVERAGE(I187:I188)*SIN(RADIANS(M187-90))</f>
        <v>924.192123589125</v>
      </c>
      <c r="X187" s="4">
        <v>5038.1459999999997</v>
      </c>
      <c r="Y187">
        <v>3031.6660000000002</v>
      </c>
      <c r="Z187">
        <v>926.24699999999996</v>
      </c>
    </row>
    <row r="188" spans="1:26">
      <c r="A188">
        <v>111</v>
      </c>
      <c r="B188">
        <v>5</v>
      </c>
      <c r="C188">
        <v>10</v>
      </c>
      <c r="D188">
        <v>4</v>
      </c>
      <c r="E188">
        <v>1</v>
      </c>
      <c r="F188">
        <f t="shared" si="250"/>
        <v>130.16736111111112</v>
      </c>
      <c r="G188">
        <v>358.8931</v>
      </c>
      <c r="H188">
        <v>267.79219999999998</v>
      </c>
      <c r="I188">
        <v>1970.134</v>
      </c>
      <c r="K188">
        <f t="shared" ref="K188" si="377">G188-180-G186</f>
        <v>157.35980000000001</v>
      </c>
      <c r="X188" s="4">
        <v>5038.0320000000002</v>
      </c>
      <c r="Y188">
        <v>3031.674</v>
      </c>
      <c r="Z188">
        <v>926.06600000000003</v>
      </c>
    </row>
    <row r="189" spans="1:26">
      <c r="A189" t="s">
        <v>0</v>
      </c>
      <c r="B189">
        <v>5</v>
      </c>
      <c r="C189">
        <v>10</v>
      </c>
      <c r="D189">
        <v>4</v>
      </c>
      <c r="E189">
        <v>15</v>
      </c>
      <c r="F189">
        <f t="shared" si="250"/>
        <v>130.17708333333334</v>
      </c>
      <c r="G189">
        <v>201.53120000000001</v>
      </c>
      <c r="H189">
        <v>265.66300000000001</v>
      </c>
      <c r="I189">
        <v>23.015000000000001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X189" s="4">
        <v>5008.4229999999998</v>
      </c>
      <c r="Y189">
        <v>5021.348</v>
      </c>
      <c r="Z189">
        <v>999.96</v>
      </c>
    </row>
    <row r="190" spans="1:26">
      <c r="A190" t="s">
        <v>0</v>
      </c>
      <c r="B190">
        <v>5</v>
      </c>
      <c r="C190">
        <v>10</v>
      </c>
      <c r="D190">
        <v>4</v>
      </c>
      <c r="E190">
        <v>15</v>
      </c>
      <c r="F190">
        <f t="shared" si="250"/>
        <v>130.17708333333334</v>
      </c>
      <c r="G190">
        <v>21.5335</v>
      </c>
      <c r="H190">
        <v>94.334599999999995</v>
      </c>
      <c r="I190">
        <v>23.015999999999998</v>
      </c>
      <c r="K190">
        <f t="shared" ref="K190" si="378">(G190+G193-180)/2</f>
        <v>21.533349999999999</v>
      </c>
      <c r="X190" s="4">
        <v>5008.424</v>
      </c>
      <c r="Y190">
        <v>5021.348</v>
      </c>
      <c r="Z190">
        <v>999.96</v>
      </c>
    </row>
    <row r="191" spans="1:26">
      <c r="A191">
        <v>111</v>
      </c>
      <c r="B191">
        <v>5</v>
      </c>
      <c r="C191">
        <v>10</v>
      </c>
      <c r="D191">
        <v>4</v>
      </c>
      <c r="E191">
        <v>16</v>
      </c>
      <c r="F191">
        <f t="shared" si="250"/>
        <v>130.17777777777778</v>
      </c>
      <c r="G191">
        <v>178.88839999999999</v>
      </c>
      <c r="H191">
        <v>92.202100000000002</v>
      </c>
      <c r="I191">
        <v>1969.972</v>
      </c>
      <c r="K191">
        <f t="shared" ref="K191" si="379">G191-K190</f>
        <v>157.35505000000001</v>
      </c>
      <c r="L191">
        <f t="shared" si="262"/>
        <v>157.356325</v>
      </c>
      <c r="M191">
        <f t="shared" ref="M191" si="380">(360 - (H191+H192))/2 + H191</f>
        <v>92.204699999999974</v>
      </c>
      <c r="O191">
        <f t="shared" ref="O191" si="381">AVERAGE(I191:I192)*COS(RADIANS(M191-90))</f>
        <v>1968.513256331167</v>
      </c>
      <c r="Q191">
        <f t="shared" ref="Q191" si="382">AVERAGE(F190:F193)</f>
        <v>130.18003472222222</v>
      </c>
      <c r="R191">
        <f t="shared" ref="R191" si="383">$F$5+O191*SIN(RADIANS(L191))</f>
        <v>5757.8755342871027</v>
      </c>
      <c r="S191">
        <f t="shared" ref="S191" si="384">$G$5+O191*COS(RADIANS(L191))</f>
        <v>3183.2256290665664</v>
      </c>
      <c r="T191">
        <f t="shared" ref="T191" si="385">$H$5-AVERAGE(I191:I192)*SIN(RADIANS(M191-90))</f>
        <v>924.21563181819715</v>
      </c>
      <c r="X191" s="4">
        <v>5038.1890000000003</v>
      </c>
      <c r="Y191">
        <v>3031.8319999999999</v>
      </c>
      <c r="Z191">
        <v>926.27</v>
      </c>
    </row>
    <row r="192" spans="1:26">
      <c r="A192">
        <v>111</v>
      </c>
      <c r="B192">
        <v>5</v>
      </c>
      <c r="C192">
        <v>10</v>
      </c>
      <c r="D192">
        <v>4</v>
      </c>
      <c r="E192">
        <v>16</v>
      </c>
      <c r="F192">
        <f t="shared" si="250"/>
        <v>130.17777777777778</v>
      </c>
      <c r="G192">
        <v>358.89109999999999</v>
      </c>
      <c r="H192">
        <v>267.79270000000002</v>
      </c>
      <c r="I192">
        <v>1969.971</v>
      </c>
      <c r="K192">
        <f t="shared" ref="K192" si="386">G192-180-G190</f>
        <v>157.35759999999999</v>
      </c>
      <c r="X192" s="4">
        <v>5038.0959999999995</v>
      </c>
      <c r="Y192">
        <v>3031.8380000000002</v>
      </c>
      <c r="Z192">
        <v>926.09</v>
      </c>
    </row>
    <row r="193" spans="1:26">
      <c r="A193" t="s">
        <v>0</v>
      </c>
      <c r="B193">
        <v>5</v>
      </c>
      <c r="C193">
        <v>10</v>
      </c>
      <c r="D193">
        <v>4</v>
      </c>
      <c r="E193">
        <v>30</v>
      </c>
      <c r="F193">
        <f t="shared" si="250"/>
        <v>130.1875</v>
      </c>
      <c r="G193">
        <v>201.53319999999999</v>
      </c>
      <c r="H193">
        <v>265.66239999999999</v>
      </c>
      <c r="I193">
        <v>23.015000000000001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X193" s="4">
        <v>5008.4229999999998</v>
      </c>
      <c r="Y193">
        <v>5021.348</v>
      </c>
      <c r="Z193">
        <v>999.95899999999995</v>
      </c>
    </row>
    <row r="194" spans="1:26">
      <c r="A194" t="s">
        <v>0</v>
      </c>
      <c r="B194">
        <v>5</v>
      </c>
      <c r="C194">
        <v>10</v>
      </c>
      <c r="D194">
        <v>4</v>
      </c>
      <c r="E194">
        <v>30</v>
      </c>
      <c r="F194">
        <f t="shared" si="250"/>
        <v>130.1875</v>
      </c>
      <c r="G194">
        <v>21.532699999999998</v>
      </c>
      <c r="H194">
        <v>94.334199999999996</v>
      </c>
      <c r="I194">
        <v>23.015999999999998</v>
      </c>
      <c r="K194">
        <f t="shared" ref="K194" si="387">(G194+G197-180)/2</f>
        <v>21.533100000000005</v>
      </c>
      <c r="X194" s="4">
        <v>5008.4229999999998</v>
      </c>
      <c r="Y194">
        <v>5021.348</v>
      </c>
      <c r="Z194">
        <v>999.96100000000001</v>
      </c>
    </row>
    <row r="195" spans="1:26">
      <c r="A195">
        <v>111</v>
      </c>
      <c r="B195">
        <v>5</v>
      </c>
      <c r="C195">
        <v>10</v>
      </c>
      <c r="D195">
        <v>4</v>
      </c>
      <c r="E195">
        <v>31</v>
      </c>
      <c r="F195">
        <f t="shared" si="250"/>
        <v>130.18819444444443</v>
      </c>
      <c r="G195">
        <v>178.8862</v>
      </c>
      <c r="H195">
        <v>92.204300000000003</v>
      </c>
      <c r="I195">
        <v>1969.8150000000001</v>
      </c>
      <c r="K195">
        <f t="shared" ref="K195" si="388">G195-K194</f>
        <v>157.35309999999998</v>
      </c>
      <c r="L195">
        <f t="shared" si="262"/>
        <v>157.35575</v>
      </c>
      <c r="M195">
        <f t="shared" ref="M195" si="389">(360 - (H195+H196))/2 + H195</f>
        <v>92.206750000000014</v>
      </c>
      <c r="O195">
        <f t="shared" ref="O195" si="390">AVERAGE(I195:I196)*COS(RADIANS(M195-90))</f>
        <v>1968.3516614798009</v>
      </c>
      <c r="Q195">
        <f t="shared" ref="Q195" si="391">AVERAGE(F194:F197)</f>
        <v>130.19045138888887</v>
      </c>
      <c r="R195">
        <f t="shared" ref="R195" si="392">$F$5+O195*SIN(RADIANS(L195))</f>
        <v>5757.8315514036995</v>
      </c>
      <c r="S195">
        <f t="shared" ref="S195" si="393">$G$5+O195*COS(RADIANS(L195))</f>
        <v>3183.3823729393807</v>
      </c>
      <c r="T195">
        <f t="shared" ref="T195" si="394">$H$5-AVERAGE(I195:I196)*SIN(RADIANS(M195-90))</f>
        <v>924.15132231899167</v>
      </c>
      <c r="X195" s="4">
        <v>5038.2629999999999</v>
      </c>
      <c r="Y195">
        <v>3031.9929999999999</v>
      </c>
      <c r="Z195">
        <v>926.19899999999996</v>
      </c>
    </row>
    <row r="196" spans="1:26">
      <c r="A196">
        <v>111</v>
      </c>
      <c r="B196">
        <v>5</v>
      </c>
      <c r="C196">
        <v>10</v>
      </c>
      <c r="D196">
        <v>4</v>
      </c>
      <c r="E196">
        <v>31</v>
      </c>
      <c r="F196">
        <f t="shared" si="250"/>
        <v>130.18819444444443</v>
      </c>
      <c r="G196">
        <v>358.89109999999999</v>
      </c>
      <c r="H196">
        <v>267.79079999999999</v>
      </c>
      <c r="I196">
        <v>1969.81</v>
      </c>
      <c r="K196">
        <f t="shared" ref="K196" si="395">G196-180-G194</f>
        <v>157.35839999999999</v>
      </c>
      <c r="X196" s="4">
        <v>5038.0940000000001</v>
      </c>
      <c r="Y196">
        <v>3032.0010000000002</v>
      </c>
      <c r="Z196">
        <v>926.03099999999995</v>
      </c>
    </row>
    <row r="197" spans="1:26">
      <c r="A197" t="s">
        <v>0</v>
      </c>
      <c r="B197">
        <v>5</v>
      </c>
      <c r="C197">
        <v>10</v>
      </c>
      <c r="D197">
        <v>4</v>
      </c>
      <c r="E197">
        <v>45</v>
      </c>
      <c r="F197">
        <f t="shared" si="250"/>
        <v>130.19791666666666</v>
      </c>
      <c r="G197">
        <v>201.5335</v>
      </c>
      <c r="H197">
        <v>265.66210000000001</v>
      </c>
      <c r="I197">
        <v>23.015000000000001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X197" s="4">
        <v>5008.424</v>
      </c>
      <c r="Y197">
        <v>5021.348</v>
      </c>
      <c r="Z197">
        <v>999.95899999999995</v>
      </c>
    </row>
    <row r="198" spans="1:26">
      <c r="A198" t="s">
        <v>0</v>
      </c>
      <c r="B198">
        <v>5</v>
      </c>
      <c r="C198">
        <v>10</v>
      </c>
      <c r="D198">
        <v>4</v>
      </c>
      <c r="E198">
        <v>45</v>
      </c>
      <c r="F198">
        <f t="shared" ref="F198:F261" si="396" xml:space="preserve"> 133 + (C198-13) + (D198 + E198/60)/24</f>
        <v>130.19791666666666</v>
      </c>
      <c r="G198">
        <v>21.531700000000001</v>
      </c>
      <c r="H198">
        <v>94.334000000000003</v>
      </c>
      <c r="I198">
        <v>23.015999999999998</v>
      </c>
      <c r="K198">
        <f t="shared" ref="K198" si="397">(G198+G201-180)/2</f>
        <v>21.532550000000001</v>
      </c>
      <c r="X198" s="4">
        <v>5008.4229999999998</v>
      </c>
      <c r="Y198">
        <v>5021.348</v>
      </c>
      <c r="Z198">
        <v>999.96100000000001</v>
      </c>
    </row>
    <row r="199" spans="1:26">
      <c r="A199">
        <v>111</v>
      </c>
      <c r="B199">
        <v>5</v>
      </c>
      <c r="C199">
        <v>10</v>
      </c>
      <c r="D199">
        <v>4</v>
      </c>
      <c r="E199">
        <v>46</v>
      </c>
      <c r="F199">
        <f t="shared" si="396"/>
        <v>130.19861111111112</v>
      </c>
      <c r="G199">
        <v>178.88570000000001</v>
      </c>
      <c r="H199">
        <v>92.205500000000001</v>
      </c>
      <c r="I199">
        <v>1969.65</v>
      </c>
      <c r="K199">
        <f t="shared" ref="K199" si="398">G199-K198</f>
        <v>157.35315000000003</v>
      </c>
      <c r="L199">
        <f t="shared" si="262"/>
        <v>157.355525</v>
      </c>
      <c r="M199">
        <f t="shared" ref="M199" si="399">(360 - (H199+H200))/2 + H199</f>
        <v>92.208099999999973</v>
      </c>
      <c r="O199">
        <f t="shared" ref="O199" si="400">AVERAGE(I199:I200)*COS(RADIANS(M199-90))</f>
        <v>1968.1854959356829</v>
      </c>
      <c r="Q199">
        <f t="shared" ref="Q199" si="401">AVERAGE(F198:F201)</f>
        <v>130.20086805555556</v>
      </c>
      <c r="R199">
        <f t="shared" ref="R199" si="402">$F$5+O199*SIN(RADIANS(L199))</f>
        <v>5757.7747095375298</v>
      </c>
      <c r="S199">
        <f t="shared" ref="S199" si="403">$G$5+O199*COS(RADIANS(L199))</f>
        <v>3183.5387050650097</v>
      </c>
      <c r="T199">
        <f t="shared" ref="T199" si="404">$H$5-AVERAGE(I199:I200)*SIN(RADIANS(M199-90))</f>
        <v>924.11128217968621</v>
      </c>
      <c r="X199" s="4">
        <v>5038.277</v>
      </c>
      <c r="Y199">
        <v>3032.1590000000001</v>
      </c>
      <c r="Z199">
        <v>926.16399999999999</v>
      </c>
    </row>
    <row r="200" spans="1:26">
      <c r="A200">
        <v>111</v>
      </c>
      <c r="B200">
        <v>5</v>
      </c>
      <c r="C200">
        <v>10</v>
      </c>
      <c r="D200">
        <v>4</v>
      </c>
      <c r="E200">
        <v>46</v>
      </c>
      <c r="F200">
        <f t="shared" si="396"/>
        <v>130.19861111111112</v>
      </c>
      <c r="G200">
        <v>358.88959999999997</v>
      </c>
      <c r="H200">
        <v>267.78930000000003</v>
      </c>
      <c r="I200">
        <v>1969.646</v>
      </c>
      <c r="K200">
        <f t="shared" ref="K200" si="405">G200-180-G198</f>
        <v>157.35789999999997</v>
      </c>
      <c r="X200" s="4">
        <v>5038.1409999999996</v>
      </c>
      <c r="Y200">
        <v>3032.1680000000001</v>
      </c>
      <c r="Z200">
        <v>925.98599999999999</v>
      </c>
    </row>
    <row r="201" spans="1:26">
      <c r="A201" t="s">
        <v>0</v>
      </c>
      <c r="B201">
        <v>5</v>
      </c>
      <c r="C201">
        <v>10</v>
      </c>
      <c r="D201">
        <v>5</v>
      </c>
      <c r="E201">
        <v>0</v>
      </c>
      <c r="F201">
        <f t="shared" si="396"/>
        <v>130.20833333333334</v>
      </c>
      <c r="G201">
        <v>201.5334</v>
      </c>
      <c r="H201">
        <v>265.66230000000002</v>
      </c>
      <c r="I201">
        <v>23.015000000000001</v>
      </c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X201" s="4">
        <v>5008.424</v>
      </c>
      <c r="Y201">
        <v>5021.348</v>
      </c>
      <c r="Z201">
        <v>999.95899999999995</v>
      </c>
    </row>
    <row r="202" spans="1:26">
      <c r="A202" t="s">
        <v>0</v>
      </c>
      <c r="B202">
        <v>5</v>
      </c>
      <c r="C202">
        <v>10</v>
      </c>
      <c r="D202">
        <v>5</v>
      </c>
      <c r="E202">
        <v>0</v>
      </c>
      <c r="F202">
        <f t="shared" si="396"/>
        <v>130.20833333333334</v>
      </c>
      <c r="G202">
        <v>21.532599999999999</v>
      </c>
      <c r="H202">
        <v>94.334000000000003</v>
      </c>
      <c r="I202">
        <v>23.015000000000001</v>
      </c>
      <c r="K202">
        <f t="shared" ref="K202" si="406">(G202+G205-180)/2</f>
        <v>21.532700000000006</v>
      </c>
      <c r="X202" s="4">
        <v>5008.4229999999998</v>
      </c>
      <c r="Y202">
        <v>5021.348</v>
      </c>
      <c r="Z202">
        <v>999.96100000000001</v>
      </c>
    </row>
    <row r="203" spans="1:26">
      <c r="A203">
        <v>111</v>
      </c>
      <c r="B203">
        <v>5</v>
      </c>
      <c r="C203">
        <v>10</v>
      </c>
      <c r="D203">
        <v>5</v>
      </c>
      <c r="E203">
        <v>1</v>
      </c>
      <c r="F203">
        <f t="shared" si="396"/>
        <v>130.20902777777778</v>
      </c>
      <c r="G203">
        <v>178.88390000000001</v>
      </c>
      <c r="H203">
        <v>92.2059</v>
      </c>
      <c r="I203">
        <v>1969.491</v>
      </c>
      <c r="K203">
        <f t="shared" ref="K203" si="407">G203-K202</f>
        <v>157.35120000000001</v>
      </c>
      <c r="L203">
        <f t="shared" ref="L203:L263" si="408">AVERAGE(K203:K204)</f>
        <v>157.35325</v>
      </c>
      <c r="M203">
        <f t="shared" ref="M203" si="409">(360 - (H203+H204))/2 + H203</f>
        <v>92.208200000000019</v>
      </c>
      <c r="O203">
        <f t="shared" ref="O203" si="410">AVERAGE(I203:I204)*COS(RADIANS(M203-90))</f>
        <v>1968.0264815533412</v>
      </c>
      <c r="Q203">
        <f t="shared" ref="Q203" si="411">AVERAGE(F202:F205)</f>
        <v>130.21128472222222</v>
      </c>
      <c r="R203">
        <f t="shared" ref="R203" si="412">$F$5+O203*SIN(RADIANS(L203))</f>
        <v>5757.7856055429302</v>
      </c>
      <c r="S203">
        <f t="shared" ref="S203" si="413">$G$5+O203*COS(RADIANS(L203))</f>
        <v>3183.7155486743941</v>
      </c>
      <c r="T203">
        <f t="shared" ref="T203" si="414">$H$5-AVERAGE(I203:I204)*SIN(RADIANS(M203-90))</f>
        <v>924.1139734484932</v>
      </c>
      <c r="X203" s="4">
        <v>5038.3339999999998</v>
      </c>
      <c r="Y203">
        <v>3032.32</v>
      </c>
      <c r="Z203">
        <v>926.15599999999995</v>
      </c>
    </row>
    <row r="204" spans="1:26">
      <c r="A204">
        <v>111</v>
      </c>
      <c r="B204">
        <v>5</v>
      </c>
      <c r="C204">
        <v>10</v>
      </c>
      <c r="D204">
        <v>5</v>
      </c>
      <c r="E204">
        <v>1</v>
      </c>
      <c r="F204">
        <f t="shared" si="396"/>
        <v>130.20902777777778</v>
      </c>
      <c r="G204">
        <v>358.8879</v>
      </c>
      <c r="H204">
        <v>267.78949999999998</v>
      </c>
      <c r="I204">
        <v>1969.4870000000001</v>
      </c>
      <c r="K204">
        <f t="shared" ref="K204" si="415">G204-180-G202</f>
        <v>157.3553</v>
      </c>
      <c r="X204" s="4">
        <v>5038.1980000000003</v>
      </c>
      <c r="Y204">
        <v>3032.328</v>
      </c>
      <c r="Z204">
        <v>925.99900000000002</v>
      </c>
    </row>
    <row r="205" spans="1:26">
      <c r="A205" t="s">
        <v>0</v>
      </c>
      <c r="B205">
        <v>5</v>
      </c>
      <c r="C205">
        <v>10</v>
      </c>
      <c r="D205">
        <v>5</v>
      </c>
      <c r="E205">
        <v>15</v>
      </c>
      <c r="F205">
        <f t="shared" si="396"/>
        <v>130.21875</v>
      </c>
      <c r="G205">
        <v>201.53280000000001</v>
      </c>
      <c r="H205">
        <v>265.66219999999998</v>
      </c>
      <c r="I205">
        <v>23.015000000000001</v>
      </c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X205" s="4">
        <v>5008.4229999999998</v>
      </c>
      <c r="Y205">
        <v>5021.348</v>
      </c>
      <c r="Z205">
        <v>999.95899999999995</v>
      </c>
    </row>
    <row r="206" spans="1:26">
      <c r="A206" t="s">
        <v>0</v>
      </c>
      <c r="B206">
        <v>5</v>
      </c>
      <c r="C206">
        <v>10</v>
      </c>
      <c r="D206">
        <v>5</v>
      </c>
      <c r="E206">
        <v>15</v>
      </c>
      <c r="F206">
        <f t="shared" si="396"/>
        <v>130.21875</v>
      </c>
      <c r="G206">
        <v>21.533200000000001</v>
      </c>
      <c r="H206">
        <v>94.334599999999995</v>
      </c>
      <c r="I206">
        <v>23.015000000000001</v>
      </c>
      <c r="K206">
        <f t="shared" ref="K206" si="416">(G206+G209-180)/2</f>
        <v>21.532749999999993</v>
      </c>
      <c r="X206" s="4">
        <v>5008.4229999999998</v>
      </c>
      <c r="Y206">
        <v>5021.348</v>
      </c>
      <c r="Z206">
        <v>999.96</v>
      </c>
    </row>
    <row r="207" spans="1:26">
      <c r="A207">
        <v>111</v>
      </c>
      <c r="B207">
        <v>5</v>
      </c>
      <c r="C207">
        <v>10</v>
      </c>
      <c r="D207">
        <v>5</v>
      </c>
      <c r="E207">
        <v>16</v>
      </c>
      <c r="F207">
        <f t="shared" si="396"/>
        <v>130.21944444444443</v>
      </c>
      <c r="G207">
        <v>178.88329999999999</v>
      </c>
      <c r="H207">
        <v>92.204700000000003</v>
      </c>
      <c r="I207">
        <v>1969.3340000000001</v>
      </c>
      <c r="K207">
        <f t="shared" ref="K207" si="417">G207-K206</f>
        <v>157.35055</v>
      </c>
      <c r="L207">
        <f t="shared" si="408"/>
        <v>157.35187500000001</v>
      </c>
      <c r="M207">
        <f t="shared" ref="M207" si="418">(360 - (H207+H208))/2 + H207</f>
        <v>92.20675</v>
      </c>
      <c r="O207">
        <f t="shared" ref="O207" si="419">AVERAGE(I207:I208)*COS(RADIANS(M207-90))</f>
        <v>1967.8705185664514</v>
      </c>
      <c r="Q207">
        <f t="shared" ref="Q207" si="420">AVERAGE(F206:F209)</f>
        <v>130.22170138888887</v>
      </c>
      <c r="R207">
        <f t="shared" ref="R207" si="421">$F$5+O207*SIN(RADIANS(L207))</f>
        <v>5757.7691362571841</v>
      </c>
      <c r="S207">
        <f t="shared" ref="S207" si="422">$G$5+O207*COS(RADIANS(L207))</f>
        <v>3183.8776709761441</v>
      </c>
      <c r="T207">
        <f t="shared" ref="T207" si="423">$H$5-AVERAGE(I207:I208)*SIN(RADIANS(M207-90))</f>
        <v>924.16986273251041</v>
      </c>
      <c r="X207" s="4">
        <v>5038.3530000000001</v>
      </c>
      <c r="Y207">
        <v>3032.4749999999999</v>
      </c>
      <c r="Z207">
        <v>926.20399999999995</v>
      </c>
    </row>
    <row r="208" spans="1:26">
      <c r="A208">
        <v>111</v>
      </c>
      <c r="B208">
        <v>5</v>
      </c>
      <c r="C208">
        <v>10</v>
      </c>
      <c r="D208">
        <v>5</v>
      </c>
      <c r="E208">
        <v>16</v>
      </c>
      <c r="F208">
        <f t="shared" si="396"/>
        <v>130.21944444444443</v>
      </c>
      <c r="G208">
        <v>358.88639999999998</v>
      </c>
      <c r="H208">
        <v>267.7912</v>
      </c>
      <c r="I208">
        <v>1969.328</v>
      </c>
      <c r="K208">
        <f t="shared" ref="K208" si="424">G208-180-G206</f>
        <v>157.35319999999999</v>
      </c>
      <c r="X208" s="4">
        <v>5038.2470000000003</v>
      </c>
      <c r="Y208">
        <v>3032.4850000000001</v>
      </c>
      <c r="Z208">
        <v>926.06500000000005</v>
      </c>
    </row>
    <row r="209" spans="1:26">
      <c r="A209" t="s">
        <v>0</v>
      </c>
      <c r="B209">
        <v>5</v>
      </c>
      <c r="C209">
        <v>10</v>
      </c>
      <c r="D209">
        <v>5</v>
      </c>
      <c r="E209">
        <v>30</v>
      </c>
      <c r="F209">
        <f t="shared" si="396"/>
        <v>130.22916666666666</v>
      </c>
      <c r="G209">
        <v>201.53229999999999</v>
      </c>
      <c r="H209">
        <v>265.6619</v>
      </c>
      <c r="I209">
        <v>23.015000000000001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X209" s="4">
        <v>5008.4229999999998</v>
      </c>
      <c r="Y209">
        <v>5021.348</v>
      </c>
      <c r="Z209">
        <v>999.95899999999995</v>
      </c>
    </row>
    <row r="210" spans="1:26">
      <c r="A210" t="s">
        <v>0</v>
      </c>
      <c r="B210">
        <v>5</v>
      </c>
      <c r="C210">
        <v>10</v>
      </c>
      <c r="D210">
        <v>5</v>
      </c>
      <c r="E210">
        <v>30</v>
      </c>
      <c r="F210">
        <f t="shared" si="396"/>
        <v>130.22916666666666</v>
      </c>
      <c r="G210">
        <v>21.533100000000001</v>
      </c>
      <c r="H210">
        <v>94.335499999999996</v>
      </c>
      <c r="I210">
        <v>23.015000000000001</v>
      </c>
      <c r="K210">
        <f t="shared" ref="K210" si="425">(G210+G213-180)/2</f>
        <v>21.533249999999995</v>
      </c>
      <c r="X210" s="4">
        <v>5008.4229999999998</v>
      </c>
      <c r="Y210">
        <v>5021.348</v>
      </c>
      <c r="Z210">
        <v>999.96</v>
      </c>
    </row>
    <row r="211" spans="1:26">
      <c r="A211">
        <v>111</v>
      </c>
      <c r="B211">
        <v>5</v>
      </c>
      <c r="C211">
        <v>10</v>
      </c>
      <c r="D211">
        <v>5</v>
      </c>
      <c r="E211">
        <v>31</v>
      </c>
      <c r="F211">
        <f t="shared" si="396"/>
        <v>130.22986111111112</v>
      </c>
      <c r="G211">
        <v>178.88040000000001</v>
      </c>
      <c r="H211">
        <v>92.202299999999994</v>
      </c>
      <c r="I211">
        <v>1969.1780000000001</v>
      </c>
      <c r="K211">
        <f t="shared" ref="K211" si="426">G211-K210</f>
        <v>157.34715</v>
      </c>
      <c r="L211">
        <f t="shared" si="408"/>
        <v>157.34972500000001</v>
      </c>
      <c r="M211">
        <f t="shared" ref="M211" si="427">(360 - (H211+H212))/2 + H211</f>
        <v>92.204950000000011</v>
      </c>
      <c r="O211">
        <f t="shared" ref="O211" si="428">AVERAGE(I211:I212)*COS(RADIANS(M211-90))</f>
        <v>1967.7145172233675</v>
      </c>
      <c r="Q211">
        <f t="shared" ref="Q211" si="429">AVERAGE(F210:F213)</f>
        <v>130.23211805555556</v>
      </c>
      <c r="R211">
        <f t="shared" ref="R211" si="430">$F$5+O211*SIN(RADIANS(L211))</f>
        <v>5757.7772080117529</v>
      </c>
      <c r="S211">
        <f t="shared" ref="S211" si="431">$G$5+O211*COS(RADIANS(L211))</f>
        <v>3184.0500765964107</v>
      </c>
      <c r="T211">
        <f t="shared" ref="T211" si="432">$H$5-AVERAGE(I211:I212)*SIN(RADIANS(M211-90))</f>
        <v>924.23778339660544</v>
      </c>
      <c r="X211" s="4">
        <v>5038.4480000000003</v>
      </c>
      <c r="Y211">
        <v>3032.63</v>
      </c>
      <c r="Z211">
        <v>926.29399999999998</v>
      </c>
    </row>
    <row r="212" spans="1:26">
      <c r="A212">
        <v>111</v>
      </c>
      <c r="B212">
        <v>5</v>
      </c>
      <c r="C212">
        <v>10</v>
      </c>
      <c r="D212">
        <v>5</v>
      </c>
      <c r="E212">
        <v>31</v>
      </c>
      <c r="F212">
        <f t="shared" si="396"/>
        <v>130.22986111111112</v>
      </c>
      <c r="G212">
        <v>358.8854</v>
      </c>
      <c r="H212">
        <v>267.79239999999999</v>
      </c>
      <c r="I212">
        <v>1969.1669999999999</v>
      </c>
      <c r="K212">
        <f t="shared" ref="K212" si="433">G212-180-G210</f>
        <v>157.35230000000001</v>
      </c>
      <c r="X212" s="4">
        <v>5038.277</v>
      </c>
      <c r="Y212">
        <v>3032.645</v>
      </c>
      <c r="Z212">
        <v>926.11199999999997</v>
      </c>
    </row>
    <row r="213" spans="1:26">
      <c r="A213" t="s">
        <v>0</v>
      </c>
      <c r="B213">
        <v>5</v>
      </c>
      <c r="C213">
        <v>10</v>
      </c>
      <c r="D213">
        <v>5</v>
      </c>
      <c r="E213">
        <v>45</v>
      </c>
      <c r="F213">
        <f t="shared" si="396"/>
        <v>130.23958333333334</v>
      </c>
      <c r="G213">
        <v>201.5334</v>
      </c>
      <c r="H213">
        <v>265.66210000000001</v>
      </c>
      <c r="I213">
        <v>23.015000000000001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X213" s="4">
        <v>5008.424</v>
      </c>
      <c r="Y213">
        <v>5021.348</v>
      </c>
      <c r="Z213">
        <v>999.95899999999995</v>
      </c>
    </row>
    <row r="214" spans="1:26">
      <c r="A214" t="s">
        <v>0</v>
      </c>
      <c r="B214">
        <v>5</v>
      </c>
      <c r="C214">
        <v>10</v>
      </c>
      <c r="D214">
        <v>5</v>
      </c>
      <c r="E214">
        <v>45</v>
      </c>
      <c r="F214">
        <f t="shared" si="396"/>
        <v>130.23958333333334</v>
      </c>
      <c r="G214">
        <v>21.532699999999998</v>
      </c>
      <c r="H214">
        <v>94.334100000000007</v>
      </c>
      <c r="I214">
        <v>23.015000000000001</v>
      </c>
      <c r="K214">
        <f t="shared" ref="K214" si="434">(G214+G217-180)/2</f>
        <v>21.532600000000002</v>
      </c>
      <c r="X214" s="4">
        <v>5008.4229999999998</v>
      </c>
      <c r="Y214">
        <v>5021.348</v>
      </c>
      <c r="Z214">
        <v>999.96100000000001</v>
      </c>
    </row>
    <row r="215" spans="1:26">
      <c r="A215">
        <v>111</v>
      </c>
      <c r="B215">
        <v>5</v>
      </c>
      <c r="C215">
        <v>10</v>
      </c>
      <c r="D215">
        <v>5</v>
      </c>
      <c r="E215">
        <v>46</v>
      </c>
      <c r="F215">
        <f t="shared" si="396"/>
        <v>130.24027777777778</v>
      </c>
      <c r="G215">
        <v>178.88130000000001</v>
      </c>
      <c r="H215">
        <v>92.205500000000001</v>
      </c>
      <c r="I215">
        <v>1969.0219999999999</v>
      </c>
      <c r="K215">
        <f t="shared" ref="K215" si="435">G215-K214</f>
        <v>157.34870000000001</v>
      </c>
      <c r="L215">
        <f t="shared" si="408"/>
        <v>157.35000000000002</v>
      </c>
      <c r="M215">
        <f t="shared" ref="M215" si="436">(360 - (H215+H216))/2 + H215</f>
        <v>92.208099999999973</v>
      </c>
      <c r="O215">
        <f t="shared" ref="O215" si="437">AVERAGE(I215:I216)*COS(RADIANS(M215-90))</f>
        <v>1967.5564633523525</v>
      </c>
      <c r="Q215">
        <f t="shared" ref="Q215" si="438">AVERAGE(F214:F217)</f>
        <v>130.24253472222222</v>
      </c>
      <c r="R215">
        <f t="shared" ref="R215" si="439">$F$5+O215*SIN(RADIANS(L215))</f>
        <v>5757.7076253923151</v>
      </c>
      <c r="S215">
        <f t="shared" ref="S215" si="440">$G$5+O215*COS(RADIANS(L215))</f>
        <v>3184.1923034357533</v>
      </c>
      <c r="T215">
        <f t="shared" ref="T215" si="441">$H$5-AVERAGE(I215:I216)*SIN(RADIANS(M215-90))</f>
        <v>924.13553623313533</v>
      </c>
      <c r="X215" s="4">
        <v>5038.4160000000002</v>
      </c>
      <c r="Y215">
        <v>3032.79</v>
      </c>
      <c r="Z215">
        <v>926.18899999999996</v>
      </c>
    </row>
    <row r="216" spans="1:26">
      <c r="A216">
        <v>111</v>
      </c>
      <c r="B216">
        <v>5</v>
      </c>
      <c r="C216">
        <v>10</v>
      </c>
      <c r="D216">
        <v>5</v>
      </c>
      <c r="E216">
        <v>46</v>
      </c>
      <c r="F216">
        <f t="shared" si="396"/>
        <v>130.24027777777778</v>
      </c>
      <c r="G216">
        <v>358.88400000000001</v>
      </c>
      <c r="H216">
        <v>267.78930000000003</v>
      </c>
      <c r="I216">
        <v>1969.0150000000001</v>
      </c>
      <c r="K216">
        <f t="shared" ref="K216" si="442">G216-180-G214</f>
        <v>157.35130000000001</v>
      </c>
      <c r="X216" s="4">
        <v>5038.3209999999999</v>
      </c>
      <c r="Y216">
        <v>3032.8009999999999</v>
      </c>
      <c r="Z216">
        <v>926.00900000000001</v>
      </c>
    </row>
    <row r="217" spans="1:26">
      <c r="A217" t="s">
        <v>0</v>
      </c>
      <c r="B217">
        <v>5</v>
      </c>
      <c r="C217">
        <v>10</v>
      </c>
      <c r="D217">
        <v>6</v>
      </c>
      <c r="E217">
        <v>0</v>
      </c>
      <c r="F217">
        <f t="shared" si="396"/>
        <v>130.25</v>
      </c>
      <c r="G217">
        <v>201.5325</v>
      </c>
      <c r="H217">
        <v>265.66129999999998</v>
      </c>
      <c r="I217">
        <v>23.015000000000001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X217" s="4">
        <v>5008.4229999999998</v>
      </c>
      <c r="Y217">
        <v>5021.348</v>
      </c>
      <c r="Z217">
        <v>999.95899999999995</v>
      </c>
    </row>
    <row r="218" spans="1:26">
      <c r="A218" t="s">
        <v>0</v>
      </c>
      <c r="B218">
        <v>5</v>
      </c>
      <c r="C218">
        <v>10</v>
      </c>
      <c r="D218">
        <v>6</v>
      </c>
      <c r="E218">
        <v>0</v>
      </c>
      <c r="F218">
        <f t="shared" si="396"/>
        <v>130.25</v>
      </c>
      <c r="G218">
        <v>21.532399999999999</v>
      </c>
      <c r="H218">
        <v>94.334000000000003</v>
      </c>
      <c r="I218">
        <v>23.015000000000001</v>
      </c>
      <c r="K218">
        <f t="shared" ref="K218" si="443">(G218+G221-180)/2</f>
        <v>21.532499999999999</v>
      </c>
      <c r="X218" s="4">
        <v>5008.4229999999998</v>
      </c>
      <c r="Y218">
        <v>5021.348</v>
      </c>
      <c r="Z218">
        <v>999.96100000000001</v>
      </c>
    </row>
    <row r="219" spans="1:26">
      <c r="A219">
        <v>111</v>
      </c>
      <c r="B219">
        <v>5</v>
      </c>
      <c r="C219">
        <v>10</v>
      </c>
      <c r="D219">
        <v>6</v>
      </c>
      <c r="E219">
        <v>1</v>
      </c>
      <c r="F219">
        <f t="shared" si="396"/>
        <v>130.25069444444443</v>
      </c>
      <c r="G219">
        <v>178.8794</v>
      </c>
      <c r="H219">
        <v>92.2059</v>
      </c>
      <c r="I219">
        <v>1968.8579999999999</v>
      </c>
      <c r="K219">
        <f t="shared" ref="K219" si="444">G219-K218</f>
        <v>157.34690000000001</v>
      </c>
      <c r="L219">
        <f t="shared" si="408"/>
        <v>157.34870000000001</v>
      </c>
      <c r="M219">
        <f t="shared" ref="M219" si="445">(360 - (H219+H220))/2 + H219</f>
        <v>92.208150000000003</v>
      </c>
      <c r="O219">
        <f t="shared" ref="O219" si="446">AVERAGE(I219:I220)*COS(RADIANS(M219-90))</f>
        <v>1967.3950170698638</v>
      </c>
      <c r="Q219">
        <f t="shared" ref="Q219" si="447">AVERAGE(F218:F221)</f>
        <v>130.25295138888887</v>
      </c>
      <c r="R219">
        <f t="shared" ref="R219" si="448">$F$5+O219*SIN(RADIANS(L219))</f>
        <v>5757.6866480892204</v>
      </c>
      <c r="S219">
        <f t="shared" ref="S219" si="449">$G$5+O219*COS(RADIANS(L219))</f>
        <v>3184.3584889911081</v>
      </c>
      <c r="T219">
        <f t="shared" ref="T219" si="450">$H$5-AVERAGE(I219:I220)*SIN(RADIANS(M219-90))</f>
        <v>924.14004180287009</v>
      </c>
      <c r="X219" s="4">
        <v>5038.4780000000001</v>
      </c>
      <c r="Y219">
        <v>3032.9549999999999</v>
      </c>
      <c r="Z219">
        <v>926.18</v>
      </c>
    </row>
    <row r="220" spans="1:26">
      <c r="A220">
        <v>111</v>
      </c>
      <c r="B220">
        <v>5</v>
      </c>
      <c r="C220">
        <v>10</v>
      </c>
      <c r="D220">
        <v>6</v>
      </c>
      <c r="E220">
        <v>1</v>
      </c>
      <c r="F220">
        <f t="shared" si="396"/>
        <v>130.25069444444443</v>
      </c>
      <c r="G220">
        <v>358.88290000000001</v>
      </c>
      <c r="H220">
        <v>267.78960000000001</v>
      </c>
      <c r="I220">
        <v>1968.856</v>
      </c>
      <c r="K220">
        <f t="shared" ref="K220" si="451">G220-180-G218</f>
        <v>157.35050000000001</v>
      </c>
      <c r="X220" s="4">
        <v>5038.3580000000002</v>
      </c>
      <c r="Y220">
        <v>3032.9609999999998</v>
      </c>
      <c r="Z220">
        <v>926.02800000000002</v>
      </c>
    </row>
    <row r="221" spans="1:26">
      <c r="A221" t="s">
        <v>0</v>
      </c>
      <c r="B221">
        <v>5</v>
      </c>
      <c r="C221">
        <v>10</v>
      </c>
      <c r="D221">
        <v>6</v>
      </c>
      <c r="E221">
        <v>15</v>
      </c>
      <c r="F221">
        <f t="shared" si="396"/>
        <v>130.26041666666666</v>
      </c>
      <c r="G221">
        <v>201.5326</v>
      </c>
      <c r="H221">
        <v>265.66019999999997</v>
      </c>
      <c r="I221">
        <v>23.015000000000001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X221" s="4">
        <v>5008.4229999999998</v>
      </c>
      <c r="Y221">
        <v>5021.348</v>
      </c>
      <c r="Z221">
        <v>999.95799999999997</v>
      </c>
    </row>
    <row r="222" spans="1:26">
      <c r="A222" t="s">
        <v>0</v>
      </c>
      <c r="B222">
        <v>5</v>
      </c>
      <c r="C222">
        <v>10</v>
      </c>
      <c r="D222">
        <v>6</v>
      </c>
      <c r="E222">
        <v>15</v>
      </c>
      <c r="F222">
        <f t="shared" si="396"/>
        <v>130.26041666666666</v>
      </c>
      <c r="G222">
        <v>21.532399999999999</v>
      </c>
      <c r="H222">
        <v>94.334199999999996</v>
      </c>
      <c r="I222">
        <v>23.015999999999998</v>
      </c>
      <c r="K222">
        <f t="shared" ref="K222" si="452">(G222+G225-180)/2</f>
        <v>21.532650000000004</v>
      </c>
      <c r="X222" s="4">
        <v>5008.4229999999998</v>
      </c>
      <c r="Y222">
        <v>5021.348</v>
      </c>
      <c r="Z222">
        <v>999.96100000000001</v>
      </c>
    </row>
    <row r="223" spans="1:26">
      <c r="A223">
        <v>111</v>
      </c>
      <c r="B223">
        <v>5</v>
      </c>
      <c r="C223">
        <v>10</v>
      </c>
      <c r="D223">
        <v>6</v>
      </c>
      <c r="E223">
        <v>16</v>
      </c>
      <c r="F223">
        <f t="shared" si="396"/>
        <v>130.26111111111112</v>
      </c>
      <c r="G223">
        <v>178.87880000000001</v>
      </c>
      <c r="H223">
        <v>92.205600000000004</v>
      </c>
      <c r="I223">
        <v>1968.7070000000001</v>
      </c>
      <c r="K223">
        <f t="shared" ref="K223" si="453">G223-K222</f>
        <v>157.34615000000002</v>
      </c>
      <c r="L223">
        <f t="shared" si="408"/>
        <v>157.34812500000001</v>
      </c>
      <c r="M223">
        <f t="shared" ref="M223" si="454">(360 - (H223+H224))/2 + H223</f>
        <v>92.207899999999995</v>
      </c>
      <c r="O223">
        <f t="shared" ref="O223" si="455">AVERAGE(I223:I224)*COS(RADIANS(M223-90))</f>
        <v>1967.2439605241307</v>
      </c>
      <c r="Q223">
        <f t="shared" ref="Q223" si="456">AVERAGE(F222:F225)</f>
        <v>130.26336805555556</v>
      </c>
      <c r="R223">
        <f t="shared" ref="R223" si="457">$F$5+O223*SIN(RADIANS(L223))</f>
        <v>5757.6466926184121</v>
      </c>
      <c r="S223">
        <f t="shared" ref="S223" si="458">$G$5+O223*COS(RADIANS(L223))</f>
        <v>3184.5054972864696</v>
      </c>
      <c r="T223">
        <f t="shared" ref="T223" si="459">$H$5-AVERAGE(I223:I224)*SIN(RADIANS(M223-90))</f>
        <v>924.15446281037396</v>
      </c>
      <c r="X223" s="4">
        <v>5038.4949999999999</v>
      </c>
      <c r="Y223">
        <v>3033.1060000000002</v>
      </c>
      <c r="Z223">
        <v>926.197</v>
      </c>
    </row>
    <row r="224" spans="1:26">
      <c r="A224">
        <v>111</v>
      </c>
      <c r="B224">
        <v>5</v>
      </c>
      <c r="C224">
        <v>10</v>
      </c>
      <c r="D224">
        <v>6</v>
      </c>
      <c r="E224">
        <v>16</v>
      </c>
      <c r="F224">
        <f t="shared" si="396"/>
        <v>130.26111111111112</v>
      </c>
      <c r="G224">
        <v>358.88249999999999</v>
      </c>
      <c r="H224">
        <v>267.78980000000001</v>
      </c>
      <c r="I224">
        <v>1968.704</v>
      </c>
      <c r="K224">
        <f t="shared" ref="K224" si="460">G224-180-G222</f>
        <v>157.3501</v>
      </c>
      <c r="X224" s="4">
        <v>5038.3680000000004</v>
      </c>
      <c r="Y224">
        <v>3033.1129999999998</v>
      </c>
      <c r="Z224">
        <v>926.03899999999999</v>
      </c>
    </row>
    <row r="225" spans="1:26">
      <c r="A225" t="s">
        <v>0</v>
      </c>
      <c r="B225">
        <v>5</v>
      </c>
      <c r="C225">
        <v>10</v>
      </c>
      <c r="D225">
        <v>6</v>
      </c>
      <c r="E225">
        <v>30</v>
      </c>
      <c r="F225">
        <f t="shared" si="396"/>
        <v>130.27083333333334</v>
      </c>
      <c r="G225">
        <v>201.53290000000001</v>
      </c>
      <c r="H225">
        <v>265.66090000000003</v>
      </c>
      <c r="I225">
        <v>23.015000000000001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X225" s="4">
        <v>5008.4229999999998</v>
      </c>
      <c r="Y225">
        <v>5021.348</v>
      </c>
      <c r="Z225">
        <v>999.95899999999995</v>
      </c>
    </row>
    <row r="226" spans="1:26">
      <c r="A226" t="s">
        <v>0</v>
      </c>
      <c r="B226">
        <v>5</v>
      </c>
      <c r="C226">
        <v>10</v>
      </c>
      <c r="D226">
        <v>6</v>
      </c>
      <c r="E226">
        <v>30</v>
      </c>
      <c r="F226">
        <f t="shared" si="396"/>
        <v>130.27083333333334</v>
      </c>
      <c r="G226">
        <v>21.5321</v>
      </c>
      <c r="H226">
        <v>94.334100000000007</v>
      </c>
      <c r="I226">
        <v>23.015000000000001</v>
      </c>
      <c r="K226">
        <f t="shared" ref="K226" si="461">(G226+G229-180)/2</f>
        <v>21.532250000000005</v>
      </c>
      <c r="X226" s="4">
        <v>5008.4229999999998</v>
      </c>
      <c r="Y226">
        <v>5021.348</v>
      </c>
      <c r="Z226">
        <v>999.96100000000001</v>
      </c>
    </row>
    <row r="227" spans="1:26">
      <c r="A227">
        <v>111</v>
      </c>
      <c r="B227">
        <v>5</v>
      </c>
      <c r="C227">
        <v>10</v>
      </c>
      <c r="D227">
        <v>6</v>
      </c>
      <c r="E227">
        <v>31</v>
      </c>
      <c r="F227">
        <f t="shared" si="396"/>
        <v>130.27152777777778</v>
      </c>
      <c r="G227">
        <v>178.87710000000001</v>
      </c>
      <c r="H227">
        <v>92.205200000000005</v>
      </c>
      <c r="I227">
        <v>1968.55</v>
      </c>
      <c r="K227">
        <f t="shared" ref="K227" si="462">G227-K226</f>
        <v>157.34485000000001</v>
      </c>
      <c r="L227">
        <f t="shared" si="408"/>
        <v>157.347025</v>
      </c>
      <c r="M227">
        <f t="shared" ref="M227" si="463">(360 - (H227+H228))/2 + H227</f>
        <v>92.207599999999999</v>
      </c>
      <c r="O227">
        <f t="shared" ref="O227" si="464">AVERAGE(I227:I228)*COS(RADIANS(M227-90))</f>
        <v>1967.0894726620393</v>
      </c>
      <c r="Q227">
        <f t="shared" ref="Q227" si="465">AVERAGE(F226:F229)</f>
        <v>130.27378472222222</v>
      </c>
      <c r="R227">
        <f t="shared" ref="R227" si="466">$F$5+O227*SIN(RADIANS(L227))</f>
        <v>5757.6220466644754</v>
      </c>
      <c r="S227">
        <f t="shared" ref="S227" si="467">$G$5+O227*COS(RADIANS(L227))</f>
        <v>3184.6626132132487</v>
      </c>
      <c r="T227">
        <f t="shared" ref="T227" si="468">$H$5-AVERAGE(I227:I228)*SIN(RADIANS(M227-90))</f>
        <v>924.17073393188412</v>
      </c>
      <c r="X227" s="4">
        <v>5038.55</v>
      </c>
      <c r="Y227">
        <v>3033.2640000000001</v>
      </c>
      <c r="Z227">
        <v>926.21699999999998</v>
      </c>
    </row>
    <row r="228" spans="1:26">
      <c r="A228">
        <v>111</v>
      </c>
      <c r="B228">
        <v>5</v>
      </c>
      <c r="C228">
        <v>10</v>
      </c>
      <c r="D228">
        <v>6</v>
      </c>
      <c r="E228">
        <v>31</v>
      </c>
      <c r="F228">
        <f t="shared" si="396"/>
        <v>130.27152777777778</v>
      </c>
      <c r="G228">
        <v>358.88130000000001</v>
      </c>
      <c r="H228">
        <v>267.79000000000002</v>
      </c>
      <c r="I228">
        <v>1968.5509999999999</v>
      </c>
      <c r="K228">
        <f t="shared" ref="K228" si="469">G228-180-G226</f>
        <v>157.3492</v>
      </c>
      <c r="X228" s="4">
        <v>5038.4049999999997</v>
      </c>
      <c r="Y228">
        <v>3033.2660000000001</v>
      </c>
      <c r="Z228">
        <v>926.053</v>
      </c>
    </row>
    <row r="229" spans="1:26">
      <c r="A229" t="s">
        <v>0</v>
      </c>
      <c r="B229">
        <v>5</v>
      </c>
      <c r="C229">
        <v>10</v>
      </c>
      <c r="D229">
        <v>6</v>
      </c>
      <c r="E229">
        <v>45</v>
      </c>
      <c r="F229">
        <f t="shared" si="396"/>
        <v>130.28125</v>
      </c>
      <c r="G229">
        <v>201.5324</v>
      </c>
      <c r="H229">
        <v>265.66180000000003</v>
      </c>
      <c r="I229">
        <v>23.015000000000001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X229" s="4">
        <v>5008.4229999999998</v>
      </c>
      <c r="Y229">
        <v>5021.348</v>
      </c>
      <c r="Z229">
        <v>999.95899999999995</v>
      </c>
    </row>
    <row r="230" spans="1:26">
      <c r="A230" t="s">
        <v>0</v>
      </c>
      <c r="B230">
        <v>5</v>
      </c>
      <c r="C230">
        <v>10</v>
      </c>
      <c r="D230">
        <v>6</v>
      </c>
      <c r="E230">
        <v>45</v>
      </c>
      <c r="F230">
        <f t="shared" si="396"/>
        <v>130.28125</v>
      </c>
      <c r="G230">
        <v>21.5336</v>
      </c>
      <c r="H230">
        <v>94.334800000000001</v>
      </c>
      <c r="I230">
        <v>23.015000000000001</v>
      </c>
      <c r="K230">
        <f t="shared" ref="K230" si="470">(G230+G233-180)/2</f>
        <v>21.53295</v>
      </c>
      <c r="X230" s="4">
        <v>5008.424</v>
      </c>
      <c r="Y230">
        <v>5021.348</v>
      </c>
      <c r="Z230">
        <v>999.96</v>
      </c>
    </row>
    <row r="231" spans="1:26">
      <c r="A231">
        <v>111</v>
      </c>
      <c r="B231">
        <v>5</v>
      </c>
      <c r="C231">
        <v>10</v>
      </c>
      <c r="D231">
        <v>6</v>
      </c>
      <c r="E231">
        <v>46</v>
      </c>
      <c r="F231">
        <f t="shared" si="396"/>
        <v>130.28194444444443</v>
      </c>
      <c r="G231">
        <v>178.8768</v>
      </c>
      <c r="H231">
        <v>92.204499999999996</v>
      </c>
      <c r="I231">
        <v>1968.3979999999999</v>
      </c>
      <c r="K231">
        <f t="shared" ref="K231" si="471">G231-K230</f>
        <v>157.34385</v>
      </c>
      <c r="L231">
        <f t="shared" si="408"/>
        <v>157.345575</v>
      </c>
      <c r="M231">
        <f t="shared" ref="M231" si="472">(360 - (H231+H232))/2 + H231</f>
        <v>92.206549999999993</v>
      </c>
      <c r="O231">
        <f t="shared" ref="O231" si="473">AVERAGE(I231:I232)*COS(RADIANS(M231-90))</f>
        <v>1966.9354772755244</v>
      </c>
      <c r="Q231">
        <f t="shared" ref="Q231" si="474">AVERAGE(F230:F233)</f>
        <v>130.28420138888887</v>
      </c>
      <c r="R231">
        <f t="shared" ref="R231" si="475">$F$5+O231*SIN(RADIANS(L231))</f>
        <v>5757.608672936014</v>
      </c>
      <c r="S231">
        <f t="shared" ref="S231" si="476">$G$5+O231*COS(RADIANS(L231))</f>
        <v>3184.823900978964</v>
      </c>
      <c r="T231">
        <f t="shared" ref="T231" si="477">$H$5-AVERAGE(I231:I232)*SIN(RADIANS(M231-90))</f>
        <v>924.21276980977984</v>
      </c>
      <c r="X231" s="4">
        <v>5038.5559999999996</v>
      </c>
      <c r="Y231">
        <v>3033.415</v>
      </c>
      <c r="Z231">
        <v>926.24800000000005</v>
      </c>
    </row>
    <row r="232" spans="1:26">
      <c r="A232">
        <v>111</v>
      </c>
      <c r="B232">
        <v>5</v>
      </c>
      <c r="C232">
        <v>10</v>
      </c>
      <c r="D232">
        <v>6</v>
      </c>
      <c r="E232">
        <v>46</v>
      </c>
      <c r="F232">
        <f t="shared" si="396"/>
        <v>130.28194444444443</v>
      </c>
      <c r="G232">
        <v>358.8809</v>
      </c>
      <c r="H232">
        <v>267.79140000000001</v>
      </c>
      <c r="I232">
        <v>1968.3920000000001</v>
      </c>
      <c r="K232">
        <f t="shared" ref="K232" si="478">G232-180-G230</f>
        <v>157.34729999999999</v>
      </c>
      <c r="X232" s="4">
        <v>5038.4170000000004</v>
      </c>
      <c r="Y232">
        <v>3033.424</v>
      </c>
      <c r="Z232">
        <v>926.10500000000002</v>
      </c>
    </row>
    <row r="233" spans="1:26">
      <c r="A233" t="s">
        <v>0</v>
      </c>
      <c r="B233">
        <v>5</v>
      </c>
      <c r="C233">
        <v>10</v>
      </c>
      <c r="D233">
        <v>7</v>
      </c>
      <c r="E233">
        <v>0</v>
      </c>
      <c r="F233">
        <f t="shared" si="396"/>
        <v>130.29166666666666</v>
      </c>
      <c r="G233">
        <v>201.53229999999999</v>
      </c>
      <c r="H233">
        <v>265.66120000000001</v>
      </c>
      <c r="I233">
        <v>23.015000000000001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X233" s="4">
        <v>5008.4229999999998</v>
      </c>
      <c r="Y233">
        <v>5021.348</v>
      </c>
      <c r="Z233">
        <v>999.95899999999995</v>
      </c>
    </row>
    <row r="234" spans="1:26">
      <c r="A234" t="s">
        <v>0</v>
      </c>
      <c r="B234">
        <v>5</v>
      </c>
      <c r="C234">
        <v>10</v>
      </c>
      <c r="D234">
        <v>7</v>
      </c>
      <c r="E234">
        <v>0</v>
      </c>
      <c r="F234">
        <f t="shared" si="396"/>
        <v>130.29166666666666</v>
      </c>
      <c r="G234">
        <v>21.5303</v>
      </c>
      <c r="H234">
        <v>94.334999999999994</v>
      </c>
      <c r="I234">
        <v>23.015000000000001</v>
      </c>
      <c r="K234">
        <f t="shared" ref="K234" si="479">(G234+G237-180)/2</f>
        <v>21.531100000000009</v>
      </c>
      <c r="X234" s="4">
        <v>5008.4219999999996</v>
      </c>
      <c r="Y234">
        <v>5021.348</v>
      </c>
      <c r="Z234">
        <v>999.96</v>
      </c>
    </row>
    <row r="235" spans="1:26">
      <c r="A235">
        <v>111</v>
      </c>
      <c r="B235">
        <v>5</v>
      </c>
      <c r="C235">
        <v>10</v>
      </c>
      <c r="D235">
        <v>7</v>
      </c>
      <c r="E235">
        <v>1</v>
      </c>
      <c r="F235">
        <f t="shared" si="396"/>
        <v>130.29236111111112</v>
      </c>
      <c r="G235">
        <v>178.8758</v>
      </c>
      <c r="H235">
        <v>92.203100000000006</v>
      </c>
      <c r="I235">
        <v>1968.241</v>
      </c>
      <c r="K235">
        <f t="shared" ref="K235" si="480">G235-K234</f>
        <v>157.34469999999999</v>
      </c>
      <c r="L235">
        <f t="shared" si="408"/>
        <v>157.34699999999998</v>
      </c>
      <c r="M235">
        <f t="shared" ref="M235" si="481">(360 - (H235+H236))/2 + H235</f>
        <v>92.206000000000017</v>
      </c>
      <c r="O235">
        <f t="shared" ref="O235" si="482">AVERAGE(I235:I236)*COS(RADIANS(M235-90))</f>
        <v>1966.7823188208754</v>
      </c>
      <c r="Q235">
        <f t="shared" ref="Q235" si="483">AVERAGE(F234:F237)</f>
        <v>130.29461805555556</v>
      </c>
      <c r="R235">
        <f t="shared" ref="R235" si="484">$F$5+O235*SIN(RADIANS(L235))</f>
        <v>5757.5045387138616</v>
      </c>
      <c r="S235">
        <f t="shared" ref="S235" si="485">$G$5+O235*COS(RADIANS(L235))</f>
        <v>3184.9464020436426</v>
      </c>
      <c r="T235">
        <f t="shared" ref="T235" si="486">$H$5-AVERAGE(I235:I236)*SIN(RADIANS(M235-90))</f>
        <v>924.23757887593194</v>
      </c>
      <c r="X235" s="4">
        <v>5038.5889999999999</v>
      </c>
      <c r="Y235">
        <v>3033.57</v>
      </c>
      <c r="Z235">
        <v>926.29899999999998</v>
      </c>
    </row>
    <row r="236" spans="1:26">
      <c r="A236">
        <v>111</v>
      </c>
      <c r="B236">
        <v>5</v>
      </c>
      <c r="C236">
        <v>10</v>
      </c>
      <c r="D236">
        <v>7</v>
      </c>
      <c r="E236">
        <v>1</v>
      </c>
      <c r="F236">
        <f t="shared" si="396"/>
        <v>130.29236111111112</v>
      </c>
      <c r="G236">
        <v>358.87959999999998</v>
      </c>
      <c r="H236">
        <v>267.79109999999997</v>
      </c>
      <c r="I236">
        <v>1968.241</v>
      </c>
      <c r="K236">
        <f t="shared" ref="K236" si="487">G236-180-G234</f>
        <v>157.34929999999997</v>
      </c>
      <c r="X236" s="4">
        <v>5038.4589999999998</v>
      </c>
      <c r="Y236">
        <v>3033.576</v>
      </c>
      <c r="Z236">
        <v>926.10299999999995</v>
      </c>
    </row>
    <row r="237" spans="1:26">
      <c r="A237" t="s">
        <v>0</v>
      </c>
      <c r="B237">
        <v>5</v>
      </c>
      <c r="C237">
        <v>10</v>
      </c>
      <c r="D237">
        <v>7</v>
      </c>
      <c r="E237">
        <v>15</v>
      </c>
      <c r="F237">
        <f t="shared" si="396"/>
        <v>130.30208333333334</v>
      </c>
      <c r="G237">
        <v>201.53190000000001</v>
      </c>
      <c r="H237">
        <v>265.6619</v>
      </c>
      <c r="I237">
        <v>23.015000000000001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X237" s="4">
        <v>5008.4229999999998</v>
      </c>
      <c r="Y237">
        <v>5021.348</v>
      </c>
      <c r="Z237">
        <v>999.95899999999995</v>
      </c>
    </row>
    <row r="238" spans="1:26">
      <c r="A238" t="s">
        <v>0</v>
      </c>
      <c r="B238">
        <v>5</v>
      </c>
      <c r="C238">
        <v>10</v>
      </c>
      <c r="D238">
        <v>7</v>
      </c>
      <c r="E238">
        <v>15</v>
      </c>
      <c r="F238">
        <f t="shared" si="396"/>
        <v>130.30208333333334</v>
      </c>
      <c r="G238">
        <v>21.532499999999999</v>
      </c>
      <c r="H238">
        <v>94.334900000000005</v>
      </c>
      <c r="I238">
        <v>23.015000000000001</v>
      </c>
      <c r="K238">
        <f t="shared" ref="K238" si="488">(G238+G241-180)/2</f>
        <v>21.532499999999999</v>
      </c>
      <c r="X238" s="4">
        <v>5008.4229999999998</v>
      </c>
      <c r="Y238">
        <v>5021.348</v>
      </c>
      <c r="Z238">
        <v>999.96</v>
      </c>
    </row>
    <row r="239" spans="1:26">
      <c r="A239">
        <v>111</v>
      </c>
      <c r="B239">
        <v>5</v>
      </c>
      <c r="C239">
        <v>10</v>
      </c>
      <c r="D239">
        <v>7</v>
      </c>
      <c r="E239">
        <v>16</v>
      </c>
      <c r="F239">
        <f t="shared" si="396"/>
        <v>130.30277777777778</v>
      </c>
      <c r="G239">
        <v>178.87479999999999</v>
      </c>
      <c r="H239">
        <v>92.201899999999995</v>
      </c>
      <c r="I239">
        <v>1968.0889999999999</v>
      </c>
      <c r="K239">
        <f t="shared" ref="K239" si="489">G239-K238</f>
        <v>157.34229999999999</v>
      </c>
      <c r="L239">
        <f t="shared" si="408"/>
        <v>157.34455</v>
      </c>
      <c r="M239">
        <f t="shared" ref="M239" si="490">(360 - (H239+H240))/2 + H239</f>
        <v>92.20444999999998</v>
      </c>
      <c r="O239">
        <f t="shared" ref="O239" si="491">AVERAGE(I239:I240)*COS(RADIANS(M239-90))</f>
        <v>1966.631480902334</v>
      </c>
      <c r="Q239">
        <f t="shared" ref="Q239" si="492">AVERAGE(F238:F241)</f>
        <v>130.30503472222222</v>
      </c>
      <c r="R239">
        <f t="shared" ref="R239" si="493">$F$5+O239*SIN(RADIANS(L239))</f>
        <v>5757.5240496932711</v>
      </c>
      <c r="S239">
        <f t="shared" ref="S239" si="494">$G$5+O239*COS(RADIANS(L239))</f>
        <v>3185.1179939697417</v>
      </c>
      <c r="T239">
        <f t="shared" ref="T239" si="495">$H$5-AVERAGE(I239:I240)*SIN(RADIANS(M239-90))</f>
        <v>924.29667069479478</v>
      </c>
      <c r="X239" s="4">
        <v>5038.6210000000001</v>
      </c>
      <c r="Y239">
        <v>3033.7220000000002</v>
      </c>
      <c r="Z239">
        <v>926.34799999999996</v>
      </c>
    </row>
    <row r="240" spans="1:26">
      <c r="A240">
        <v>111</v>
      </c>
      <c r="B240">
        <v>5</v>
      </c>
      <c r="C240">
        <v>10</v>
      </c>
      <c r="D240">
        <v>7</v>
      </c>
      <c r="E240">
        <v>16</v>
      </c>
      <c r="F240">
        <f t="shared" si="396"/>
        <v>130.30277777777778</v>
      </c>
      <c r="G240">
        <v>358.8793</v>
      </c>
      <c r="H240">
        <v>267.79300000000001</v>
      </c>
      <c r="I240">
        <v>1968.087</v>
      </c>
      <c r="K240">
        <f t="shared" ref="K240" si="496">G240-180-G238</f>
        <v>157.3468</v>
      </c>
      <c r="X240" s="4">
        <v>5038.4650000000001</v>
      </c>
      <c r="Y240">
        <v>3033.7269999999999</v>
      </c>
      <c r="Z240">
        <v>926.173</v>
      </c>
    </row>
    <row r="241" spans="1:26">
      <c r="A241" t="s">
        <v>0</v>
      </c>
      <c r="B241">
        <v>5</v>
      </c>
      <c r="C241">
        <v>10</v>
      </c>
      <c r="D241">
        <v>7</v>
      </c>
      <c r="E241">
        <v>30</v>
      </c>
      <c r="F241">
        <f t="shared" si="396"/>
        <v>130.3125</v>
      </c>
      <c r="G241">
        <v>201.5325</v>
      </c>
      <c r="H241">
        <v>265.6619</v>
      </c>
      <c r="I241">
        <v>23.015000000000001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X241" s="4">
        <v>5008.4229999999998</v>
      </c>
      <c r="Y241">
        <v>5021.348</v>
      </c>
      <c r="Z241">
        <v>999.95899999999995</v>
      </c>
    </row>
    <row r="242" spans="1:26">
      <c r="A242" t="s">
        <v>0</v>
      </c>
      <c r="B242">
        <v>5</v>
      </c>
      <c r="C242">
        <v>10</v>
      </c>
      <c r="D242">
        <v>7</v>
      </c>
      <c r="E242">
        <v>30</v>
      </c>
      <c r="F242">
        <f t="shared" si="396"/>
        <v>130.3125</v>
      </c>
      <c r="G242">
        <v>21.531400000000001</v>
      </c>
      <c r="H242">
        <v>94.334599999999995</v>
      </c>
      <c r="I242">
        <v>23.015999999999998</v>
      </c>
      <c r="K242">
        <f t="shared" ref="K242" si="497">(G242+G245-180)/2</f>
        <v>21.531949999999995</v>
      </c>
      <c r="X242" s="4">
        <v>5008.4229999999998</v>
      </c>
      <c r="Y242">
        <v>5021.348</v>
      </c>
      <c r="Z242">
        <v>999.96100000000001</v>
      </c>
    </row>
    <row r="243" spans="1:26">
      <c r="A243">
        <v>111</v>
      </c>
      <c r="B243">
        <v>5</v>
      </c>
      <c r="C243">
        <v>10</v>
      </c>
      <c r="D243">
        <v>7</v>
      </c>
      <c r="E243">
        <v>31</v>
      </c>
      <c r="F243">
        <f t="shared" si="396"/>
        <v>130.31319444444443</v>
      </c>
      <c r="G243">
        <v>178.87389999999999</v>
      </c>
      <c r="H243">
        <v>92.201700000000002</v>
      </c>
      <c r="I243">
        <v>1967.9369999999999</v>
      </c>
      <c r="K243">
        <f t="shared" ref="K243" si="498">G243-K242</f>
        <v>157.34195</v>
      </c>
      <c r="L243">
        <f t="shared" si="408"/>
        <v>157.34407499999998</v>
      </c>
      <c r="M243">
        <f t="shared" ref="M243" si="499">(360 - (H243+H244))/2 + H243</f>
        <v>92.203999999999994</v>
      </c>
      <c r="O243">
        <f t="shared" ref="O243" si="500">AVERAGE(I243:I244)*COS(RADIANS(M243-90))</f>
        <v>1966.4791885984339</v>
      </c>
      <c r="Q243">
        <f t="shared" ref="Q243" si="501">AVERAGE(F242:F245)</f>
        <v>130.31545138888887</v>
      </c>
      <c r="R243">
        <f t="shared" ref="R243" si="502">$F$5+O243*SIN(RADIANS(L243))</f>
        <v>5757.480433182619</v>
      </c>
      <c r="S243">
        <f t="shared" ref="S243" si="503">$G$5+O243*COS(RADIANS(L243))</f>
        <v>3185.264814763259</v>
      </c>
      <c r="T243">
        <f t="shared" ref="T243" si="504">$H$5-AVERAGE(I243:I244)*SIN(RADIANS(M243-90))</f>
        <v>924.31800059297882</v>
      </c>
      <c r="X243" s="4">
        <v>5038.6490000000003</v>
      </c>
      <c r="Y243">
        <v>3033.8739999999998</v>
      </c>
      <c r="Z243">
        <v>926.36199999999997</v>
      </c>
    </row>
    <row r="244" spans="1:26">
      <c r="A244">
        <v>111</v>
      </c>
      <c r="B244">
        <v>5</v>
      </c>
      <c r="C244">
        <v>10</v>
      </c>
      <c r="D244">
        <v>7</v>
      </c>
      <c r="E244">
        <v>31</v>
      </c>
      <c r="F244">
        <f t="shared" si="396"/>
        <v>130.31319444444443</v>
      </c>
      <c r="G244">
        <v>358.87759999999997</v>
      </c>
      <c r="H244">
        <v>267.7937</v>
      </c>
      <c r="I244">
        <v>1967.933</v>
      </c>
      <c r="K244">
        <f t="shared" ref="K244" si="505">G244-180-G242</f>
        <v>157.34619999999998</v>
      </c>
      <c r="X244" s="4">
        <v>5038.5190000000002</v>
      </c>
      <c r="Y244">
        <v>3033.8809999999999</v>
      </c>
      <c r="Z244">
        <v>926.20399999999995</v>
      </c>
    </row>
    <row r="245" spans="1:26">
      <c r="A245" t="s">
        <v>0</v>
      </c>
      <c r="B245">
        <v>5</v>
      </c>
      <c r="C245">
        <v>10</v>
      </c>
      <c r="D245">
        <v>7</v>
      </c>
      <c r="E245">
        <v>45</v>
      </c>
      <c r="F245">
        <f t="shared" si="396"/>
        <v>130.32291666666666</v>
      </c>
      <c r="G245">
        <v>201.5325</v>
      </c>
      <c r="H245">
        <v>265.66230000000002</v>
      </c>
      <c r="I245">
        <v>23.015000000000001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X245" s="4">
        <v>5008.4229999999998</v>
      </c>
      <c r="Y245">
        <v>5021.348</v>
      </c>
      <c r="Z245">
        <v>999.95899999999995</v>
      </c>
    </row>
    <row r="246" spans="1:26">
      <c r="A246" t="s">
        <v>0</v>
      </c>
      <c r="B246">
        <v>5</v>
      </c>
      <c r="C246">
        <v>10</v>
      </c>
      <c r="D246">
        <v>7</v>
      </c>
      <c r="E246">
        <v>45</v>
      </c>
      <c r="F246">
        <f t="shared" si="396"/>
        <v>130.32291666666666</v>
      </c>
      <c r="G246">
        <v>21.530200000000001</v>
      </c>
      <c r="H246">
        <v>94.334800000000001</v>
      </c>
      <c r="I246">
        <v>23.015999999999998</v>
      </c>
      <c r="K246">
        <f t="shared" ref="K246" si="506">(G246+G249-180)/2</f>
        <v>21.531350000000003</v>
      </c>
      <c r="X246" s="4">
        <v>5008.4219999999996</v>
      </c>
      <c r="Y246">
        <v>5021.3490000000002</v>
      </c>
      <c r="Z246">
        <v>999.96</v>
      </c>
    </row>
    <row r="247" spans="1:26">
      <c r="A247">
        <v>111</v>
      </c>
      <c r="B247">
        <v>5</v>
      </c>
      <c r="C247">
        <v>10</v>
      </c>
      <c r="D247">
        <v>7</v>
      </c>
      <c r="E247">
        <v>46</v>
      </c>
      <c r="F247">
        <f t="shared" si="396"/>
        <v>130.32361111111112</v>
      </c>
      <c r="G247">
        <v>178.87389999999999</v>
      </c>
      <c r="H247">
        <v>92.200599999999994</v>
      </c>
      <c r="I247">
        <v>1967.777</v>
      </c>
      <c r="K247">
        <f t="shared" ref="K247" si="507">G247-K246</f>
        <v>157.34254999999999</v>
      </c>
      <c r="L247">
        <f t="shared" si="408"/>
        <v>157.345225</v>
      </c>
      <c r="M247">
        <f t="shared" ref="M247" si="508">(360 - (H247+H248))/2 + H247</f>
        <v>92.202649999999991</v>
      </c>
      <c r="O247">
        <f t="shared" ref="O247" si="509">AVERAGE(I247:I248)*COS(RADIANS(M247-90))</f>
        <v>1966.3235876381459</v>
      </c>
      <c r="Q247">
        <f t="shared" ref="Q247" si="510">AVERAGE(F246:F249)</f>
        <v>130.32586805555556</v>
      </c>
      <c r="R247">
        <f t="shared" ref="R247" si="511">$F$5+O247*SIN(RADIANS(L247))</f>
        <v>5757.3840749342298</v>
      </c>
      <c r="S247">
        <f t="shared" ref="S247" si="512">$G$5+O247*COS(RADIANS(L247))</f>
        <v>3185.3932066868674</v>
      </c>
      <c r="T247">
        <f t="shared" ref="T247" si="513">$H$5-AVERAGE(I247:I248)*SIN(RADIANS(M247-90))</f>
        <v>924.37038804739859</v>
      </c>
      <c r="X247" s="4">
        <v>5038.6450000000004</v>
      </c>
      <c r="Y247">
        <v>3034.0320000000002</v>
      </c>
      <c r="Z247">
        <v>926.404</v>
      </c>
    </row>
    <row r="248" spans="1:26">
      <c r="A248">
        <v>111</v>
      </c>
      <c r="B248">
        <v>5</v>
      </c>
      <c r="C248">
        <v>10</v>
      </c>
      <c r="D248">
        <v>7</v>
      </c>
      <c r="E248">
        <v>46</v>
      </c>
      <c r="F248">
        <f t="shared" si="396"/>
        <v>130.32361111111112</v>
      </c>
      <c r="G248">
        <v>358.87810000000002</v>
      </c>
      <c r="H248">
        <v>267.7953</v>
      </c>
      <c r="I248">
        <v>1967.778</v>
      </c>
      <c r="K248">
        <f t="shared" ref="K248" si="514">G248-180-G246</f>
        <v>157.34790000000001</v>
      </c>
      <c r="X248" s="4">
        <v>5038.5020000000004</v>
      </c>
      <c r="Y248">
        <v>3034.0340000000001</v>
      </c>
      <c r="Z248">
        <v>926.26199999999994</v>
      </c>
    </row>
    <row r="249" spans="1:26">
      <c r="A249" t="s">
        <v>0</v>
      </c>
      <c r="B249">
        <v>5</v>
      </c>
      <c r="C249">
        <v>10</v>
      </c>
      <c r="D249">
        <v>8</v>
      </c>
      <c r="E249">
        <v>0</v>
      </c>
      <c r="F249">
        <f t="shared" si="396"/>
        <v>130.33333333333334</v>
      </c>
      <c r="G249">
        <v>201.5325</v>
      </c>
      <c r="H249">
        <v>265.66129999999998</v>
      </c>
      <c r="I249">
        <v>23.015000000000001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X249" s="4">
        <v>5008.4229999999998</v>
      </c>
      <c r="Y249">
        <v>5021.348</v>
      </c>
      <c r="Z249">
        <v>999.95899999999995</v>
      </c>
    </row>
    <row r="250" spans="1:26">
      <c r="A250" t="s">
        <v>0</v>
      </c>
      <c r="B250">
        <v>5</v>
      </c>
      <c r="C250">
        <v>10</v>
      </c>
      <c r="D250">
        <v>8</v>
      </c>
      <c r="E250">
        <v>0</v>
      </c>
      <c r="F250">
        <f t="shared" si="396"/>
        <v>130.33333333333334</v>
      </c>
      <c r="G250">
        <v>21.5336</v>
      </c>
      <c r="H250">
        <v>94.335099999999997</v>
      </c>
      <c r="I250">
        <v>23.015999999999998</v>
      </c>
      <c r="K250">
        <f t="shared" ref="K250" si="515">(G250+G253-180)/2</f>
        <v>21.533299999999997</v>
      </c>
      <c r="X250" s="4">
        <v>5008.424</v>
      </c>
      <c r="Y250">
        <v>5021.348</v>
      </c>
      <c r="Z250">
        <v>999.96</v>
      </c>
    </row>
    <row r="251" spans="1:26">
      <c r="A251">
        <v>111</v>
      </c>
      <c r="B251">
        <v>5</v>
      </c>
      <c r="C251">
        <v>10</v>
      </c>
      <c r="D251">
        <v>8</v>
      </c>
      <c r="E251">
        <v>1</v>
      </c>
      <c r="F251">
        <f t="shared" si="396"/>
        <v>130.33402777777778</v>
      </c>
      <c r="G251">
        <v>178.87350000000001</v>
      </c>
      <c r="H251">
        <v>92.198099999999997</v>
      </c>
      <c r="I251">
        <v>1967.6289999999999</v>
      </c>
      <c r="K251">
        <f t="shared" ref="K251" si="516">G251-K250</f>
        <v>157.34020000000001</v>
      </c>
      <c r="L251">
        <f t="shared" si="408"/>
        <v>157.3415</v>
      </c>
      <c r="M251">
        <f t="shared" ref="M251" si="517">(360 - (H251+H252))/2 + H251</f>
        <v>92.200800000000001</v>
      </c>
      <c r="O251">
        <f t="shared" ref="O251" si="518">AVERAGE(I251:I252)*COS(RADIANS(M251-90))</f>
        <v>1966.1741407049587</v>
      </c>
      <c r="Q251">
        <f t="shared" ref="Q251" si="519">AVERAGE(F250:F253)</f>
        <v>130.33628472222222</v>
      </c>
      <c r="R251">
        <f t="shared" ref="R251" si="520">$F$5+O251*SIN(RADIANS(L251))</f>
        <v>5757.44447470062</v>
      </c>
      <c r="S251">
        <f t="shared" ref="S251" si="521">$G$5+O251*COS(RADIANS(L251))</f>
        <v>3185.5803629473185</v>
      </c>
      <c r="T251">
        <f t="shared" ref="T251" si="522">$H$5-AVERAGE(I251:I252)*SIN(RADIANS(M251-90))</f>
        <v>924.43971497296116</v>
      </c>
      <c r="X251" s="4">
        <v>5038.6549999999997</v>
      </c>
      <c r="Y251">
        <v>3034.1770000000001</v>
      </c>
      <c r="Z251">
        <v>926.49599999999998</v>
      </c>
    </row>
    <row r="252" spans="1:26">
      <c r="A252">
        <v>111</v>
      </c>
      <c r="B252">
        <v>5</v>
      </c>
      <c r="C252">
        <v>10</v>
      </c>
      <c r="D252">
        <v>8</v>
      </c>
      <c r="E252">
        <v>1</v>
      </c>
      <c r="F252">
        <f t="shared" si="396"/>
        <v>130.33402777777778</v>
      </c>
      <c r="G252">
        <v>358.87639999999999</v>
      </c>
      <c r="H252">
        <v>267.79649999999998</v>
      </c>
      <c r="I252">
        <v>1967.6220000000001</v>
      </c>
      <c r="K252">
        <f t="shared" ref="K252" si="523">G252-180-G250</f>
        <v>157.34279999999998</v>
      </c>
      <c r="X252" s="4">
        <v>5038.5550000000003</v>
      </c>
      <c r="Y252">
        <v>3034.1889999999999</v>
      </c>
      <c r="Z252">
        <v>926.30899999999997</v>
      </c>
    </row>
    <row r="253" spans="1:26">
      <c r="A253" t="s">
        <v>0</v>
      </c>
      <c r="B253">
        <v>5</v>
      </c>
      <c r="C253">
        <v>10</v>
      </c>
      <c r="D253">
        <v>8</v>
      </c>
      <c r="E253">
        <v>15</v>
      </c>
      <c r="F253">
        <f t="shared" si="396"/>
        <v>130.34375</v>
      </c>
      <c r="G253">
        <v>201.53299999999999</v>
      </c>
      <c r="H253">
        <v>265.661</v>
      </c>
      <c r="I253">
        <v>23.015000000000001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X253" s="4">
        <v>5008.4229999999998</v>
      </c>
      <c r="Y253">
        <v>5021.348</v>
      </c>
      <c r="Z253">
        <v>999.95899999999995</v>
      </c>
    </row>
    <row r="254" spans="1:26">
      <c r="A254" t="s">
        <v>0</v>
      </c>
      <c r="B254">
        <v>5</v>
      </c>
      <c r="C254">
        <v>10</v>
      </c>
      <c r="D254">
        <v>8</v>
      </c>
      <c r="E254">
        <v>15</v>
      </c>
      <c r="F254">
        <f t="shared" si="396"/>
        <v>130.34375</v>
      </c>
      <c r="G254">
        <v>21.531099999999999</v>
      </c>
      <c r="H254">
        <v>94.334500000000006</v>
      </c>
      <c r="I254">
        <v>23.015000000000001</v>
      </c>
      <c r="K254">
        <f t="shared" ref="K254" si="524">(G254+G257-180)/2</f>
        <v>21.5321</v>
      </c>
      <c r="X254" s="4">
        <v>5008.4229999999998</v>
      </c>
      <c r="Y254">
        <v>5021.348</v>
      </c>
      <c r="Z254">
        <v>999.96100000000001</v>
      </c>
    </row>
    <row r="255" spans="1:26">
      <c r="A255">
        <v>111</v>
      </c>
      <c r="B255">
        <v>5</v>
      </c>
      <c r="C255">
        <v>10</v>
      </c>
      <c r="D255">
        <v>8</v>
      </c>
      <c r="E255">
        <v>16</v>
      </c>
      <c r="F255">
        <f t="shared" si="396"/>
        <v>130.34444444444443</v>
      </c>
      <c r="G255">
        <v>178.87280000000001</v>
      </c>
      <c r="H255">
        <v>92.197000000000003</v>
      </c>
      <c r="I255">
        <v>1967.479</v>
      </c>
      <c r="K255">
        <f t="shared" ref="K255" si="525">G255-K254</f>
        <v>157.34070000000003</v>
      </c>
      <c r="L255">
        <f t="shared" si="408"/>
        <v>157.34285</v>
      </c>
      <c r="M255">
        <f t="shared" ref="M255" si="526">(360 - (H255+H256))/2 + H255</f>
        <v>92.199399999999997</v>
      </c>
      <c r="O255">
        <f t="shared" ref="O255" si="527">AVERAGE(I255:I256)*COS(RADIANS(M255-90))</f>
        <v>1966.0255972746547</v>
      </c>
      <c r="Q255">
        <f t="shared" ref="Q255" si="528">AVERAGE(F254:F257)</f>
        <v>130.34670138888887</v>
      </c>
      <c r="R255">
        <f t="shared" ref="R255" si="529">$F$5+O255*SIN(RADIANS(L255))</f>
        <v>5757.3445019299043</v>
      </c>
      <c r="S255">
        <f t="shared" ref="S255" si="530">$G$5+O255*COS(RADIANS(L255))</f>
        <v>3185.6995963910203</v>
      </c>
      <c r="T255">
        <f t="shared" ref="T255" si="531">$H$5-AVERAGE(I255:I256)*SIN(RADIANS(M255-90))</f>
        <v>924.49353348330192</v>
      </c>
      <c r="X255" s="4">
        <v>5038.6750000000002</v>
      </c>
      <c r="Y255">
        <v>3034.326</v>
      </c>
      <c r="Z255">
        <v>926.53899999999999</v>
      </c>
    </row>
    <row r="256" spans="1:26">
      <c r="A256">
        <v>111</v>
      </c>
      <c r="B256">
        <v>5</v>
      </c>
      <c r="C256">
        <v>10</v>
      </c>
      <c r="D256">
        <v>8</v>
      </c>
      <c r="E256">
        <v>16</v>
      </c>
      <c r="F256">
        <f t="shared" si="396"/>
        <v>130.34444444444443</v>
      </c>
      <c r="G256">
        <v>358.87610000000001</v>
      </c>
      <c r="H256">
        <v>267.79820000000001</v>
      </c>
      <c r="I256">
        <v>1967.471</v>
      </c>
      <c r="K256">
        <f t="shared" ref="K256" si="532">G256-180-G254</f>
        <v>157.345</v>
      </c>
      <c r="X256" s="4">
        <v>5038.5619999999999</v>
      </c>
      <c r="Y256">
        <v>3034.3380000000002</v>
      </c>
      <c r="Z256">
        <v>926.375</v>
      </c>
    </row>
    <row r="257" spans="1:26">
      <c r="A257" t="s">
        <v>0</v>
      </c>
      <c r="B257">
        <v>5</v>
      </c>
      <c r="C257">
        <v>10</v>
      </c>
      <c r="D257">
        <v>8</v>
      </c>
      <c r="E257">
        <v>30</v>
      </c>
      <c r="F257">
        <f t="shared" si="396"/>
        <v>130.35416666666666</v>
      </c>
      <c r="G257">
        <v>201.53309999999999</v>
      </c>
      <c r="H257">
        <v>265.66180000000003</v>
      </c>
      <c r="I257">
        <v>23.015000000000001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X257" s="4">
        <v>5008.4229999999998</v>
      </c>
      <c r="Y257">
        <v>5021.348</v>
      </c>
      <c r="Z257">
        <v>999.95899999999995</v>
      </c>
    </row>
    <row r="258" spans="1:26">
      <c r="A258" t="s">
        <v>0</v>
      </c>
      <c r="B258">
        <v>5</v>
      </c>
      <c r="C258">
        <v>10</v>
      </c>
      <c r="D258">
        <v>8</v>
      </c>
      <c r="E258">
        <v>30</v>
      </c>
      <c r="F258">
        <f t="shared" si="396"/>
        <v>130.35416666666666</v>
      </c>
      <c r="G258">
        <v>21.529599999999999</v>
      </c>
      <c r="H258">
        <v>94.334299999999999</v>
      </c>
      <c r="I258">
        <v>23.015999999999998</v>
      </c>
      <c r="K258">
        <f t="shared" ref="K258" si="533">(G258+G261-180)/2</f>
        <v>21.531349999999989</v>
      </c>
      <c r="X258" s="4">
        <v>5008.4219999999996</v>
      </c>
      <c r="Y258">
        <v>5021.3490000000002</v>
      </c>
      <c r="Z258">
        <v>999.96100000000001</v>
      </c>
    </row>
    <row r="259" spans="1:26">
      <c r="A259">
        <v>111</v>
      </c>
      <c r="B259">
        <v>5</v>
      </c>
      <c r="C259">
        <v>10</v>
      </c>
      <c r="D259">
        <v>8</v>
      </c>
      <c r="E259">
        <v>31</v>
      </c>
      <c r="F259">
        <f t="shared" si="396"/>
        <v>130.35486111111112</v>
      </c>
      <c r="G259">
        <v>178.8715</v>
      </c>
      <c r="H259">
        <v>92.195899999999995</v>
      </c>
      <c r="I259">
        <v>1967.32</v>
      </c>
      <c r="K259">
        <f t="shared" ref="K259" si="534">G259-K258</f>
        <v>157.34014999999999</v>
      </c>
      <c r="L259">
        <f t="shared" si="408"/>
        <v>157.34257500000001</v>
      </c>
      <c r="M259">
        <f t="shared" ref="M259" si="535">(360 - (H259+H260))/2 + H259</f>
        <v>92.197699999999998</v>
      </c>
      <c r="O259">
        <f t="shared" ref="O259" si="536">AVERAGE(I259:I260)*COS(RADIANS(M259-90))</f>
        <v>1965.8724511082251</v>
      </c>
      <c r="Q259">
        <f t="shared" ref="Q259" si="537">AVERAGE(F258:F261)</f>
        <v>130.35711805555556</v>
      </c>
      <c r="R259">
        <f t="shared" ref="R259" si="538">$F$5+O259*SIN(RADIANS(L259))</f>
        <v>5757.2942149071523</v>
      </c>
      <c r="S259">
        <f t="shared" ref="S259" si="539">$G$5+O259*COS(RADIANS(L259))</f>
        <v>3185.8445584530473</v>
      </c>
      <c r="T259">
        <f t="shared" ref="T259" si="540">$H$5-AVERAGE(I259:I260)*SIN(RADIANS(M259-90))</f>
        <v>924.55782973701503</v>
      </c>
      <c r="X259" s="4">
        <v>5038.7190000000001</v>
      </c>
      <c r="Y259">
        <v>3034.4850000000001</v>
      </c>
      <c r="Z259">
        <v>926.58399999999995</v>
      </c>
    </row>
    <row r="260" spans="1:26">
      <c r="A260">
        <v>111</v>
      </c>
      <c r="B260">
        <v>5</v>
      </c>
      <c r="C260">
        <v>10</v>
      </c>
      <c r="D260">
        <v>8</v>
      </c>
      <c r="E260">
        <v>31</v>
      </c>
      <c r="F260">
        <f t="shared" si="396"/>
        <v>130.35486111111112</v>
      </c>
      <c r="G260">
        <v>358.87459999999999</v>
      </c>
      <c r="H260">
        <v>267.8005</v>
      </c>
      <c r="I260">
        <v>1967.319</v>
      </c>
      <c r="K260">
        <f t="shared" ref="K260" si="541">G260-180-G258</f>
        <v>157.345</v>
      </c>
      <c r="X260" s="4">
        <v>5038.6099999999997</v>
      </c>
      <c r="Y260">
        <v>3034.4879999999998</v>
      </c>
      <c r="Z260">
        <v>926.46</v>
      </c>
    </row>
    <row r="261" spans="1:26">
      <c r="A261" t="s">
        <v>0</v>
      </c>
      <c r="B261">
        <v>5</v>
      </c>
      <c r="C261">
        <v>10</v>
      </c>
      <c r="D261">
        <v>8</v>
      </c>
      <c r="E261">
        <v>45</v>
      </c>
      <c r="F261">
        <f t="shared" si="396"/>
        <v>130.36458333333334</v>
      </c>
      <c r="G261">
        <v>201.53309999999999</v>
      </c>
      <c r="H261">
        <v>265.6617</v>
      </c>
      <c r="I261">
        <v>23.015000000000001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X261" s="4">
        <v>5008.4229999999998</v>
      </c>
      <c r="Y261">
        <v>5021.348</v>
      </c>
      <c r="Z261">
        <v>999.95899999999995</v>
      </c>
    </row>
    <row r="262" spans="1:26">
      <c r="A262" t="s">
        <v>0</v>
      </c>
      <c r="B262">
        <v>5</v>
      </c>
      <c r="C262">
        <v>10</v>
      </c>
      <c r="D262">
        <v>8</v>
      </c>
      <c r="E262">
        <v>45</v>
      </c>
      <c r="F262">
        <f t="shared" ref="F262:F325" si="542" xml:space="preserve"> 133 + (C262-13) + (D262 + E262/60)/24</f>
        <v>130.36458333333334</v>
      </c>
      <c r="G262">
        <v>21.5306</v>
      </c>
      <c r="H262">
        <v>94.334800000000001</v>
      </c>
      <c r="I262">
        <v>23.015999999999998</v>
      </c>
      <c r="K262">
        <f t="shared" ref="K262" si="543">(G262+G265-180)/2</f>
        <v>21.531499999999994</v>
      </c>
      <c r="X262" s="4">
        <v>5008.4229999999998</v>
      </c>
      <c r="Y262">
        <v>5021.348</v>
      </c>
      <c r="Z262">
        <v>999.96</v>
      </c>
    </row>
    <row r="263" spans="1:26">
      <c r="A263">
        <v>111</v>
      </c>
      <c r="B263">
        <v>5</v>
      </c>
      <c r="C263">
        <v>10</v>
      </c>
      <c r="D263">
        <v>8</v>
      </c>
      <c r="E263">
        <v>46</v>
      </c>
      <c r="F263">
        <f t="shared" si="542"/>
        <v>130.36527777777778</v>
      </c>
      <c r="G263">
        <v>178.87110000000001</v>
      </c>
      <c r="H263">
        <v>92.194900000000004</v>
      </c>
      <c r="I263">
        <v>1967.164</v>
      </c>
      <c r="K263">
        <f t="shared" ref="K263" si="544">G263-K262</f>
        <v>157.33960000000002</v>
      </c>
      <c r="L263">
        <f t="shared" si="408"/>
        <v>157.34205</v>
      </c>
      <c r="M263">
        <f t="shared" ref="M263" si="545">(360 - (H263+H264))/2 + H263</f>
        <v>92.197799999999987</v>
      </c>
      <c r="O263">
        <f t="shared" ref="O263" si="546">AVERAGE(I263:I264)*COS(RADIANS(M263-90))</f>
        <v>1965.7194319821865</v>
      </c>
      <c r="Q263">
        <f t="shared" ref="Q263" si="547">AVERAGE(F262:F265)</f>
        <v>130.36753472222222</v>
      </c>
      <c r="R263">
        <f t="shared" ref="R263" si="548">$F$5+O263*SIN(RADIANS(L263))</f>
        <v>5757.2518905566176</v>
      </c>
      <c r="S263">
        <f t="shared" ref="S263" si="549">$G$5+O263*COS(RADIANS(L263))</f>
        <v>3185.9927068722136</v>
      </c>
      <c r="T263">
        <f t="shared" ref="T263" si="550">$H$5-AVERAGE(I263:I264)*SIN(RADIANS(M263-90))</f>
        <v>924.56026610677361</v>
      </c>
      <c r="X263" s="4">
        <v>5038.7290000000003</v>
      </c>
      <c r="Y263">
        <v>3034.6390000000001</v>
      </c>
      <c r="Z263">
        <v>926.62199999999996</v>
      </c>
    </row>
    <row r="264" spans="1:26">
      <c r="A264">
        <v>111</v>
      </c>
      <c r="B264">
        <v>5</v>
      </c>
      <c r="C264">
        <v>10</v>
      </c>
      <c r="D264">
        <v>8</v>
      </c>
      <c r="E264">
        <v>46</v>
      </c>
      <c r="F264">
        <f t="shared" si="542"/>
        <v>130.36527777777778</v>
      </c>
      <c r="G264">
        <v>358.87509999999997</v>
      </c>
      <c r="H264">
        <v>267.79930000000002</v>
      </c>
      <c r="I264">
        <v>1967.1690000000001</v>
      </c>
      <c r="K264">
        <f t="shared" ref="K264" si="551">G264-180-G262</f>
        <v>157.34449999999998</v>
      </c>
      <c r="X264" s="4">
        <v>5038.59</v>
      </c>
      <c r="Y264">
        <v>3034.6390000000001</v>
      </c>
      <c r="Z264">
        <v>926.423</v>
      </c>
    </row>
    <row r="265" spans="1:26">
      <c r="A265" t="s">
        <v>0</v>
      </c>
      <c r="B265">
        <v>5</v>
      </c>
      <c r="C265">
        <v>10</v>
      </c>
      <c r="D265">
        <v>9</v>
      </c>
      <c r="E265">
        <v>0</v>
      </c>
      <c r="F265">
        <f t="shared" si="542"/>
        <v>130.375</v>
      </c>
      <c r="G265">
        <v>201.5324</v>
      </c>
      <c r="H265">
        <v>265.66160000000002</v>
      </c>
      <c r="I265">
        <v>23.015000000000001</v>
      </c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X265" s="4">
        <v>5008.4229999999998</v>
      </c>
      <c r="Y265">
        <v>5021.348</v>
      </c>
      <c r="Z265">
        <v>999.95899999999995</v>
      </c>
    </row>
    <row r="266" spans="1:26">
      <c r="A266" t="s">
        <v>0</v>
      </c>
      <c r="B266">
        <v>5</v>
      </c>
      <c r="C266">
        <v>10</v>
      </c>
      <c r="D266">
        <v>9</v>
      </c>
      <c r="E266">
        <v>0</v>
      </c>
      <c r="F266">
        <f t="shared" si="542"/>
        <v>130.375</v>
      </c>
      <c r="G266">
        <v>21.5304</v>
      </c>
      <c r="H266">
        <v>94.334599999999995</v>
      </c>
      <c r="I266">
        <v>23.015999999999998</v>
      </c>
      <c r="K266">
        <f t="shared" ref="K266" si="552">(G266+G269-180)/2</f>
        <v>21.53155000000001</v>
      </c>
      <c r="X266" s="4">
        <v>5008.4219999999996</v>
      </c>
      <c r="Y266">
        <v>5021.348</v>
      </c>
      <c r="Z266">
        <v>999.96</v>
      </c>
    </row>
    <row r="267" spans="1:26">
      <c r="A267">
        <v>111</v>
      </c>
      <c r="B267">
        <v>5</v>
      </c>
      <c r="C267">
        <v>10</v>
      </c>
      <c r="D267">
        <v>9</v>
      </c>
      <c r="E267">
        <v>1</v>
      </c>
      <c r="F267">
        <f t="shared" si="542"/>
        <v>130.37569444444443</v>
      </c>
      <c r="G267">
        <v>178.87039999999999</v>
      </c>
      <c r="H267">
        <v>92.194800000000001</v>
      </c>
      <c r="I267">
        <v>1967.0170000000001</v>
      </c>
      <c r="K267">
        <f t="shared" ref="K267" si="553">G267-K266</f>
        <v>157.33884999999998</v>
      </c>
      <c r="L267">
        <f t="shared" ref="L267:L327" si="554">AVERAGE(K267:K268)</f>
        <v>157.34122500000001</v>
      </c>
      <c r="M267">
        <f t="shared" ref="M267" si="555">(360 - (H267+H268))/2 + H267</f>
        <v>92.197299999999998</v>
      </c>
      <c r="O267">
        <f t="shared" ref="O267" si="556">AVERAGE(I267:I268)*COS(RADIANS(M267-90))</f>
        <v>1965.5692012698421</v>
      </c>
      <c r="Q267">
        <f t="shared" ref="Q267" si="557">AVERAGE(F266:F269)</f>
        <v>130.37795138888887</v>
      </c>
      <c r="R267">
        <f t="shared" ref="R267" si="558">$F$5+O267*SIN(RADIANS(L267))</f>
        <v>5757.2201351031345</v>
      </c>
      <c r="S267">
        <f t="shared" ref="S267" si="559">$G$5+O267*COS(RADIANS(L267))</f>
        <v>3186.1422459368664</v>
      </c>
      <c r="T267">
        <f t="shared" ref="T267" si="560">$H$5-AVERAGE(I267:I268)*SIN(RADIANS(M267-90))</f>
        <v>924.58320969647809</v>
      </c>
      <c r="X267" s="4">
        <v>5038.75</v>
      </c>
      <c r="Y267">
        <v>3034.7860000000001</v>
      </c>
      <c r="Z267">
        <v>926.63400000000001</v>
      </c>
    </row>
    <row r="268" spans="1:26">
      <c r="A268">
        <v>111</v>
      </c>
      <c r="B268">
        <v>5</v>
      </c>
      <c r="C268">
        <v>10</v>
      </c>
      <c r="D268">
        <v>9</v>
      </c>
      <c r="E268">
        <v>1</v>
      </c>
      <c r="F268">
        <f t="shared" si="542"/>
        <v>130.37569444444443</v>
      </c>
      <c r="G268">
        <v>358.87400000000002</v>
      </c>
      <c r="H268">
        <v>267.80020000000002</v>
      </c>
      <c r="I268">
        <v>1967.0139999999999</v>
      </c>
      <c r="K268">
        <f t="shared" ref="K268" si="561">G268-180-G266</f>
        <v>157.34360000000004</v>
      </c>
      <c r="X268" s="4">
        <v>5038.6270000000004</v>
      </c>
      <c r="Y268">
        <v>3034.7939999999999</v>
      </c>
      <c r="Z268">
        <v>926.46100000000001</v>
      </c>
    </row>
    <row r="269" spans="1:26">
      <c r="A269" t="s">
        <v>0</v>
      </c>
      <c r="B269">
        <v>5</v>
      </c>
      <c r="C269">
        <v>10</v>
      </c>
      <c r="D269">
        <v>9</v>
      </c>
      <c r="E269">
        <v>15</v>
      </c>
      <c r="F269">
        <f t="shared" si="542"/>
        <v>130.38541666666666</v>
      </c>
      <c r="G269">
        <v>201.53270000000001</v>
      </c>
      <c r="H269">
        <v>265.66129999999998</v>
      </c>
      <c r="I269">
        <v>23.015000000000001</v>
      </c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X269" s="4">
        <v>5008.4229999999998</v>
      </c>
      <c r="Y269">
        <v>5021.348</v>
      </c>
      <c r="Z269">
        <v>999.95899999999995</v>
      </c>
    </row>
    <row r="270" spans="1:26">
      <c r="A270" t="s">
        <v>0</v>
      </c>
      <c r="B270">
        <v>5</v>
      </c>
      <c r="C270">
        <v>10</v>
      </c>
      <c r="D270">
        <v>9</v>
      </c>
      <c r="E270">
        <v>15</v>
      </c>
      <c r="F270">
        <f t="shared" si="542"/>
        <v>130.38541666666666</v>
      </c>
      <c r="G270">
        <v>21.5306</v>
      </c>
      <c r="H270">
        <v>94.334599999999995</v>
      </c>
      <c r="I270">
        <v>23.015999999999998</v>
      </c>
      <c r="K270">
        <f t="shared" ref="K270" si="562">(G270+G273-180)/2</f>
        <v>21.531949999999995</v>
      </c>
      <c r="X270" s="4">
        <v>5008.4229999999998</v>
      </c>
      <c r="Y270">
        <v>5021.348</v>
      </c>
      <c r="Z270">
        <v>999.96</v>
      </c>
    </row>
    <row r="271" spans="1:26">
      <c r="A271">
        <v>111</v>
      </c>
      <c r="B271">
        <v>5</v>
      </c>
      <c r="C271">
        <v>10</v>
      </c>
      <c r="D271">
        <v>9</v>
      </c>
      <c r="E271">
        <v>16</v>
      </c>
      <c r="F271">
        <f t="shared" si="542"/>
        <v>130.38611111111112</v>
      </c>
      <c r="G271">
        <v>178.86930000000001</v>
      </c>
      <c r="H271">
        <v>92.193399999999997</v>
      </c>
      <c r="I271">
        <v>1966.8620000000001</v>
      </c>
      <c r="K271">
        <f t="shared" ref="K271" si="563">G271-K270</f>
        <v>157.33735000000001</v>
      </c>
      <c r="L271">
        <f t="shared" si="554"/>
        <v>157.339675</v>
      </c>
      <c r="M271">
        <f t="shared" ref="M271" si="564">(360 - (H271+H272))/2 + H271</f>
        <v>92.195249999999987</v>
      </c>
      <c r="O271">
        <f t="shared" ref="O271" si="565">AVERAGE(I271:I272)*COS(RADIANS(M271-90))</f>
        <v>1965.4160128570047</v>
      </c>
      <c r="Q271">
        <f t="shared" ref="Q271" si="566">AVERAGE(F270:F273)</f>
        <v>130.38836805555556</v>
      </c>
      <c r="R271">
        <f t="shared" ref="R271" si="567">$F$5+O271*SIN(RADIANS(L271))</f>
        <v>5757.2101859403847</v>
      </c>
      <c r="S271">
        <f t="shared" ref="S271" si="568">$G$5+O271*COS(RADIANS(L271))</f>
        <v>3186.3040944240806</v>
      </c>
      <c r="T271">
        <f t="shared" ref="T271" si="569">$H$5-AVERAGE(I271:I272)*SIN(RADIANS(M271-90))</f>
        <v>924.65951191076385</v>
      </c>
      <c r="X271" s="4">
        <v>5038.7839999999997</v>
      </c>
      <c r="Y271">
        <v>3034.94</v>
      </c>
      <c r="Z271">
        <v>926.68600000000004</v>
      </c>
    </row>
    <row r="272" spans="1:26">
      <c r="A272">
        <v>111</v>
      </c>
      <c r="B272">
        <v>5</v>
      </c>
      <c r="C272">
        <v>10</v>
      </c>
      <c r="D272">
        <v>9</v>
      </c>
      <c r="E272">
        <v>16</v>
      </c>
      <c r="F272">
        <f t="shared" si="542"/>
        <v>130.38611111111112</v>
      </c>
      <c r="G272">
        <v>358.87259999999998</v>
      </c>
      <c r="H272">
        <v>267.80290000000002</v>
      </c>
      <c r="I272">
        <v>1966.857</v>
      </c>
      <c r="K272">
        <f t="shared" ref="K272" si="570">G272-180-G270</f>
        <v>157.34199999999998</v>
      </c>
      <c r="X272" s="4">
        <v>5038.6719999999996</v>
      </c>
      <c r="Y272">
        <v>3034.9479999999999</v>
      </c>
      <c r="Z272">
        <v>926.56</v>
      </c>
    </row>
    <row r="273" spans="1:26">
      <c r="A273" t="s">
        <v>0</v>
      </c>
      <c r="B273">
        <v>5</v>
      </c>
      <c r="C273">
        <v>10</v>
      </c>
      <c r="D273">
        <v>9</v>
      </c>
      <c r="E273">
        <v>30</v>
      </c>
      <c r="F273">
        <f t="shared" si="542"/>
        <v>130.39583333333334</v>
      </c>
      <c r="G273">
        <v>201.5333</v>
      </c>
      <c r="H273">
        <v>265.66180000000003</v>
      </c>
      <c r="I273">
        <v>23.015000000000001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X273" s="4">
        <v>5008.4229999999998</v>
      </c>
      <c r="Y273">
        <v>5021.348</v>
      </c>
      <c r="Z273">
        <v>999.95899999999995</v>
      </c>
    </row>
    <row r="274" spans="1:26">
      <c r="A274" t="s">
        <v>0</v>
      </c>
      <c r="B274">
        <v>5</v>
      </c>
      <c r="C274">
        <v>10</v>
      </c>
      <c r="D274">
        <v>9</v>
      </c>
      <c r="E274">
        <v>30</v>
      </c>
      <c r="F274">
        <f t="shared" si="542"/>
        <v>130.39583333333334</v>
      </c>
      <c r="G274">
        <v>21.529599999999999</v>
      </c>
      <c r="H274">
        <v>94.334400000000002</v>
      </c>
      <c r="I274">
        <v>23.015000000000001</v>
      </c>
      <c r="K274">
        <f t="shared" ref="K274" si="571">(G274+G277-180)/2</f>
        <v>21.531499999999994</v>
      </c>
      <c r="X274" s="4">
        <v>5008.4219999999996</v>
      </c>
      <c r="Y274">
        <v>5021.348</v>
      </c>
      <c r="Z274">
        <v>999.96100000000001</v>
      </c>
    </row>
    <row r="275" spans="1:26">
      <c r="A275">
        <v>111</v>
      </c>
      <c r="B275">
        <v>5</v>
      </c>
      <c r="C275">
        <v>10</v>
      </c>
      <c r="D275">
        <v>9</v>
      </c>
      <c r="E275">
        <v>31</v>
      </c>
      <c r="F275">
        <f t="shared" si="542"/>
        <v>130.39652777777778</v>
      </c>
      <c r="G275">
        <v>178.86859999999999</v>
      </c>
      <c r="H275">
        <v>92.191599999999994</v>
      </c>
      <c r="I275">
        <v>1966.7070000000001</v>
      </c>
      <c r="K275">
        <f t="shared" ref="K275" si="572">G275-K274</f>
        <v>157.33709999999999</v>
      </c>
      <c r="L275">
        <f t="shared" si="554"/>
        <v>157.34014999999999</v>
      </c>
      <c r="M275">
        <f t="shared" ref="M275" si="573">(360 - (H275+H276))/2 + H275</f>
        <v>92.193399999999997</v>
      </c>
      <c r="O275">
        <f t="shared" ref="O275" si="574">AVERAGE(I275:I276)*COS(RADIANS(M275-90))</f>
        <v>1965.2645573016091</v>
      </c>
      <c r="Q275">
        <f t="shared" ref="Q275" si="575">AVERAGE(F274:F277)</f>
        <v>130.39878472222222</v>
      </c>
      <c r="R275">
        <f t="shared" ref="R275" si="576">$F$5+O275*SIN(RADIANS(L275))</f>
        <v>5757.1368001174869</v>
      </c>
      <c r="S275">
        <f t="shared" ref="S275" si="577">$G$5+O275*COS(RADIANS(L275))</f>
        <v>3186.4375814177934</v>
      </c>
      <c r="T275">
        <f t="shared" ref="T275" si="578">$H$5-AVERAGE(I275:I276)*SIN(RADIANS(M275-90))</f>
        <v>924.72886646023721</v>
      </c>
      <c r="X275" s="4">
        <v>5038.8050000000003</v>
      </c>
      <c r="Y275">
        <v>3035.0929999999998</v>
      </c>
      <c r="Z275">
        <v>926.75400000000002</v>
      </c>
    </row>
    <row r="276" spans="1:26">
      <c r="A276">
        <v>111</v>
      </c>
      <c r="B276">
        <v>5</v>
      </c>
      <c r="C276">
        <v>10</v>
      </c>
      <c r="D276">
        <v>9</v>
      </c>
      <c r="E276">
        <v>31</v>
      </c>
      <c r="F276">
        <f t="shared" si="542"/>
        <v>130.39652777777778</v>
      </c>
      <c r="G276">
        <v>358.87279999999998</v>
      </c>
      <c r="H276">
        <v>267.8048</v>
      </c>
      <c r="I276">
        <v>1966.704</v>
      </c>
      <c r="K276">
        <f t="shared" ref="K276" si="579">G276-180-G274</f>
        <v>157.3432</v>
      </c>
      <c r="X276" s="4">
        <v>5038.6620000000003</v>
      </c>
      <c r="Y276">
        <v>3035.0990000000002</v>
      </c>
      <c r="Z276">
        <v>926.62900000000002</v>
      </c>
    </row>
    <row r="277" spans="1:26">
      <c r="A277" t="s">
        <v>0</v>
      </c>
      <c r="B277">
        <v>5</v>
      </c>
      <c r="C277">
        <v>10</v>
      </c>
      <c r="D277">
        <v>9</v>
      </c>
      <c r="E277">
        <v>45</v>
      </c>
      <c r="F277">
        <f t="shared" si="542"/>
        <v>130.40625</v>
      </c>
      <c r="G277">
        <v>201.5334</v>
      </c>
      <c r="H277">
        <v>265.6619</v>
      </c>
      <c r="I277">
        <v>23.015000000000001</v>
      </c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X277" s="4">
        <v>5008.4229999999998</v>
      </c>
      <c r="Y277">
        <v>5021.348</v>
      </c>
      <c r="Z277">
        <v>999.95899999999995</v>
      </c>
    </row>
    <row r="278" spans="1:26">
      <c r="A278" t="s">
        <v>0</v>
      </c>
      <c r="B278">
        <v>5</v>
      </c>
      <c r="C278">
        <v>10</v>
      </c>
      <c r="D278">
        <v>9</v>
      </c>
      <c r="E278">
        <v>45</v>
      </c>
      <c r="F278">
        <f t="shared" si="542"/>
        <v>130.40625</v>
      </c>
      <c r="G278">
        <v>21.5304</v>
      </c>
      <c r="H278">
        <v>94.334800000000001</v>
      </c>
      <c r="I278">
        <v>23.015000000000001</v>
      </c>
      <c r="K278">
        <f t="shared" ref="K278" si="580">(G278+G281-180)/2</f>
        <v>21.531399999999991</v>
      </c>
      <c r="X278" s="4">
        <v>5008.4219999999996</v>
      </c>
      <c r="Y278">
        <v>5021.348</v>
      </c>
      <c r="Z278">
        <v>999.96</v>
      </c>
    </row>
    <row r="279" spans="1:26">
      <c r="A279">
        <v>111</v>
      </c>
      <c r="B279">
        <v>5</v>
      </c>
      <c r="C279">
        <v>10</v>
      </c>
      <c r="D279">
        <v>9</v>
      </c>
      <c r="E279">
        <v>46</v>
      </c>
      <c r="F279">
        <f t="shared" si="542"/>
        <v>130.40694444444443</v>
      </c>
      <c r="G279">
        <v>178.86879999999999</v>
      </c>
      <c r="H279">
        <v>92.190200000000004</v>
      </c>
      <c r="I279">
        <v>1966.55</v>
      </c>
      <c r="K279">
        <f t="shared" ref="K279" si="581">G279-K278</f>
        <v>157.3374</v>
      </c>
      <c r="L279">
        <f t="shared" si="554"/>
        <v>157.3398</v>
      </c>
      <c r="M279">
        <f t="shared" ref="M279" si="582">(360 - (H279+H280))/2 + H279</f>
        <v>92.192149999999998</v>
      </c>
      <c r="O279">
        <f t="shared" ref="O279" si="583">AVERAGE(I279:I280)*COS(RADIANS(M279-90))</f>
        <v>1965.1113124294955</v>
      </c>
      <c r="Q279">
        <f t="shared" ref="Q279" si="584">AVERAGE(F278:F281)</f>
        <v>130.40920138888887</v>
      </c>
      <c r="R279">
        <f t="shared" ref="R279" si="585">$F$5+O279*SIN(RADIANS(L279))</f>
        <v>5757.0888386222468</v>
      </c>
      <c r="S279">
        <f t="shared" ref="S279" si="586">$G$5+O279*COS(RADIANS(L279))</f>
        <v>3186.5836218143413</v>
      </c>
      <c r="T279">
        <f t="shared" ref="T279" si="587">$H$5-AVERAGE(I279:I280)*SIN(RADIANS(M279-90))</f>
        <v>924.77767078935608</v>
      </c>
      <c r="X279" s="4">
        <v>5038.7939999999999</v>
      </c>
      <c r="Y279">
        <v>3035.248</v>
      </c>
      <c r="Z279">
        <v>926.80700000000002</v>
      </c>
    </row>
    <row r="280" spans="1:26">
      <c r="A280">
        <v>111</v>
      </c>
      <c r="B280">
        <v>5</v>
      </c>
      <c r="C280">
        <v>10</v>
      </c>
      <c r="D280">
        <v>9</v>
      </c>
      <c r="E280">
        <v>46</v>
      </c>
      <c r="F280">
        <f t="shared" si="542"/>
        <v>130.40694444444443</v>
      </c>
      <c r="G280">
        <v>358.87259999999998</v>
      </c>
      <c r="H280">
        <v>267.80590000000001</v>
      </c>
      <c r="I280">
        <v>1966.5509999999999</v>
      </c>
      <c r="K280">
        <f t="shared" ref="K280" si="588">G280-180-G278</f>
        <v>157.34219999999999</v>
      </c>
      <c r="X280" s="4">
        <v>5038.6639999999998</v>
      </c>
      <c r="Y280">
        <v>3035.25</v>
      </c>
      <c r="Z280">
        <v>926.67399999999998</v>
      </c>
    </row>
    <row r="281" spans="1:26">
      <c r="A281" t="s">
        <v>0</v>
      </c>
      <c r="B281">
        <v>5</v>
      </c>
      <c r="C281">
        <v>10</v>
      </c>
      <c r="D281">
        <v>10</v>
      </c>
      <c r="E281">
        <v>0</v>
      </c>
      <c r="F281">
        <f t="shared" si="542"/>
        <v>130.41666666666666</v>
      </c>
      <c r="G281">
        <v>201.5324</v>
      </c>
      <c r="H281">
        <v>265.66160000000002</v>
      </c>
      <c r="I281">
        <v>23.015000000000001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X281" s="4">
        <v>5008.4229999999998</v>
      </c>
      <c r="Y281">
        <v>5021.348</v>
      </c>
      <c r="Z281">
        <v>999.95899999999995</v>
      </c>
    </row>
    <row r="282" spans="1:26">
      <c r="A282" t="s">
        <v>0</v>
      </c>
      <c r="B282">
        <v>5</v>
      </c>
      <c r="C282">
        <v>10</v>
      </c>
      <c r="D282">
        <v>10</v>
      </c>
      <c r="E282">
        <v>0</v>
      </c>
      <c r="F282">
        <f t="shared" si="542"/>
        <v>130.41666666666666</v>
      </c>
      <c r="G282">
        <v>21.530799999999999</v>
      </c>
      <c r="H282">
        <v>94.334500000000006</v>
      </c>
      <c r="I282">
        <v>23.015000000000001</v>
      </c>
      <c r="K282">
        <f t="shared" ref="K282" si="589">(G282+G285-180)/2</f>
        <v>21.531549999999996</v>
      </c>
      <c r="X282" s="4">
        <v>5008.4229999999998</v>
      </c>
      <c r="Y282">
        <v>5021.348</v>
      </c>
      <c r="Z282">
        <v>999.96100000000001</v>
      </c>
    </row>
    <row r="283" spans="1:26">
      <c r="A283">
        <v>111</v>
      </c>
      <c r="B283">
        <v>5</v>
      </c>
      <c r="C283">
        <v>10</v>
      </c>
      <c r="D283">
        <v>10</v>
      </c>
      <c r="E283">
        <v>1</v>
      </c>
      <c r="F283">
        <f t="shared" si="542"/>
        <v>130.41736111111112</v>
      </c>
      <c r="G283">
        <v>178.86869999999999</v>
      </c>
      <c r="H283">
        <v>92.189300000000003</v>
      </c>
      <c r="I283">
        <v>1966.3989999999999</v>
      </c>
      <c r="K283">
        <f t="shared" ref="K283" si="590">G283-K282</f>
        <v>157.33715000000001</v>
      </c>
      <c r="L283">
        <f t="shared" si="554"/>
        <v>157.338875</v>
      </c>
      <c r="M283">
        <f t="shared" ref="M283" si="591">(360 - (H283+H284))/2 + H283</f>
        <v>92.192200000000014</v>
      </c>
      <c r="O283">
        <f t="shared" ref="O283" si="592">AVERAGE(I283:I284)*COS(RADIANS(M283-90))</f>
        <v>1964.9583587605173</v>
      </c>
      <c r="Q283">
        <f t="shared" ref="Q283" si="593">AVERAGE(F282:F285)</f>
        <v>130.41961805555556</v>
      </c>
      <c r="R283">
        <f t="shared" ref="R283" si="594">$F$5+O283*SIN(RADIANS(L283))</f>
        <v>5757.0591848618087</v>
      </c>
      <c r="S283">
        <f t="shared" ref="S283" si="595">$G$5+O283*COS(RADIANS(L283))</f>
        <v>3186.7369903185036</v>
      </c>
      <c r="T283">
        <f t="shared" ref="T283" si="596">$H$5-AVERAGE(I283:I284)*SIN(RADIANS(M283-90))</f>
        <v>924.78180842758491</v>
      </c>
      <c r="X283" s="4">
        <v>5038.7960000000003</v>
      </c>
      <c r="Y283">
        <v>3035.3980000000001</v>
      </c>
      <c r="Z283">
        <v>926.846</v>
      </c>
    </row>
    <row r="284" spans="1:26">
      <c r="A284">
        <v>111</v>
      </c>
      <c r="B284">
        <v>5</v>
      </c>
      <c r="C284">
        <v>10</v>
      </c>
      <c r="D284">
        <v>10</v>
      </c>
      <c r="E284">
        <v>1</v>
      </c>
      <c r="F284">
        <f t="shared" si="542"/>
        <v>130.41736111111112</v>
      </c>
      <c r="G284">
        <v>358.87139999999999</v>
      </c>
      <c r="H284">
        <v>267.80489999999998</v>
      </c>
      <c r="I284">
        <v>1966.396</v>
      </c>
      <c r="K284">
        <f t="shared" ref="K284" si="597">G284-180-G282</f>
        <v>157.34059999999999</v>
      </c>
      <c r="X284" s="4">
        <v>5038.7020000000002</v>
      </c>
      <c r="Y284">
        <v>3035.4059999999999</v>
      </c>
      <c r="Z284">
        <v>926.64599999999996</v>
      </c>
    </row>
    <row r="285" spans="1:26">
      <c r="A285" t="s">
        <v>0</v>
      </c>
      <c r="B285">
        <v>5</v>
      </c>
      <c r="C285">
        <v>10</v>
      </c>
      <c r="D285">
        <v>10</v>
      </c>
      <c r="E285">
        <v>15</v>
      </c>
      <c r="F285">
        <f t="shared" si="542"/>
        <v>130.42708333333334</v>
      </c>
      <c r="G285">
        <v>201.53229999999999</v>
      </c>
      <c r="H285">
        <v>265.6619</v>
      </c>
      <c r="I285">
        <v>23.015000000000001</v>
      </c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X285" s="4">
        <v>5008.4229999999998</v>
      </c>
      <c r="Y285">
        <v>5021.348</v>
      </c>
      <c r="Z285">
        <v>999.95899999999995</v>
      </c>
    </row>
    <row r="286" spans="1:26">
      <c r="A286" t="s">
        <v>0</v>
      </c>
      <c r="B286">
        <v>5</v>
      </c>
      <c r="C286">
        <v>10</v>
      </c>
      <c r="D286">
        <v>10</v>
      </c>
      <c r="E286">
        <v>15</v>
      </c>
      <c r="F286">
        <f t="shared" si="542"/>
        <v>130.42708333333334</v>
      </c>
      <c r="G286">
        <v>21.5306</v>
      </c>
      <c r="H286">
        <v>94.334900000000005</v>
      </c>
      <c r="I286">
        <v>23.015000000000001</v>
      </c>
      <c r="K286">
        <f t="shared" ref="K286" si="598">(G286+G289-180)/2</f>
        <v>21.531300000000002</v>
      </c>
      <c r="X286" s="4">
        <v>5008.4219999999996</v>
      </c>
      <c r="Y286">
        <v>5021.348</v>
      </c>
      <c r="Z286">
        <v>999.96</v>
      </c>
    </row>
    <row r="287" spans="1:26">
      <c r="A287">
        <v>111</v>
      </c>
      <c r="B287">
        <v>5</v>
      </c>
      <c r="C287">
        <v>10</v>
      </c>
      <c r="D287">
        <v>10</v>
      </c>
      <c r="E287">
        <v>16</v>
      </c>
      <c r="F287">
        <f t="shared" si="542"/>
        <v>130.42777777777778</v>
      </c>
      <c r="G287">
        <v>178.86689999999999</v>
      </c>
      <c r="H287">
        <v>92.186199999999999</v>
      </c>
      <c r="I287">
        <v>1966.2449999999999</v>
      </c>
      <c r="K287">
        <f t="shared" ref="K287" si="599">G287-K286</f>
        <v>157.3356</v>
      </c>
      <c r="L287">
        <f t="shared" si="554"/>
        <v>157.33754999999999</v>
      </c>
      <c r="M287">
        <f t="shared" ref="M287" si="600">(360 - (H287+H288))/2 + H287</f>
        <v>92.189250000000001</v>
      </c>
      <c r="O287">
        <f t="shared" ref="O287" si="601">AVERAGE(I287:I288)*COS(RADIANS(M287-90))</f>
        <v>1964.8063427952793</v>
      </c>
      <c r="Q287">
        <f t="shared" ref="Q287" si="602">AVERAGE(F286:F289)</f>
        <v>130.43003472222222</v>
      </c>
      <c r="R287">
        <f t="shared" ref="R287" si="603">$F$5+O287*SIN(RADIANS(L287))</f>
        <v>5757.0425455199183</v>
      </c>
      <c r="S287">
        <f t="shared" ref="S287" si="604">$G$5+O287*COS(RADIANS(L287))</f>
        <v>3186.8947771954099</v>
      </c>
      <c r="T287">
        <f t="shared" ref="T287" si="605">$H$5-AVERAGE(I287:I288)*SIN(RADIANS(M287-90))</f>
        <v>924.88893800717813</v>
      </c>
      <c r="X287" s="4">
        <v>5038.8549999999996</v>
      </c>
      <c r="Y287">
        <v>3035.549</v>
      </c>
      <c r="Z287">
        <v>926.95699999999999</v>
      </c>
    </row>
    <row r="288" spans="1:26">
      <c r="A288">
        <v>111</v>
      </c>
      <c r="B288">
        <v>5</v>
      </c>
      <c r="C288">
        <v>10</v>
      </c>
      <c r="D288">
        <v>10</v>
      </c>
      <c r="E288">
        <v>16</v>
      </c>
      <c r="F288">
        <f t="shared" si="542"/>
        <v>130.42777777777778</v>
      </c>
      <c r="G288">
        <v>358.87009999999998</v>
      </c>
      <c r="H288">
        <v>267.80770000000001</v>
      </c>
      <c r="I288">
        <v>1966.2380000000001</v>
      </c>
      <c r="K288">
        <f t="shared" ref="K288" si="606">G288-180-G286</f>
        <v>157.33949999999999</v>
      </c>
      <c r="X288" s="4">
        <v>5038.7439999999997</v>
      </c>
      <c r="Y288">
        <v>3035.5610000000001</v>
      </c>
      <c r="Z288">
        <v>926.74699999999996</v>
      </c>
    </row>
    <row r="289" spans="1:26">
      <c r="A289" t="s">
        <v>0</v>
      </c>
      <c r="B289">
        <v>5</v>
      </c>
      <c r="C289">
        <v>10</v>
      </c>
      <c r="D289">
        <v>10</v>
      </c>
      <c r="E289">
        <v>30</v>
      </c>
      <c r="F289">
        <f t="shared" si="542"/>
        <v>130.4375</v>
      </c>
      <c r="G289">
        <v>201.53200000000001</v>
      </c>
      <c r="H289">
        <v>265.66120000000001</v>
      </c>
      <c r="I289">
        <v>23.015000000000001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X289" s="4">
        <v>5008.4229999999998</v>
      </c>
      <c r="Y289">
        <v>5021.348</v>
      </c>
      <c r="Z289">
        <v>999.95899999999995</v>
      </c>
    </row>
    <row r="290" spans="1:26">
      <c r="A290" t="s">
        <v>0</v>
      </c>
      <c r="B290">
        <v>5</v>
      </c>
      <c r="C290">
        <v>10</v>
      </c>
      <c r="D290">
        <v>10</v>
      </c>
      <c r="E290">
        <v>30</v>
      </c>
      <c r="F290">
        <f t="shared" si="542"/>
        <v>130.4375</v>
      </c>
      <c r="G290">
        <v>21.529499999999999</v>
      </c>
      <c r="H290">
        <v>94.334599999999995</v>
      </c>
      <c r="I290">
        <v>23.015999999999998</v>
      </c>
      <c r="K290">
        <f t="shared" ref="K290" si="607">(G290+G293-180)/2</f>
        <v>21.531100000000009</v>
      </c>
      <c r="X290" s="4">
        <v>5008.4219999999996</v>
      </c>
      <c r="Y290">
        <v>5021.3490000000002</v>
      </c>
      <c r="Z290">
        <v>999.96100000000001</v>
      </c>
    </row>
    <row r="291" spans="1:26">
      <c r="A291">
        <v>111</v>
      </c>
      <c r="B291">
        <v>5</v>
      </c>
      <c r="C291">
        <v>10</v>
      </c>
      <c r="D291">
        <v>10</v>
      </c>
      <c r="E291">
        <v>31</v>
      </c>
      <c r="F291">
        <f t="shared" si="542"/>
        <v>130.43819444444443</v>
      </c>
      <c r="G291">
        <v>178.86680000000001</v>
      </c>
      <c r="H291">
        <v>92.188900000000004</v>
      </c>
      <c r="I291">
        <v>1966.0889999999999</v>
      </c>
      <c r="K291">
        <f t="shared" ref="K291" si="608">G291-K290</f>
        <v>157.3357</v>
      </c>
      <c r="L291">
        <f t="shared" si="554"/>
        <v>157.33814999999998</v>
      </c>
      <c r="M291">
        <f t="shared" ref="M291" si="609">(360 - (H291+H292))/2 + H291</f>
        <v>92.191500000000005</v>
      </c>
      <c r="O291">
        <f t="shared" ref="O291" si="610">AVERAGE(I291:I292)*COS(RADIANS(M291-90))</f>
        <v>1964.6475057741277</v>
      </c>
      <c r="Q291">
        <f t="shared" ref="Q291" si="611">AVERAGE(F290:F293)</f>
        <v>130.44045138888887</v>
      </c>
      <c r="R291">
        <f t="shared" ref="R291" si="612">$F$5+O291*SIN(RADIANS(L291))</f>
        <v>5756.9623601004114</v>
      </c>
      <c r="S291">
        <f t="shared" ref="S291" si="613">$G$5+O291*COS(RADIANS(L291))</f>
        <v>3187.0334235469991</v>
      </c>
      <c r="T291">
        <f t="shared" ref="T291" si="614">$H$5-AVERAGE(I291:I292)*SIN(RADIANS(M291-90))</f>
        <v>924.81774567260436</v>
      </c>
      <c r="X291" s="4">
        <v>5038.8549999999996</v>
      </c>
      <c r="Y291">
        <v>3035.7080000000001</v>
      </c>
      <c r="Z291">
        <v>926.86900000000003</v>
      </c>
    </row>
    <row r="292" spans="1:26">
      <c r="A292">
        <v>111</v>
      </c>
      <c r="B292">
        <v>5</v>
      </c>
      <c r="C292">
        <v>10</v>
      </c>
      <c r="D292">
        <v>10</v>
      </c>
      <c r="E292">
        <v>31</v>
      </c>
      <c r="F292">
        <f t="shared" si="542"/>
        <v>130.43819444444443</v>
      </c>
      <c r="G292">
        <v>358.87009999999998</v>
      </c>
      <c r="H292">
        <v>267.80590000000001</v>
      </c>
      <c r="I292">
        <v>1966.0820000000001</v>
      </c>
      <c r="K292">
        <f t="shared" ref="K292" si="615">G292-180-G290</f>
        <v>157.34059999999999</v>
      </c>
      <c r="X292" s="4">
        <v>5038.7430000000004</v>
      </c>
      <c r="Y292">
        <v>3035.7190000000001</v>
      </c>
      <c r="Z292">
        <v>926.69299999999998</v>
      </c>
    </row>
    <row r="293" spans="1:26">
      <c r="A293" t="s">
        <v>0</v>
      </c>
      <c r="B293">
        <v>5</v>
      </c>
      <c r="C293">
        <v>10</v>
      </c>
      <c r="D293">
        <v>10</v>
      </c>
      <c r="E293">
        <v>45</v>
      </c>
      <c r="F293">
        <f t="shared" si="542"/>
        <v>130.44791666666666</v>
      </c>
      <c r="G293">
        <v>201.53270000000001</v>
      </c>
      <c r="H293">
        <v>265.66079999999999</v>
      </c>
      <c r="I293">
        <v>23.015000000000001</v>
      </c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X293" s="4">
        <v>5008.4229999999998</v>
      </c>
      <c r="Y293">
        <v>5021.348</v>
      </c>
      <c r="Z293">
        <v>999.95899999999995</v>
      </c>
    </row>
    <row r="294" spans="1:26">
      <c r="A294" t="s">
        <v>0</v>
      </c>
      <c r="B294">
        <v>5</v>
      </c>
      <c r="C294">
        <v>10</v>
      </c>
      <c r="D294">
        <v>10</v>
      </c>
      <c r="E294">
        <v>45</v>
      </c>
      <c r="F294">
        <f t="shared" si="542"/>
        <v>130.44791666666666</v>
      </c>
      <c r="G294">
        <v>21.530100000000001</v>
      </c>
      <c r="H294">
        <v>94.333500000000001</v>
      </c>
      <c r="I294">
        <v>23.015999999999998</v>
      </c>
      <c r="K294">
        <f t="shared" ref="K294" si="616">(G294+G297-180)/2</f>
        <v>21.53125</v>
      </c>
      <c r="X294" s="4">
        <v>5008.4219999999996</v>
      </c>
      <c r="Y294">
        <v>5021.348</v>
      </c>
      <c r="Z294">
        <v>999.96100000000001</v>
      </c>
    </row>
    <row r="295" spans="1:26">
      <c r="A295">
        <v>111</v>
      </c>
      <c r="B295">
        <v>5</v>
      </c>
      <c r="C295">
        <v>10</v>
      </c>
      <c r="D295">
        <v>10</v>
      </c>
      <c r="E295">
        <v>46</v>
      </c>
      <c r="F295">
        <f t="shared" si="542"/>
        <v>130.44861111111112</v>
      </c>
      <c r="G295">
        <v>178.8655</v>
      </c>
      <c r="H295">
        <v>92.188900000000004</v>
      </c>
      <c r="I295">
        <v>1965.9280000000001</v>
      </c>
      <c r="K295">
        <f t="shared" ref="K295" si="617">G295-K294</f>
        <v>157.33425</v>
      </c>
      <c r="L295">
        <f t="shared" si="554"/>
        <v>157.336625</v>
      </c>
      <c r="M295">
        <f t="shared" ref="M295" si="618">(360 - (H295+H296))/2 + H295</f>
        <v>92.191250000000011</v>
      </c>
      <c r="O295">
        <f t="shared" ref="O295" si="619">AVERAGE(I295:I296)*COS(RADIANS(M295-90))</f>
        <v>1964.4879507971425</v>
      </c>
      <c r="Q295">
        <f t="shared" ref="Q295" si="620">AVERAGE(F294:F297)</f>
        <v>130.45086805555556</v>
      </c>
      <c r="R295">
        <f t="shared" ref="R295" si="621">$F$5+O295*SIN(RADIANS(L295))</f>
        <v>5756.9491351163751</v>
      </c>
      <c r="S295">
        <f t="shared" ref="S295" si="622">$G$5+O295*COS(RADIANS(L295))</f>
        <v>3187.2008065773725</v>
      </c>
      <c r="T295">
        <f t="shared" ref="T295" si="623">$H$5-AVERAGE(I295:I296)*SIN(RADIANS(M295-90))</f>
        <v>924.83243569800732</v>
      </c>
      <c r="X295" s="4">
        <v>5038.8959999999997</v>
      </c>
      <c r="Y295">
        <v>3035.87</v>
      </c>
      <c r="Z295">
        <v>926.87599999999998</v>
      </c>
    </row>
    <row r="296" spans="1:26">
      <c r="A296">
        <v>111</v>
      </c>
      <c r="B296">
        <v>5</v>
      </c>
      <c r="C296">
        <v>10</v>
      </c>
      <c r="D296">
        <v>10</v>
      </c>
      <c r="E296">
        <v>46</v>
      </c>
      <c r="F296">
        <f t="shared" si="542"/>
        <v>130.44861111111112</v>
      </c>
      <c r="G296">
        <v>358.8691</v>
      </c>
      <c r="H296">
        <v>267.8064</v>
      </c>
      <c r="I296">
        <v>1965.923</v>
      </c>
      <c r="K296">
        <f t="shared" ref="K296" si="624">G296-180-G294</f>
        <v>157.339</v>
      </c>
      <c r="X296" s="4">
        <v>5038.7730000000001</v>
      </c>
      <c r="Y296">
        <v>3035.8789999999999</v>
      </c>
      <c r="Z296">
        <v>926.71400000000006</v>
      </c>
    </row>
    <row r="297" spans="1:26">
      <c r="A297" t="s">
        <v>0</v>
      </c>
      <c r="B297">
        <v>5</v>
      </c>
      <c r="C297">
        <v>10</v>
      </c>
      <c r="D297">
        <v>11</v>
      </c>
      <c r="E297">
        <v>0</v>
      </c>
      <c r="F297">
        <f t="shared" si="542"/>
        <v>130.45833333333334</v>
      </c>
      <c r="G297">
        <v>201.5324</v>
      </c>
      <c r="H297">
        <v>265.66079999999999</v>
      </c>
      <c r="I297">
        <v>23.015000000000001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X297" s="4">
        <v>5008.4229999999998</v>
      </c>
      <c r="Y297">
        <v>5021.348</v>
      </c>
      <c r="Z297">
        <v>999.95899999999995</v>
      </c>
    </row>
    <row r="298" spans="1:26">
      <c r="A298" t="s">
        <v>0</v>
      </c>
      <c r="B298">
        <v>5</v>
      </c>
      <c r="C298">
        <v>10</v>
      </c>
      <c r="D298">
        <v>11</v>
      </c>
      <c r="E298">
        <v>0</v>
      </c>
      <c r="F298">
        <f t="shared" si="542"/>
        <v>130.45833333333334</v>
      </c>
      <c r="G298">
        <v>21.5306</v>
      </c>
      <c r="H298">
        <v>94.334199999999996</v>
      </c>
      <c r="I298">
        <v>23.015000000000001</v>
      </c>
      <c r="K298">
        <f t="shared" ref="K298" si="625">(G298+G301-180)/2</f>
        <v>21.531549999999996</v>
      </c>
      <c r="X298" s="4">
        <v>5008.4229999999998</v>
      </c>
      <c r="Y298">
        <v>5021.348</v>
      </c>
      <c r="Z298">
        <v>999.96100000000001</v>
      </c>
    </row>
    <row r="299" spans="1:26">
      <c r="A299">
        <v>111</v>
      </c>
      <c r="B299">
        <v>5</v>
      </c>
      <c r="C299">
        <v>10</v>
      </c>
      <c r="D299">
        <v>11</v>
      </c>
      <c r="E299">
        <v>1</v>
      </c>
      <c r="F299">
        <f t="shared" si="542"/>
        <v>130.45902777777778</v>
      </c>
      <c r="G299">
        <v>178.8647</v>
      </c>
      <c r="H299">
        <v>92.187899999999999</v>
      </c>
      <c r="I299">
        <v>1965.769</v>
      </c>
      <c r="K299">
        <f t="shared" ref="K299" si="626">G299-K298</f>
        <v>157.33314999999999</v>
      </c>
      <c r="L299">
        <f t="shared" si="554"/>
        <v>157.335475</v>
      </c>
      <c r="M299">
        <f t="shared" ref="M299" si="627">(360 - (H299+H300))/2 + H299</f>
        <v>92.190649999999991</v>
      </c>
      <c r="O299">
        <f t="shared" ref="O299" si="628">AVERAGE(I299:I300)*COS(RADIANS(M299-90))</f>
        <v>1964.332352217599</v>
      </c>
      <c r="Q299">
        <f t="shared" ref="Q299" si="629">AVERAGE(F298:F301)</f>
        <v>130.46128472222222</v>
      </c>
      <c r="R299">
        <f t="shared" ref="R299" si="630">$F$5+O299*SIN(RADIANS(L299))</f>
        <v>5756.9255626322411</v>
      </c>
      <c r="S299">
        <f t="shared" ref="S299" si="631">$G$5+O299*COS(RADIANS(L299))</f>
        <v>3187.3595826522596</v>
      </c>
      <c r="T299">
        <f t="shared" ref="T299" si="632">$H$5-AVERAGE(I299:I300)*SIN(RADIANS(M299-90))</f>
        <v>924.8589899437435</v>
      </c>
      <c r="X299" s="4">
        <v>5038.92</v>
      </c>
      <c r="Y299">
        <v>3036.0279999999998</v>
      </c>
      <c r="Z299">
        <v>926.91600000000005</v>
      </c>
    </row>
    <row r="300" spans="1:26">
      <c r="A300">
        <v>111</v>
      </c>
      <c r="B300">
        <v>5</v>
      </c>
      <c r="C300">
        <v>10</v>
      </c>
      <c r="D300">
        <v>11</v>
      </c>
      <c r="E300">
        <v>1</v>
      </c>
      <c r="F300">
        <f t="shared" si="542"/>
        <v>130.45902777777778</v>
      </c>
      <c r="G300">
        <v>358.86840000000001</v>
      </c>
      <c r="H300">
        <v>267.8066</v>
      </c>
      <c r="I300">
        <v>1965.769</v>
      </c>
      <c r="K300">
        <f t="shared" ref="K300" si="633">G300-180-G298</f>
        <v>157.33780000000002</v>
      </c>
      <c r="X300" s="4">
        <v>5038.7939999999999</v>
      </c>
      <c r="Y300">
        <v>3036.0329999999999</v>
      </c>
      <c r="Z300">
        <v>926.72799999999995</v>
      </c>
    </row>
    <row r="301" spans="1:26">
      <c r="A301" t="s">
        <v>0</v>
      </c>
      <c r="B301">
        <v>5</v>
      </c>
      <c r="C301">
        <v>10</v>
      </c>
      <c r="D301">
        <v>11</v>
      </c>
      <c r="E301">
        <v>15</v>
      </c>
      <c r="F301">
        <f t="shared" si="542"/>
        <v>130.46875</v>
      </c>
      <c r="G301">
        <v>201.5325</v>
      </c>
      <c r="H301">
        <v>265.66120000000001</v>
      </c>
      <c r="I301">
        <v>23.015000000000001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X301" s="4">
        <v>5008.4229999999998</v>
      </c>
      <c r="Y301">
        <v>5021.348</v>
      </c>
      <c r="Z301">
        <v>999.95899999999995</v>
      </c>
    </row>
    <row r="302" spans="1:26">
      <c r="A302" t="s">
        <v>0</v>
      </c>
      <c r="B302">
        <v>5</v>
      </c>
      <c r="C302">
        <v>10</v>
      </c>
      <c r="D302">
        <v>11</v>
      </c>
      <c r="E302">
        <v>15</v>
      </c>
      <c r="F302">
        <f t="shared" si="542"/>
        <v>130.46875</v>
      </c>
      <c r="G302">
        <v>21.531300000000002</v>
      </c>
      <c r="H302">
        <v>94.333100000000002</v>
      </c>
      <c r="I302">
        <v>23.015999999999998</v>
      </c>
      <c r="K302">
        <f t="shared" ref="K302" si="634">(G302+G305-180)/2</f>
        <v>21.532049999999998</v>
      </c>
      <c r="X302" s="4">
        <v>5008.4229999999998</v>
      </c>
      <c r="Y302">
        <v>5021.348</v>
      </c>
      <c r="Z302">
        <v>999.96100000000001</v>
      </c>
    </row>
    <row r="303" spans="1:26">
      <c r="A303">
        <v>111</v>
      </c>
      <c r="B303">
        <v>5</v>
      </c>
      <c r="C303">
        <v>10</v>
      </c>
      <c r="D303">
        <v>11</v>
      </c>
      <c r="E303">
        <v>16</v>
      </c>
      <c r="F303">
        <f t="shared" si="542"/>
        <v>130.46944444444443</v>
      </c>
      <c r="G303">
        <v>178.86420000000001</v>
      </c>
      <c r="H303">
        <v>92.187700000000007</v>
      </c>
      <c r="I303">
        <v>1965.6110000000001</v>
      </c>
      <c r="K303">
        <f t="shared" ref="K303" si="635">G303-K302</f>
        <v>157.33215000000001</v>
      </c>
      <c r="L303">
        <f t="shared" si="554"/>
        <v>157.33402500000003</v>
      </c>
      <c r="M303">
        <f t="shared" ref="M303" si="636">(360 - (H303+H304))/2 + H303</f>
        <v>92.190050000000014</v>
      </c>
      <c r="O303">
        <f t="shared" ref="O303" si="637">AVERAGE(I303:I304)*COS(RADIANS(M303-90))</f>
        <v>1964.1717569495133</v>
      </c>
      <c r="Q303">
        <f t="shared" ref="Q303" si="638">AVERAGE(F302:F305)</f>
        <v>130.47170138888887</v>
      </c>
      <c r="R303">
        <f t="shared" ref="R303" si="639">$F$5+O303*SIN(RADIANS(L303))</f>
        <v>5756.9095486861706</v>
      </c>
      <c r="S303">
        <f t="shared" ref="S303" si="640">$G$5+O303*COS(RADIANS(L303))</f>
        <v>3187.526930984674</v>
      </c>
      <c r="T303">
        <f t="shared" ref="T303" si="641">$H$5-AVERAGE(I303:I304)*SIN(RADIANS(M303-90))</f>
        <v>924.88573199376674</v>
      </c>
      <c r="X303" s="4">
        <v>5038.933</v>
      </c>
      <c r="Y303">
        <v>3036.1860000000001</v>
      </c>
      <c r="Z303">
        <v>926.928</v>
      </c>
    </row>
    <row r="304" spans="1:26">
      <c r="A304">
        <v>111</v>
      </c>
      <c r="B304">
        <v>5</v>
      </c>
      <c r="C304">
        <v>10</v>
      </c>
      <c r="D304">
        <v>11</v>
      </c>
      <c r="E304">
        <v>16</v>
      </c>
      <c r="F304">
        <f t="shared" si="542"/>
        <v>130.46944444444443</v>
      </c>
      <c r="G304">
        <v>358.86720000000003</v>
      </c>
      <c r="H304">
        <v>267.80759999999998</v>
      </c>
      <c r="I304">
        <v>1965.604</v>
      </c>
      <c r="K304">
        <f t="shared" ref="K304" si="642">G304-180-G302</f>
        <v>157.33590000000004</v>
      </c>
      <c r="X304" s="4">
        <v>5038.8310000000001</v>
      </c>
      <c r="Y304">
        <v>3036.1970000000001</v>
      </c>
      <c r="Z304">
        <v>926.77</v>
      </c>
    </row>
    <row r="305" spans="1:26">
      <c r="A305" t="s">
        <v>0</v>
      </c>
      <c r="B305">
        <v>5</v>
      </c>
      <c r="C305">
        <v>10</v>
      </c>
      <c r="D305">
        <v>11</v>
      </c>
      <c r="E305">
        <v>30</v>
      </c>
      <c r="F305">
        <f t="shared" si="542"/>
        <v>130.47916666666666</v>
      </c>
      <c r="G305">
        <v>201.53280000000001</v>
      </c>
      <c r="H305">
        <v>265.66160000000002</v>
      </c>
      <c r="I305">
        <v>23.015999999999998</v>
      </c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X305" s="4">
        <v>5008.4229999999998</v>
      </c>
      <c r="Y305">
        <v>5021.348</v>
      </c>
      <c r="Z305">
        <v>999.95899999999995</v>
      </c>
    </row>
    <row r="306" spans="1:26">
      <c r="A306" t="s">
        <v>0</v>
      </c>
      <c r="B306">
        <v>5</v>
      </c>
      <c r="C306">
        <v>10</v>
      </c>
      <c r="D306">
        <v>11</v>
      </c>
      <c r="E306">
        <v>30</v>
      </c>
      <c r="F306">
        <f t="shared" si="542"/>
        <v>130.47916666666666</v>
      </c>
      <c r="G306">
        <v>21.530899999999999</v>
      </c>
      <c r="H306">
        <v>94.334400000000002</v>
      </c>
      <c r="I306">
        <v>23.015000000000001</v>
      </c>
      <c r="K306">
        <f t="shared" ref="K306" si="643">(G306+G309-180)/2</f>
        <v>21.532049999999998</v>
      </c>
      <c r="X306" s="4">
        <v>5008.4229999999998</v>
      </c>
      <c r="Y306">
        <v>5021.348</v>
      </c>
      <c r="Z306">
        <v>999.96100000000001</v>
      </c>
    </row>
    <row r="307" spans="1:26">
      <c r="A307">
        <v>111</v>
      </c>
      <c r="B307">
        <v>5</v>
      </c>
      <c r="C307">
        <v>10</v>
      </c>
      <c r="D307">
        <v>11</v>
      </c>
      <c r="E307">
        <v>31</v>
      </c>
      <c r="F307">
        <f t="shared" si="542"/>
        <v>130.47986111111112</v>
      </c>
      <c r="G307">
        <v>178.86279999999999</v>
      </c>
      <c r="H307">
        <v>92.188100000000006</v>
      </c>
      <c r="I307">
        <v>1965.451</v>
      </c>
      <c r="K307">
        <f t="shared" ref="K307" si="644">G307-K306</f>
        <v>157.33074999999999</v>
      </c>
      <c r="L307">
        <f t="shared" si="554"/>
        <v>157.332875</v>
      </c>
      <c r="M307">
        <f t="shared" ref="M307" si="645">(360 - (H307+H308))/2 + H307</f>
        <v>92.190350000000009</v>
      </c>
      <c r="O307">
        <f t="shared" ref="O307" si="646">AVERAGE(I307:I308)*COS(RADIANS(M307-90))</f>
        <v>1964.0129794304246</v>
      </c>
      <c r="Q307">
        <f t="shared" ref="Q307" si="647">AVERAGE(F306:F309)</f>
        <v>130.48211805555556</v>
      </c>
      <c r="R307">
        <f t="shared" ref="R307" si="648">$F$5+O307*SIN(RADIANS(L307))</f>
        <v>5756.8847380517263</v>
      </c>
      <c r="S307">
        <f t="shared" ref="S307" si="649">$G$5+O307*COS(RADIANS(L307))</f>
        <v>3187.688636940235</v>
      </c>
      <c r="T307">
        <f t="shared" ref="T307" si="650">$H$5-AVERAGE(I307:I308)*SIN(RADIANS(M307-90))</f>
        <v>924.88150540761012</v>
      </c>
      <c r="X307" s="4">
        <v>5038.9780000000001</v>
      </c>
      <c r="Y307">
        <v>3036.348</v>
      </c>
      <c r="Z307">
        <v>926.92</v>
      </c>
    </row>
    <row r="308" spans="1:26">
      <c r="A308">
        <v>111</v>
      </c>
      <c r="B308">
        <v>5</v>
      </c>
      <c r="C308">
        <v>10</v>
      </c>
      <c r="D308">
        <v>11</v>
      </c>
      <c r="E308">
        <v>31</v>
      </c>
      <c r="F308">
        <f t="shared" si="542"/>
        <v>130.47986111111112</v>
      </c>
      <c r="G308">
        <v>358.86590000000001</v>
      </c>
      <c r="H308">
        <v>267.80739999999997</v>
      </c>
      <c r="I308">
        <v>1965.4469999999999</v>
      </c>
      <c r="K308">
        <f t="shared" ref="K308" si="651">G308-180-G306</f>
        <v>157.33500000000001</v>
      </c>
      <c r="X308" s="4">
        <v>5038.8739999999998</v>
      </c>
      <c r="Y308">
        <v>3036.355</v>
      </c>
      <c r="Z308">
        <v>926.76700000000005</v>
      </c>
    </row>
    <row r="309" spans="1:26">
      <c r="A309" t="s">
        <v>0</v>
      </c>
      <c r="B309">
        <v>5</v>
      </c>
      <c r="C309">
        <v>10</v>
      </c>
      <c r="D309">
        <v>11</v>
      </c>
      <c r="E309">
        <v>45</v>
      </c>
      <c r="F309">
        <f t="shared" si="542"/>
        <v>130.48958333333334</v>
      </c>
      <c r="G309">
        <v>201.53319999999999</v>
      </c>
      <c r="H309">
        <v>265.66149999999999</v>
      </c>
      <c r="I309">
        <v>23.015000000000001</v>
      </c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X309" s="4">
        <v>5008.4229999999998</v>
      </c>
      <c r="Y309">
        <v>5021.348</v>
      </c>
      <c r="Z309">
        <v>999.95899999999995</v>
      </c>
    </row>
    <row r="310" spans="1:26">
      <c r="A310" t="s">
        <v>0</v>
      </c>
      <c r="B310">
        <v>5</v>
      </c>
      <c r="C310">
        <v>10</v>
      </c>
      <c r="D310">
        <v>11</v>
      </c>
      <c r="E310">
        <v>45</v>
      </c>
      <c r="F310">
        <f t="shared" si="542"/>
        <v>130.48958333333334</v>
      </c>
      <c r="G310">
        <v>21.531199999999998</v>
      </c>
      <c r="H310">
        <v>94.334299999999999</v>
      </c>
      <c r="I310">
        <v>23.015999999999998</v>
      </c>
      <c r="K310">
        <f t="shared" ref="K310" si="652">(G310+G313-180)/2</f>
        <v>21.532600000000002</v>
      </c>
      <c r="X310" s="4">
        <v>5008.4229999999998</v>
      </c>
      <c r="Y310">
        <v>5021.348</v>
      </c>
      <c r="Z310">
        <v>999.96100000000001</v>
      </c>
    </row>
    <row r="311" spans="1:26">
      <c r="A311">
        <v>111</v>
      </c>
      <c r="B311">
        <v>5</v>
      </c>
      <c r="C311">
        <v>10</v>
      </c>
      <c r="D311">
        <v>11</v>
      </c>
      <c r="E311">
        <v>46</v>
      </c>
      <c r="F311">
        <f t="shared" si="542"/>
        <v>130.49027777777778</v>
      </c>
      <c r="G311">
        <v>178.8622</v>
      </c>
      <c r="H311">
        <v>92.188999999999993</v>
      </c>
      <c r="I311">
        <v>1965.2919999999999</v>
      </c>
      <c r="K311">
        <f t="shared" ref="K311" si="653">G311-K310</f>
        <v>157.3296</v>
      </c>
      <c r="L311">
        <f t="shared" si="554"/>
        <v>157.33159999999998</v>
      </c>
      <c r="M311">
        <f t="shared" ref="M311" si="654">(360 - (H311+H312))/2 + H311</f>
        <v>92.190950000000015</v>
      </c>
      <c r="O311">
        <f t="shared" ref="O311" si="655">AVERAGE(I311:I312)*COS(RADIANS(M311-90))</f>
        <v>1963.8513103799503</v>
      </c>
      <c r="Q311">
        <f t="shared" ref="Q311" si="656">AVERAGE(F310:F313)</f>
        <v>130.49253472222222</v>
      </c>
      <c r="R311">
        <f t="shared" ref="R311" si="657">$F$5+O311*SIN(RADIANS(L311))</f>
        <v>5756.862760338352</v>
      </c>
      <c r="S311">
        <f t="shared" ref="S311" si="658">$G$5+O311*COS(RADIANS(L311))</f>
        <v>3187.8546605489782</v>
      </c>
      <c r="T311">
        <f t="shared" ref="T311" si="659">$H$5-AVERAGE(I311:I312)*SIN(RADIANS(M311-90))</f>
        <v>924.86709334151396</v>
      </c>
      <c r="X311" s="4">
        <v>5038.9960000000001</v>
      </c>
      <c r="Y311">
        <v>3036.5070000000001</v>
      </c>
      <c r="Z311">
        <v>926.89499999999998</v>
      </c>
    </row>
    <row r="312" spans="1:26">
      <c r="A312">
        <v>111</v>
      </c>
      <c r="B312">
        <v>5</v>
      </c>
      <c r="C312">
        <v>10</v>
      </c>
      <c r="D312">
        <v>11</v>
      </c>
      <c r="E312">
        <v>46</v>
      </c>
      <c r="F312">
        <f t="shared" si="542"/>
        <v>130.49027777777778</v>
      </c>
      <c r="G312">
        <v>358.8648</v>
      </c>
      <c r="H312">
        <v>267.80709999999999</v>
      </c>
      <c r="I312">
        <v>1965.2840000000001</v>
      </c>
      <c r="K312">
        <f t="shared" ref="K312" si="660">G312-180-G310</f>
        <v>157.33359999999999</v>
      </c>
      <c r="X312" s="4">
        <v>5038.9080000000004</v>
      </c>
      <c r="Y312">
        <v>3036.5189999999998</v>
      </c>
      <c r="Z312">
        <v>926.76499999999999</v>
      </c>
    </row>
    <row r="313" spans="1:26">
      <c r="A313" t="s">
        <v>0</v>
      </c>
      <c r="B313">
        <v>5</v>
      </c>
      <c r="C313">
        <v>10</v>
      </c>
      <c r="D313">
        <v>12</v>
      </c>
      <c r="E313">
        <v>0</v>
      </c>
      <c r="F313">
        <f t="shared" si="542"/>
        <v>130.5</v>
      </c>
      <c r="G313">
        <v>201.53399999999999</v>
      </c>
      <c r="H313">
        <v>265.66210000000001</v>
      </c>
      <c r="I313">
        <v>23.015000000000001</v>
      </c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X313" s="4">
        <v>5008.424</v>
      </c>
      <c r="Y313">
        <v>5021.348</v>
      </c>
      <c r="Z313">
        <v>999.95899999999995</v>
      </c>
    </row>
    <row r="314" spans="1:26">
      <c r="A314" t="s">
        <v>0</v>
      </c>
      <c r="B314">
        <v>5</v>
      </c>
      <c r="C314">
        <v>10</v>
      </c>
      <c r="D314">
        <v>12</v>
      </c>
      <c r="E314">
        <v>0</v>
      </c>
      <c r="F314">
        <f t="shared" si="542"/>
        <v>130.5</v>
      </c>
      <c r="G314">
        <v>21.531300000000002</v>
      </c>
      <c r="H314">
        <v>94.334800000000001</v>
      </c>
      <c r="I314">
        <v>23.015000000000001</v>
      </c>
      <c r="K314">
        <f t="shared" ref="K314" si="661">(G314+G317-180)/2</f>
        <v>21.532800000000009</v>
      </c>
      <c r="X314" s="4">
        <v>5008.4229999999998</v>
      </c>
      <c r="Y314">
        <v>5021.348</v>
      </c>
      <c r="Z314">
        <v>999.96</v>
      </c>
    </row>
    <row r="315" spans="1:26">
      <c r="A315">
        <v>111</v>
      </c>
      <c r="B315">
        <v>5</v>
      </c>
      <c r="C315">
        <v>10</v>
      </c>
      <c r="D315">
        <v>12</v>
      </c>
      <c r="E315">
        <v>1</v>
      </c>
      <c r="F315">
        <f t="shared" si="542"/>
        <v>130.50069444444443</v>
      </c>
      <c r="G315">
        <v>178.86019999999999</v>
      </c>
      <c r="H315">
        <v>92.189599999999999</v>
      </c>
      <c r="I315">
        <v>1965.13</v>
      </c>
      <c r="K315">
        <f t="shared" ref="K315" si="662">G315-K314</f>
        <v>157.32739999999998</v>
      </c>
      <c r="L315">
        <f t="shared" si="554"/>
        <v>157.33015</v>
      </c>
      <c r="M315">
        <f t="shared" ref="M315" si="663">(360 - (H315+H316))/2 + H315</f>
        <v>92.191700000000012</v>
      </c>
      <c r="O315">
        <f t="shared" ref="O315" si="664">AVERAGE(I315:I316)*COS(RADIANS(M315-90))</f>
        <v>1963.6924423064856</v>
      </c>
      <c r="Q315">
        <f t="shared" ref="Q315" si="665">AVERAGE(F314:F317)</f>
        <v>130.50295138888887</v>
      </c>
      <c r="R315">
        <f t="shared" ref="R315" si="666">$F$5+O315*SIN(RADIANS(L315))</f>
        <v>5756.8473895371935</v>
      </c>
      <c r="S315">
        <f t="shared" ref="S315" si="667">$G$5+O315*COS(RADIANS(L315))</f>
        <v>3188.0204093527027</v>
      </c>
      <c r="T315">
        <f t="shared" ref="T315" si="668">$H$5-AVERAGE(I315:I316)*SIN(RADIANS(M315-90))</f>
        <v>924.84742899680737</v>
      </c>
      <c r="X315" s="4">
        <v>5039.0630000000001</v>
      </c>
      <c r="Y315">
        <v>3036.672</v>
      </c>
      <c r="Z315">
        <v>926.88099999999997</v>
      </c>
    </row>
    <row r="316" spans="1:26">
      <c r="A316">
        <v>111</v>
      </c>
      <c r="B316">
        <v>5</v>
      </c>
      <c r="C316">
        <v>10</v>
      </c>
      <c r="D316">
        <v>12</v>
      </c>
      <c r="E316">
        <v>1</v>
      </c>
      <c r="F316">
        <f t="shared" si="542"/>
        <v>130.50069444444443</v>
      </c>
      <c r="G316">
        <v>358.86419999999998</v>
      </c>
      <c r="H316">
        <v>267.80619999999999</v>
      </c>
      <c r="I316">
        <v>1965.13</v>
      </c>
      <c r="K316">
        <f t="shared" ref="K316" si="669">G316-180-G314</f>
        <v>157.3329</v>
      </c>
      <c r="X316" s="4">
        <v>5038.9260000000004</v>
      </c>
      <c r="Y316">
        <v>3036.6750000000002</v>
      </c>
      <c r="Z316">
        <v>926.73900000000003</v>
      </c>
    </row>
    <row r="317" spans="1:26">
      <c r="A317" t="s">
        <v>0</v>
      </c>
      <c r="B317">
        <v>5</v>
      </c>
      <c r="C317">
        <v>10</v>
      </c>
      <c r="D317">
        <v>12</v>
      </c>
      <c r="E317">
        <v>15</v>
      </c>
      <c r="F317">
        <f t="shared" si="542"/>
        <v>130.51041666666666</v>
      </c>
      <c r="G317">
        <v>201.5343</v>
      </c>
      <c r="H317">
        <v>265.66140000000001</v>
      </c>
      <c r="I317">
        <v>23.015000000000001</v>
      </c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X317" s="4">
        <v>5008.424</v>
      </c>
      <c r="Y317">
        <v>5021.348</v>
      </c>
      <c r="Z317">
        <v>999.95899999999995</v>
      </c>
    </row>
    <row r="318" spans="1:26">
      <c r="A318" t="s">
        <v>0</v>
      </c>
      <c r="B318">
        <v>5</v>
      </c>
      <c r="C318">
        <v>10</v>
      </c>
      <c r="D318">
        <v>12</v>
      </c>
      <c r="E318">
        <v>15</v>
      </c>
      <c r="F318">
        <f t="shared" si="542"/>
        <v>130.51041666666666</v>
      </c>
      <c r="G318">
        <v>21.531700000000001</v>
      </c>
      <c r="H318">
        <v>94.334299999999999</v>
      </c>
      <c r="I318">
        <v>23.015000000000001</v>
      </c>
      <c r="K318">
        <f t="shared" ref="K318" si="670">(G318+G321-180)/2</f>
        <v>21.532449999999997</v>
      </c>
      <c r="X318" s="4">
        <v>5008.4229999999998</v>
      </c>
      <c r="Y318">
        <v>5021.348</v>
      </c>
      <c r="Z318">
        <v>999.96100000000001</v>
      </c>
    </row>
    <row r="319" spans="1:26">
      <c r="A319">
        <v>111</v>
      </c>
      <c r="B319">
        <v>5</v>
      </c>
      <c r="C319">
        <v>10</v>
      </c>
      <c r="D319">
        <v>12</v>
      </c>
      <c r="E319">
        <v>16</v>
      </c>
      <c r="F319">
        <f t="shared" si="542"/>
        <v>130.51111111111112</v>
      </c>
      <c r="G319">
        <v>178.8596</v>
      </c>
      <c r="H319">
        <v>92.188999999999993</v>
      </c>
      <c r="I319">
        <v>1964.9670000000001</v>
      </c>
      <c r="K319">
        <f t="shared" ref="K319" si="671">G319-K318</f>
        <v>157.32715000000002</v>
      </c>
      <c r="L319">
        <f t="shared" si="554"/>
        <v>157.32887500000001</v>
      </c>
      <c r="M319">
        <f t="shared" ref="M319" si="672">(360 - (H319+H320))/2 + H319</f>
        <v>92.191299999999984</v>
      </c>
      <c r="O319">
        <f t="shared" ref="O319" si="673">AVERAGE(I319:I320)*COS(RADIANS(M319-90))</f>
        <v>1963.5290868502045</v>
      </c>
      <c r="Q319">
        <f t="shared" ref="Q319" si="674">AVERAGE(F318:F321)</f>
        <v>130.51336805555556</v>
      </c>
      <c r="R319">
        <f t="shared" ref="R319" si="675">$F$5+O319*SIN(RADIANS(L319))</f>
        <v>5756.8247473358842</v>
      </c>
      <c r="S319">
        <f t="shared" ref="S319" si="676">$G$5+O319*COS(RADIANS(L319))</f>
        <v>3188.1879852681259</v>
      </c>
      <c r="T319">
        <f t="shared" ref="T319" si="677">$H$5-AVERAGE(I319:I320)*SIN(RADIANS(M319-90))</f>
        <v>924.8674088747008</v>
      </c>
      <c r="X319" s="4">
        <v>5039.0810000000001</v>
      </c>
      <c r="Y319">
        <v>3036.835</v>
      </c>
      <c r="Z319">
        <v>926.91</v>
      </c>
    </row>
    <row r="320" spans="1:26">
      <c r="A320">
        <v>111</v>
      </c>
      <c r="B320">
        <v>5</v>
      </c>
      <c r="C320">
        <v>10</v>
      </c>
      <c r="D320">
        <v>12</v>
      </c>
      <c r="E320">
        <v>16</v>
      </c>
      <c r="F320">
        <f t="shared" si="542"/>
        <v>130.51111111111112</v>
      </c>
      <c r="G320">
        <v>358.8623</v>
      </c>
      <c r="H320">
        <v>267.8064</v>
      </c>
      <c r="I320">
        <v>1964.9649999999999</v>
      </c>
      <c r="K320">
        <f t="shared" ref="K320" si="678">G320-180-G318</f>
        <v>157.3306</v>
      </c>
      <c r="X320" s="4">
        <v>5038.9880000000003</v>
      </c>
      <c r="Y320">
        <v>3036.84</v>
      </c>
      <c r="Z320">
        <v>926.75</v>
      </c>
    </row>
    <row r="321" spans="1:26">
      <c r="A321" t="s">
        <v>0</v>
      </c>
      <c r="B321">
        <v>5</v>
      </c>
      <c r="C321">
        <v>10</v>
      </c>
      <c r="D321">
        <v>12</v>
      </c>
      <c r="E321">
        <v>30</v>
      </c>
      <c r="F321">
        <f t="shared" si="542"/>
        <v>130.52083333333334</v>
      </c>
      <c r="G321">
        <v>201.53319999999999</v>
      </c>
      <c r="H321">
        <v>265.66160000000002</v>
      </c>
      <c r="I321">
        <v>23.015999999999998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X321" s="4">
        <v>5008.4229999999998</v>
      </c>
      <c r="Y321">
        <v>5021.348</v>
      </c>
      <c r="Z321">
        <v>999.95899999999995</v>
      </c>
    </row>
    <row r="322" spans="1:26">
      <c r="A322" t="s">
        <v>0</v>
      </c>
      <c r="B322">
        <v>5</v>
      </c>
      <c r="C322">
        <v>10</v>
      </c>
      <c r="D322">
        <v>12</v>
      </c>
      <c r="E322">
        <v>30</v>
      </c>
      <c r="F322">
        <f t="shared" si="542"/>
        <v>130.52083333333334</v>
      </c>
      <c r="G322">
        <v>21.531099999999999</v>
      </c>
      <c r="H322">
        <v>94.334699999999998</v>
      </c>
      <c r="I322">
        <v>23.015000000000001</v>
      </c>
      <c r="K322">
        <f t="shared" ref="K322" si="679">(G322+G325-180)/2</f>
        <v>21.532499999999999</v>
      </c>
      <c r="X322" s="4">
        <v>5008.4229999999998</v>
      </c>
      <c r="Y322">
        <v>5021.348</v>
      </c>
      <c r="Z322">
        <v>999.96</v>
      </c>
    </row>
    <row r="323" spans="1:26">
      <c r="A323">
        <v>111</v>
      </c>
      <c r="B323">
        <v>5</v>
      </c>
      <c r="C323">
        <v>10</v>
      </c>
      <c r="D323">
        <v>12</v>
      </c>
      <c r="E323">
        <v>31</v>
      </c>
      <c r="F323">
        <f t="shared" si="542"/>
        <v>130.52152777777778</v>
      </c>
      <c r="G323">
        <v>178.85759999999999</v>
      </c>
      <c r="H323">
        <v>92.190299999999993</v>
      </c>
      <c r="I323">
        <v>1964.8050000000001</v>
      </c>
      <c r="K323">
        <f t="shared" ref="K323" si="680">G323-K322</f>
        <v>157.32509999999999</v>
      </c>
      <c r="L323">
        <f t="shared" si="554"/>
        <v>157.32765000000001</v>
      </c>
      <c r="M323">
        <f t="shared" ref="M323" si="681">(360 - (H323+H324))/2 + H323</f>
        <v>92.19234999999999</v>
      </c>
      <c r="O323">
        <f t="shared" ref="O323" si="682">AVERAGE(I323:I324)*COS(RADIANS(M323-90))</f>
        <v>1963.3663278565209</v>
      </c>
      <c r="Q323">
        <f t="shared" ref="Q323" si="683">AVERAGE(F322:F325)</f>
        <v>130.52378472222222</v>
      </c>
      <c r="R323">
        <f t="shared" ref="R323" si="684">$F$5+O323*SIN(RADIANS(L323))</f>
        <v>5756.8007470059174</v>
      </c>
      <c r="S323">
        <f t="shared" ref="S323" si="685">$G$5+O323*COS(RADIANS(L323))</f>
        <v>3188.3543484742704</v>
      </c>
      <c r="T323">
        <f t="shared" ref="T323" si="686">$H$5-AVERAGE(I323:I324)*SIN(RADIANS(M323-90))</f>
        <v>924.83760342131814</v>
      </c>
      <c r="X323" s="4">
        <v>5039.1459999999997</v>
      </c>
      <c r="Y323">
        <v>3036.9989999999998</v>
      </c>
      <c r="Z323">
        <v>926.86900000000003</v>
      </c>
    </row>
    <row r="324" spans="1:26">
      <c r="A324">
        <v>111</v>
      </c>
      <c r="B324">
        <v>5</v>
      </c>
      <c r="C324">
        <v>10</v>
      </c>
      <c r="D324">
        <v>12</v>
      </c>
      <c r="E324">
        <v>31</v>
      </c>
      <c r="F324">
        <f t="shared" si="542"/>
        <v>130.52152777777778</v>
      </c>
      <c r="G324">
        <v>358.86130000000003</v>
      </c>
      <c r="H324">
        <v>267.80560000000003</v>
      </c>
      <c r="I324">
        <v>1964.8040000000001</v>
      </c>
      <c r="K324">
        <f t="shared" ref="K324" si="687">G324-180-G322</f>
        <v>157.33020000000002</v>
      </c>
      <c r="X324" s="4">
        <v>5039.0200000000004</v>
      </c>
      <c r="Y324">
        <v>3037.0030000000002</v>
      </c>
      <c r="Z324">
        <v>926.72900000000004</v>
      </c>
    </row>
    <row r="325" spans="1:26">
      <c r="A325" t="s">
        <v>0</v>
      </c>
      <c r="B325">
        <v>5</v>
      </c>
      <c r="C325">
        <v>10</v>
      </c>
      <c r="D325">
        <v>12</v>
      </c>
      <c r="E325">
        <v>45</v>
      </c>
      <c r="F325">
        <f t="shared" si="542"/>
        <v>130.53125</v>
      </c>
      <c r="G325">
        <v>201.53389999999999</v>
      </c>
      <c r="H325">
        <v>265.6617</v>
      </c>
      <c r="I325">
        <v>23.015000000000001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X325" s="4">
        <v>5008.424</v>
      </c>
      <c r="Y325">
        <v>5021.348</v>
      </c>
      <c r="Z325">
        <v>999.95899999999995</v>
      </c>
    </row>
    <row r="326" spans="1:26">
      <c r="A326" t="s">
        <v>0</v>
      </c>
      <c r="B326">
        <v>5</v>
      </c>
      <c r="C326">
        <v>10</v>
      </c>
      <c r="D326">
        <v>12</v>
      </c>
      <c r="E326">
        <v>45</v>
      </c>
      <c r="F326">
        <f t="shared" ref="F326:F376" si="688" xml:space="preserve"> 133 + (C326-13) + (D326 + E326/60)/24</f>
        <v>130.53125</v>
      </c>
      <c r="G326">
        <v>21.530100000000001</v>
      </c>
      <c r="H326">
        <v>94.333799999999997</v>
      </c>
      <c r="I326">
        <v>23.015999999999998</v>
      </c>
      <c r="K326">
        <f t="shared" ref="K326" si="689">(G326+G329-180)/2</f>
        <v>21.531800000000004</v>
      </c>
      <c r="X326" s="4">
        <v>5008.4219999999996</v>
      </c>
      <c r="Y326">
        <v>5021.348</v>
      </c>
      <c r="Z326">
        <v>999.96100000000001</v>
      </c>
    </row>
    <row r="327" spans="1:26">
      <c r="A327">
        <v>111</v>
      </c>
      <c r="B327">
        <v>5</v>
      </c>
      <c r="C327">
        <v>10</v>
      </c>
      <c r="D327">
        <v>12</v>
      </c>
      <c r="E327">
        <v>46</v>
      </c>
      <c r="F327">
        <f t="shared" si="688"/>
        <v>130.53194444444443</v>
      </c>
      <c r="G327">
        <v>178.85470000000001</v>
      </c>
      <c r="H327">
        <v>92.189499999999995</v>
      </c>
      <c r="I327">
        <v>1964.645</v>
      </c>
      <c r="K327">
        <f t="shared" ref="K327" si="690">G327-K326</f>
        <v>157.3229</v>
      </c>
      <c r="L327">
        <f t="shared" si="554"/>
        <v>157.32605000000001</v>
      </c>
      <c r="M327">
        <f t="shared" ref="M327" si="691">(360 - (H327+H328))/2 + H327</f>
        <v>92.19265</v>
      </c>
      <c r="O327">
        <f t="shared" ref="O327" si="692">AVERAGE(I327:I328)*COS(RADIANS(M327-90))</f>
        <v>1963.2030536234984</v>
      </c>
      <c r="Q327">
        <f t="shared" ref="Q327" si="693">AVERAGE(F326:F329)</f>
        <v>130.53420138888887</v>
      </c>
      <c r="R327">
        <f t="shared" ref="R327" si="694">$F$5+O327*SIN(RADIANS(L327))</f>
        <v>5756.7883973783282</v>
      </c>
      <c r="S327">
        <f t="shared" ref="S327" si="695">$G$5+O327*COS(RADIANS(L327))</f>
        <v>3188.5261383751158</v>
      </c>
      <c r="T327">
        <f t="shared" ref="T327" si="696">$H$5-AVERAGE(I327:I328)*SIN(RADIANS(M327-90))</f>
        <v>924.83355957862011</v>
      </c>
      <c r="X327" s="4">
        <v>5039.24</v>
      </c>
      <c r="Y327">
        <v>3037.16</v>
      </c>
      <c r="Z327">
        <v>926.90300000000002</v>
      </c>
    </row>
    <row r="328" spans="1:26">
      <c r="A328">
        <v>111</v>
      </c>
      <c r="B328">
        <v>5</v>
      </c>
      <c r="C328">
        <v>10</v>
      </c>
      <c r="D328">
        <v>12</v>
      </c>
      <c r="E328">
        <v>46</v>
      </c>
      <c r="F328">
        <f t="shared" si="688"/>
        <v>130.53194444444443</v>
      </c>
      <c r="G328">
        <v>358.85930000000002</v>
      </c>
      <c r="H328">
        <v>267.80419999999998</v>
      </c>
      <c r="I328">
        <v>1964.6379999999999</v>
      </c>
      <c r="K328">
        <f t="shared" ref="K328" si="697">G328-180-G326</f>
        <v>157.32920000000001</v>
      </c>
      <c r="X328" s="4">
        <v>5039.0820000000003</v>
      </c>
      <c r="Y328">
        <v>3037.172</v>
      </c>
      <c r="Z328">
        <v>926.68799999999999</v>
      </c>
    </row>
    <row r="329" spans="1:26">
      <c r="A329" t="s">
        <v>0</v>
      </c>
      <c r="B329">
        <v>5</v>
      </c>
      <c r="C329">
        <v>10</v>
      </c>
      <c r="D329">
        <v>13</v>
      </c>
      <c r="E329">
        <v>0</v>
      </c>
      <c r="F329">
        <f t="shared" si="688"/>
        <v>130.54166666666666</v>
      </c>
      <c r="G329">
        <v>201.5335</v>
      </c>
      <c r="H329">
        <v>265.66180000000003</v>
      </c>
      <c r="I329">
        <v>23.015000000000001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X329" s="4">
        <v>5008.424</v>
      </c>
      <c r="Y329">
        <v>5021.348</v>
      </c>
      <c r="Z329">
        <v>999.95899999999995</v>
      </c>
    </row>
    <row r="330" spans="1:26">
      <c r="A330" t="s">
        <v>0</v>
      </c>
      <c r="B330">
        <v>5</v>
      </c>
      <c r="C330">
        <v>10</v>
      </c>
      <c r="D330">
        <v>13</v>
      </c>
      <c r="E330">
        <v>0</v>
      </c>
      <c r="F330">
        <f t="shared" si="688"/>
        <v>130.54166666666666</v>
      </c>
      <c r="G330">
        <v>21.5305</v>
      </c>
      <c r="H330">
        <v>94.334500000000006</v>
      </c>
      <c r="I330">
        <v>23.015999999999998</v>
      </c>
      <c r="K330">
        <f t="shared" ref="K330" si="698">(G330+G333-180)/2</f>
        <v>21.531399999999991</v>
      </c>
      <c r="X330" s="4">
        <v>5008.4219999999996</v>
      </c>
      <c r="Y330">
        <v>5021.348</v>
      </c>
      <c r="Z330">
        <v>999.96100000000001</v>
      </c>
    </row>
    <row r="331" spans="1:26">
      <c r="A331">
        <v>111</v>
      </c>
      <c r="B331">
        <v>5</v>
      </c>
      <c r="C331">
        <v>10</v>
      </c>
      <c r="D331">
        <v>13</v>
      </c>
      <c r="E331">
        <v>1</v>
      </c>
      <c r="F331">
        <f t="shared" si="688"/>
        <v>130.54236111111112</v>
      </c>
      <c r="G331">
        <v>178.8545</v>
      </c>
      <c r="H331">
        <v>92.191800000000001</v>
      </c>
      <c r="I331">
        <v>1964.479</v>
      </c>
      <c r="K331">
        <f t="shared" ref="K331" si="699">G331-K330</f>
        <v>157.32310000000001</v>
      </c>
      <c r="L331">
        <f t="shared" ref="L331:L367" si="700">AVERAGE(K331:K332)</f>
        <v>157.32515000000001</v>
      </c>
      <c r="M331">
        <f t="shared" ref="M331" si="701">(360 - (H331+H332))/2 + H331</f>
        <v>92.194749999999999</v>
      </c>
      <c r="O331">
        <f t="shared" ref="O331" si="702">AVERAGE(I331:I332)*COS(RADIANS(M331-90))</f>
        <v>1963.0369172496671</v>
      </c>
      <c r="Q331">
        <f t="shared" ref="Q331" si="703">AVERAGE(F330:F333)</f>
        <v>130.54461805555556</v>
      </c>
      <c r="R331">
        <f t="shared" ref="R331" si="704">$F$5+O331*SIN(RADIANS(L331))</f>
        <v>5756.7528061021594</v>
      </c>
      <c r="S331">
        <f t="shared" ref="S331" si="705">$G$5+O331*COS(RADIANS(L331))</f>
        <v>3188.691321463516</v>
      </c>
      <c r="T331">
        <f t="shared" ref="T331" si="706">$H$5-AVERAGE(I331:I332)*SIN(RADIANS(M331-90))</f>
        <v>924.76786591539724</v>
      </c>
      <c r="X331" s="4">
        <v>5039.2439999999997</v>
      </c>
      <c r="Y331">
        <v>3037.3290000000002</v>
      </c>
      <c r="Z331">
        <v>926.83100000000002</v>
      </c>
    </row>
    <row r="332" spans="1:26">
      <c r="A332">
        <v>111</v>
      </c>
      <c r="B332">
        <v>5</v>
      </c>
      <c r="C332">
        <v>10</v>
      </c>
      <c r="D332">
        <v>13</v>
      </c>
      <c r="E332">
        <v>1</v>
      </c>
      <c r="F332">
        <f t="shared" si="688"/>
        <v>130.54236111111112</v>
      </c>
      <c r="G332">
        <v>358.85770000000002</v>
      </c>
      <c r="H332">
        <v>267.8023</v>
      </c>
      <c r="I332">
        <v>1964.4770000000001</v>
      </c>
      <c r="K332">
        <f t="shared" ref="K332" si="707">G332-180-G330</f>
        <v>157.32720000000003</v>
      </c>
      <c r="X332" s="4">
        <v>5039.1360000000004</v>
      </c>
      <c r="Y332">
        <v>3037.337</v>
      </c>
      <c r="Z332">
        <v>926.63</v>
      </c>
    </row>
    <row r="333" spans="1:26">
      <c r="A333" t="s">
        <v>0</v>
      </c>
      <c r="B333">
        <v>5</v>
      </c>
      <c r="C333">
        <v>10</v>
      </c>
      <c r="D333">
        <v>13</v>
      </c>
      <c r="E333">
        <v>15</v>
      </c>
      <c r="F333">
        <f t="shared" si="688"/>
        <v>130.55208333333334</v>
      </c>
      <c r="G333">
        <v>201.53229999999999</v>
      </c>
      <c r="H333">
        <v>265.66180000000003</v>
      </c>
      <c r="I333">
        <v>23.015000000000001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X333" s="4">
        <v>5008.4229999999998</v>
      </c>
      <c r="Y333">
        <v>5021.348</v>
      </c>
      <c r="Z333">
        <v>999.95899999999995</v>
      </c>
    </row>
    <row r="334" spans="1:26">
      <c r="A334" t="s">
        <v>0</v>
      </c>
      <c r="B334">
        <v>5</v>
      </c>
      <c r="C334">
        <v>10</v>
      </c>
      <c r="D334">
        <v>13</v>
      </c>
      <c r="E334">
        <v>15</v>
      </c>
      <c r="F334">
        <f t="shared" si="688"/>
        <v>130.55208333333334</v>
      </c>
      <c r="G334">
        <v>21.5306</v>
      </c>
      <c r="H334">
        <v>94.334699999999998</v>
      </c>
      <c r="I334">
        <v>23.015999999999998</v>
      </c>
      <c r="K334">
        <f t="shared" ref="K334" si="708">(G334+G337-180)/2</f>
        <v>21.531399999999991</v>
      </c>
      <c r="X334" s="4">
        <v>5008.4229999999998</v>
      </c>
      <c r="Y334">
        <v>5021.348</v>
      </c>
      <c r="Z334">
        <v>999.96</v>
      </c>
    </row>
    <row r="335" spans="1:26">
      <c r="A335">
        <v>111</v>
      </c>
      <c r="B335">
        <v>5</v>
      </c>
      <c r="C335">
        <v>10</v>
      </c>
      <c r="D335">
        <v>13</v>
      </c>
      <c r="E335">
        <v>16</v>
      </c>
      <c r="F335">
        <f t="shared" si="688"/>
        <v>130.55277777777778</v>
      </c>
      <c r="G335">
        <v>178.85220000000001</v>
      </c>
      <c r="H335">
        <v>92.194000000000003</v>
      </c>
      <c r="I335">
        <v>1964.316</v>
      </c>
      <c r="K335">
        <f t="shared" ref="K335" si="709">G335-K334</f>
        <v>157.32080000000002</v>
      </c>
      <c r="L335">
        <f t="shared" si="700"/>
        <v>157.32310000000001</v>
      </c>
      <c r="M335">
        <f t="shared" ref="M335" si="710">(360 - (H335+H336))/2 + H335</f>
        <v>92.196399999999997</v>
      </c>
      <c r="O335">
        <f t="shared" ref="O335" si="711">AVERAGE(I335:I336)*COS(RADIANS(M335-90))</f>
        <v>1962.8688718615576</v>
      </c>
      <c r="Q335">
        <f t="shared" ref="Q335" si="712">AVERAGE(F334:F337)</f>
        <v>130.55503472222222</v>
      </c>
      <c r="R335">
        <f t="shared" ref="R335" si="713">$F$5+O335*SIN(RADIANS(L335))</f>
        <v>5756.752825660722</v>
      </c>
      <c r="S335">
        <f t="shared" ref="S335" si="714">$G$5+O335*COS(RADIANS(L335))</f>
        <v>3188.8734530746956</v>
      </c>
      <c r="T335">
        <f t="shared" ref="T335" si="715">$H$5-AVERAGE(I335:I336)*SIN(RADIANS(M335-90))</f>
        <v>924.71769649554915</v>
      </c>
      <c r="X335" s="4">
        <v>5039.32</v>
      </c>
      <c r="Y335">
        <v>3037.4960000000001</v>
      </c>
      <c r="Z335">
        <v>926.76199999999994</v>
      </c>
    </row>
    <row r="336" spans="1:26">
      <c r="A336">
        <v>111</v>
      </c>
      <c r="B336">
        <v>5</v>
      </c>
      <c r="C336">
        <v>10</v>
      </c>
      <c r="D336">
        <v>13</v>
      </c>
      <c r="E336">
        <v>16</v>
      </c>
      <c r="F336">
        <f t="shared" si="688"/>
        <v>130.55277777777778</v>
      </c>
      <c r="G336">
        <v>358.85599999999999</v>
      </c>
      <c r="H336">
        <v>267.80119999999999</v>
      </c>
      <c r="I336">
        <v>1964.308</v>
      </c>
      <c r="K336">
        <f t="shared" ref="K336" si="716">G336-180-G334</f>
        <v>157.3254</v>
      </c>
      <c r="X336" s="4">
        <v>5039.1909999999998</v>
      </c>
      <c r="Y336">
        <v>3037.5079999999998</v>
      </c>
      <c r="Z336">
        <v>926.59799999999996</v>
      </c>
    </row>
    <row r="337" spans="1:26">
      <c r="A337" t="s">
        <v>0</v>
      </c>
      <c r="B337">
        <v>5</v>
      </c>
      <c r="C337">
        <v>10</v>
      </c>
      <c r="D337">
        <v>13</v>
      </c>
      <c r="E337">
        <v>30</v>
      </c>
      <c r="F337">
        <f t="shared" si="688"/>
        <v>130.5625</v>
      </c>
      <c r="G337">
        <v>201.53219999999999</v>
      </c>
      <c r="H337">
        <v>265.66160000000002</v>
      </c>
      <c r="I337">
        <v>23.015999999999998</v>
      </c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X337" s="4">
        <v>5008.4229999999998</v>
      </c>
      <c r="Y337">
        <v>5021.348</v>
      </c>
      <c r="Z337">
        <v>999.95899999999995</v>
      </c>
    </row>
    <row r="338" spans="1:26">
      <c r="A338" t="s">
        <v>0</v>
      </c>
      <c r="B338">
        <v>5</v>
      </c>
      <c r="C338">
        <v>10</v>
      </c>
      <c r="D338">
        <v>13</v>
      </c>
      <c r="E338">
        <v>30</v>
      </c>
      <c r="F338">
        <f t="shared" si="688"/>
        <v>130.5625</v>
      </c>
      <c r="G338">
        <v>21.530100000000001</v>
      </c>
      <c r="H338">
        <v>94.334000000000003</v>
      </c>
      <c r="I338">
        <v>23.015000000000001</v>
      </c>
      <c r="K338">
        <f t="shared" ref="K338" si="717">(G338+G341-180)/2</f>
        <v>21.530749999999998</v>
      </c>
      <c r="X338" s="4">
        <v>5008.4219999999996</v>
      </c>
      <c r="Y338">
        <v>5021.348</v>
      </c>
      <c r="Z338">
        <v>999.96100000000001</v>
      </c>
    </row>
    <row r="339" spans="1:26">
      <c r="A339">
        <v>111</v>
      </c>
      <c r="B339">
        <v>5</v>
      </c>
      <c r="C339">
        <v>10</v>
      </c>
      <c r="D339">
        <v>13</v>
      </c>
      <c r="E339">
        <v>31</v>
      </c>
      <c r="F339">
        <f t="shared" si="688"/>
        <v>130.56319444444443</v>
      </c>
      <c r="G339">
        <v>178.85050000000001</v>
      </c>
      <c r="H339">
        <v>92.194999999999993</v>
      </c>
      <c r="I339">
        <v>1964.1479999999999</v>
      </c>
      <c r="K339">
        <f t="shared" ref="K339" si="718">G339-K338</f>
        <v>157.31975</v>
      </c>
      <c r="L339">
        <f t="shared" si="700"/>
        <v>157.32192499999999</v>
      </c>
      <c r="M339">
        <f t="shared" ref="M339" si="719">(360 - (H339+H340))/2 + H339</f>
        <v>92.197800000000001</v>
      </c>
      <c r="O339">
        <f t="shared" ref="O339" si="720">AVERAGE(I339:I340)*COS(RADIANS(M339-90))</f>
        <v>1962.7006542610234</v>
      </c>
      <c r="Q339">
        <f t="shared" ref="Q339" si="721">AVERAGE(F338:F341)</f>
        <v>130.56545138888887</v>
      </c>
      <c r="R339">
        <f t="shared" ref="R339" si="722">$F$5+O339*SIN(RADIANS(L339))</f>
        <v>5756.7251105949763</v>
      </c>
      <c r="S339">
        <f t="shared" ref="S339" si="723">$G$5+O339*COS(RADIANS(L339))</f>
        <v>3189.0441846274466</v>
      </c>
      <c r="T339">
        <f t="shared" ref="T339" si="724">$H$5-AVERAGE(I339:I340)*SIN(RADIANS(M339-90))</f>
        <v>924.67611976536864</v>
      </c>
      <c r="X339" s="4">
        <v>5039.3739999999998</v>
      </c>
      <c r="Y339">
        <v>3037.6660000000002</v>
      </c>
      <c r="Z339">
        <v>926.73400000000004</v>
      </c>
    </row>
    <row r="340" spans="1:26">
      <c r="A340">
        <v>111</v>
      </c>
      <c r="B340">
        <v>5</v>
      </c>
      <c r="C340">
        <v>10</v>
      </c>
      <c r="D340">
        <v>13</v>
      </c>
      <c r="E340">
        <v>31</v>
      </c>
      <c r="F340">
        <f t="shared" si="688"/>
        <v>130.56319444444443</v>
      </c>
      <c r="G340">
        <v>358.85419999999999</v>
      </c>
      <c r="H340">
        <v>267.79939999999999</v>
      </c>
      <c r="I340">
        <v>1964.143</v>
      </c>
      <c r="K340">
        <f t="shared" ref="K340" si="725">G340-180-G338</f>
        <v>157.32409999999999</v>
      </c>
      <c r="X340" s="4">
        <v>5039.2479999999996</v>
      </c>
      <c r="Y340">
        <v>3037.6759999999999</v>
      </c>
      <c r="Z340">
        <v>926.54200000000003</v>
      </c>
    </row>
    <row r="341" spans="1:26">
      <c r="A341" t="s">
        <v>0</v>
      </c>
      <c r="B341">
        <v>5</v>
      </c>
      <c r="C341">
        <v>10</v>
      </c>
      <c r="D341">
        <v>13</v>
      </c>
      <c r="E341">
        <v>45</v>
      </c>
      <c r="F341">
        <f t="shared" si="688"/>
        <v>130.57291666666666</v>
      </c>
      <c r="G341">
        <v>201.53139999999999</v>
      </c>
      <c r="H341">
        <v>265.6619</v>
      </c>
      <c r="I341">
        <v>23.015000000000001</v>
      </c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X341" s="4">
        <v>5008.4229999999998</v>
      </c>
      <c r="Y341">
        <v>5021.348</v>
      </c>
      <c r="Z341">
        <v>999.95899999999995</v>
      </c>
    </row>
    <row r="342" spans="1:26">
      <c r="A342" t="s">
        <v>0</v>
      </c>
      <c r="B342">
        <v>5</v>
      </c>
      <c r="C342">
        <v>10</v>
      </c>
      <c r="D342">
        <v>13</v>
      </c>
      <c r="E342">
        <v>45</v>
      </c>
      <c r="F342">
        <f t="shared" si="688"/>
        <v>130.57291666666666</v>
      </c>
      <c r="G342">
        <v>21.531700000000001</v>
      </c>
      <c r="H342">
        <v>94.332499999999996</v>
      </c>
      <c r="I342">
        <v>23.015000000000001</v>
      </c>
      <c r="K342">
        <f t="shared" ref="K342" si="726">(G342+G345-180)/2</f>
        <v>21.531649999999999</v>
      </c>
      <c r="X342" s="4">
        <v>5008.4229999999998</v>
      </c>
      <c r="Y342">
        <v>5021.348</v>
      </c>
      <c r="Z342">
        <v>999.96100000000001</v>
      </c>
    </row>
    <row r="343" spans="1:26">
      <c r="A343">
        <v>111</v>
      </c>
      <c r="B343">
        <v>5</v>
      </c>
      <c r="C343">
        <v>10</v>
      </c>
      <c r="D343">
        <v>13</v>
      </c>
      <c r="E343">
        <v>46</v>
      </c>
      <c r="F343">
        <f t="shared" si="688"/>
        <v>130.57361111111112</v>
      </c>
      <c r="G343">
        <v>178.8493</v>
      </c>
      <c r="H343">
        <v>92.196600000000004</v>
      </c>
      <c r="I343">
        <v>1963.9829999999999</v>
      </c>
      <c r="K343">
        <f t="shared" ref="K343" si="727">G343-K342</f>
        <v>157.31765000000001</v>
      </c>
      <c r="L343">
        <f t="shared" si="700"/>
        <v>157.31932500000002</v>
      </c>
      <c r="M343">
        <f t="shared" ref="M343" si="728">(360 - (H343+H344))/2 + H343</f>
        <v>92.199100000000001</v>
      </c>
      <c r="O343">
        <f t="shared" ref="O343" si="729">AVERAGE(I343:I344)*COS(RADIANS(M343-90))</f>
        <v>1962.5345658622689</v>
      </c>
      <c r="Q343">
        <f t="shared" ref="Q343" si="730">AVERAGE(F342:F345)</f>
        <v>130.57586805555556</v>
      </c>
      <c r="R343">
        <f t="shared" ref="R343" si="731">$F$5+O343*SIN(RADIANS(L343))</f>
        <v>5756.7432455507069</v>
      </c>
      <c r="S343">
        <f t="shared" ref="S343" si="732">$G$5+O343*COS(RADIANS(L343))</f>
        <v>3189.2317700717226</v>
      </c>
      <c r="T343">
        <f t="shared" ref="T343" si="733">$H$5-AVERAGE(I343:I344)*SIN(RADIANS(M343-90))</f>
        <v>924.63789973205735</v>
      </c>
      <c r="X343" s="4">
        <v>5039.4110000000001</v>
      </c>
      <c r="Y343">
        <v>3037.8339999999998</v>
      </c>
      <c r="Z343">
        <v>926.68700000000001</v>
      </c>
    </row>
    <row r="344" spans="1:26">
      <c r="A344">
        <v>111</v>
      </c>
      <c r="B344">
        <v>5</v>
      </c>
      <c r="C344">
        <v>10</v>
      </c>
      <c r="D344">
        <v>13</v>
      </c>
      <c r="E344">
        <v>46</v>
      </c>
      <c r="F344">
        <f t="shared" si="688"/>
        <v>130.57361111111112</v>
      </c>
      <c r="G344">
        <v>358.85270000000003</v>
      </c>
      <c r="H344">
        <v>267.79840000000002</v>
      </c>
      <c r="I344">
        <v>1963.979</v>
      </c>
      <c r="K344">
        <f t="shared" ref="K344" si="734">G344-180-G342</f>
        <v>157.32100000000003</v>
      </c>
      <c r="X344" s="4">
        <v>5039.2960000000003</v>
      </c>
      <c r="Y344">
        <v>3037.8429999999998</v>
      </c>
      <c r="Z344">
        <v>926.51400000000001</v>
      </c>
    </row>
    <row r="345" spans="1:26">
      <c r="A345" t="s">
        <v>0</v>
      </c>
      <c r="B345">
        <v>5</v>
      </c>
      <c r="C345">
        <v>10</v>
      </c>
      <c r="D345">
        <v>14</v>
      </c>
      <c r="E345">
        <v>0</v>
      </c>
      <c r="F345">
        <f t="shared" si="688"/>
        <v>130.58333333333334</v>
      </c>
      <c r="G345">
        <v>201.5316</v>
      </c>
      <c r="H345">
        <v>265.66180000000003</v>
      </c>
      <c r="I345">
        <v>23.015000000000001</v>
      </c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X345" s="4">
        <v>5008.4229999999998</v>
      </c>
      <c r="Y345">
        <v>5021.348</v>
      </c>
      <c r="Z345">
        <v>999.95899999999995</v>
      </c>
    </row>
    <row r="346" spans="1:26">
      <c r="A346" t="s">
        <v>0</v>
      </c>
      <c r="B346">
        <v>5</v>
      </c>
      <c r="C346">
        <v>10</v>
      </c>
      <c r="D346">
        <v>14</v>
      </c>
      <c r="E346">
        <v>0</v>
      </c>
      <c r="F346">
        <f t="shared" si="688"/>
        <v>130.58333333333334</v>
      </c>
      <c r="G346">
        <v>21.530799999999999</v>
      </c>
      <c r="H346">
        <v>94.331800000000001</v>
      </c>
      <c r="I346">
        <v>23.015000000000001</v>
      </c>
      <c r="K346">
        <f t="shared" ref="K346" si="735">(G346+G349-180)/2</f>
        <v>21.531750000000002</v>
      </c>
      <c r="X346" s="4">
        <v>5008.4229999999998</v>
      </c>
      <c r="Y346">
        <v>5021.348</v>
      </c>
      <c r="Z346">
        <v>999.96199999999999</v>
      </c>
    </row>
    <row r="347" spans="1:26">
      <c r="A347">
        <v>111</v>
      </c>
      <c r="B347">
        <v>5</v>
      </c>
      <c r="C347">
        <v>10</v>
      </c>
      <c r="D347">
        <v>14</v>
      </c>
      <c r="E347">
        <v>1</v>
      </c>
      <c r="F347">
        <f t="shared" si="688"/>
        <v>130.58402777777778</v>
      </c>
      <c r="G347">
        <v>178.84790000000001</v>
      </c>
      <c r="H347">
        <v>92.198300000000003</v>
      </c>
      <c r="I347">
        <v>1963.8119999999999</v>
      </c>
      <c r="K347">
        <f t="shared" ref="K347" si="736">G347-K346</f>
        <v>157.31614999999999</v>
      </c>
      <c r="L347">
        <f t="shared" si="700"/>
        <v>157.31832499999999</v>
      </c>
      <c r="M347">
        <f t="shared" ref="M347" si="737">(360 - (H347+H348))/2 + H347</f>
        <v>92.200499999999991</v>
      </c>
      <c r="O347">
        <f t="shared" ref="O347" si="738">AVERAGE(I347:I348)*COS(RADIANS(M347-90))</f>
        <v>1962.3628491940763</v>
      </c>
      <c r="Q347">
        <f t="shared" ref="Q347" si="739">AVERAGE(F346:F349)</f>
        <v>130.58628472222222</v>
      </c>
      <c r="R347">
        <f t="shared" ref="R347" si="740">$F$5+O347*SIN(RADIANS(L347))</f>
        <v>5756.7086334727892</v>
      </c>
      <c r="S347">
        <f t="shared" ref="S347" si="741">$G$5+O347*COS(RADIANS(L347))</f>
        <v>3189.4034143617646</v>
      </c>
      <c r="T347">
        <f t="shared" ref="T347" si="742">$H$5-AVERAGE(I347:I348)*SIN(RADIANS(M347-90))</f>
        <v>924.59647339873914</v>
      </c>
      <c r="X347" s="4">
        <v>5039.4570000000003</v>
      </c>
      <c r="Y347">
        <v>3038.009</v>
      </c>
      <c r="Z347">
        <v>926.63300000000004</v>
      </c>
    </row>
    <row r="348" spans="1:26">
      <c r="A348">
        <v>111</v>
      </c>
      <c r="B348">
        <v>5</v>
      </c>
      <c r="C348">
        <v>10</v>
      </c>
      <c r="D348">
        <v>14</v>
      </c>
      <c r="E348">
        <v>1</v>
      </c>
      <c r="F348">
        <f t="shared" si="688"/>
        <v>130.58402777777778</v>
      </c>
      <c r="G348">
        <v>358.85129999999998</v>
      </c>
      <c r="H348">
        <v>267.79730000000001</v>
      </c>
      <c r="I348">
        <v>1963.81</v>
      </c>
      <c r="K348">
        <f t="shared" ref="K348" si="743">G348-180-G346</f>
        <v>157.32049999999998</v>
      </c>
      <c r="X348" s="4">
        <v>5039.34</v>
      </c>
      <c r="Y348">
        <v>3038.0140000000001</v>
      </c>
      <c r="Z348">
        <v>926.48400000000004</v>
      </c>
    </row>
    <row r="349" spans="1:26">
      <c r="A349" t="s">
        <v>0</v>
      </c>
      <c r="B349">
        <v>5</v>
      </c>
      <c r="C349">
        <v>10</v>
      </c>
      <c r="D349">
        <v>14</v>
      </c>
      <c r="E349">
        <v>15</v>
      </c>
      <c r="F349">
        <f t="shared" si="688"/>
        <v>130.59375</v>
      </c>
      <c r="G349">
        <v>201.53270000000001</v>
      </c>
      <c r="H349">
        <v>265.66129999999998</v>
      </c>
      <c r="I349">
        <v>23.015000000000001</v>
      </c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X349" s="4">
        <v>5008.4229999999998</v>
      </c>
      <c r="Y349">
        <v>5021.348</v>
      </c>
      <c r="Z349">
        <v>999.95899999999995</v>
      </c>
    </row>
    <row r="350" spans="1:26">
      <c r="A350" t="s">
        <v>0</v>
      </c>
      <c r="B350">
        <v>5</v>
      </c>
      <c r="C350">
        <v>10</v>
      </c>
      <c r="D350">
        <v>14</v>
      </c>
      <c r="E350">
        <v>15</v>
      </c>
      <c r="F350">
        <f t="shared" si="688"/>
        <v>130.59375</v>
      </c>
      <c r="G350">
        <v>21.531099999999999</v>
      </c>
      <c r="H350">
        <v>94.333100000000002</v>
      </c>
      <c r="I350">
        <v>23.015999999999998</v>
      </c>
      <c r="K350">
        <f t="shared" ref="K350" si="744">(G350+G353-180)/2</f>
        <v>21.531750000000002</v>
      </c>
      <c r="X350" s="4">
        <v>5008.4229999999998</v>
      </c>
      <c r="Y350">
        <v>5021.348</v>
      </c>
      <c r="Z350">
        <v>999.96100000000001</v>
      </c>
    </row>
    <row r="351" spans="1:26">
      <c r="A351">
        <v>111</v>
      </c>
      <c r="B351">
        <v>5</v>
      </c>
      <c r="C351">
        <v>10</v>
      </c>
      <c r="D351">
        <v>14</v>
      </c>
      <c r="E351">
        <v>16</v>
      </c>
      <c r="F351">
        <f t="shared" si="688"/>
        <v>130.59444444444443</v>
      </c>
      <c r="G351">
        <v>178.84549999999999</v>
      </c>
      <c r="H351">
        <v>92.197900000000004</v>
      </c>
      <c r="I351">
        <v>1963.645</v>
      </c>
      <c r="K351">
        <f t="shared" ref="K351" si="745">G351-K350</f>
        <v>157.31374999999997</v>
      </c>
      <c r="L351">
        <f t="shared" si="700"/>
        <v>157.31547499999999</v>
      </c>
      <c r="M351">
        <f t="shared" ref="M351" si="746">(360 - (H351+H352))/2 + H351</f>
        <v>92.201750000000004</v>
      </c>
      <c r="O351">
        <f t="shared" ref="O351" si="747">AVERAGE(I351:I352)*COS(RADIANS(M351-90))</f>
        <v>1962.1908295500509</v>
      </c>
      <c r="Q351">
        <f t="shared" ref="Q351" si="748">AVERAGE(F350:F353)</f>
        <v>130.59670138888887</v>
      </c>
      <c r="R351">
        <f t="shared" ref="R351" si="749">$F$5+O351*SIN(RADIANS(L351))</f>
        <v>5756.7323544655537</v>
      </c>
      <c r="S351">
        <f t="shared" ref="S351" si="750">$G$5+O351*COS(RADIANS(L351))</f>
        <v>3189.5997693119525</v>
      </c>
      <c r="T351">
        <f t="shared" ref="T351" si="751">$H$5-AVERAGE(I351:I352)*SIN(RADIANS(M351-90))</f>
        <v>924.56021162587433</v>
      </c>
      <c r="X351" s="4">
        <v>5039.5349999999999</v>
      </c>
      <c r="Y351">
        <v>3038.1770000000001</v>
      </c>
      <c r="Z351">
        <v>926.654</v>
      </c>
    </row>
    <row r="352" spans="1:26">
      <c r="A352">
        <v>111</v>
      </c>
      <c r="B352">
        <v>5</v>
      </c>
      <c r="C352">
        <v>10</v>
      </c>
      <c r="D352">
        <v>14</v>
      </c>
      <c r="E352">
        <v>16</v>
      </c>
      <c r="F352">
        <f t="shared" si="688"/>
        <v>130.59444444444443</v>
      </c>
      <c r="G352">
        <v>358.84829999999999</v>
      </c>
      <c r="H352">
        <v>267.7944</v>
      </c>
      <c r="I352">
        <v>1963.636</v>
      </c>
      <c r="K352">
        <f t="shared" ref="K352" si="752">G352-180-G350</f>
        <v>157.31719999999999</v>
      </c>
      <c r="X352" s="4">
        <v>5039.4390000000003</v>
      </c>
      <c r="Y352">
        <v>3038.194</v>
      </c>
      <c r="Z352">
        <v>926.39099999999996</v>
      </c>
    </row>
    <row r="353" spans="1:26">
      <c r="A353" t="s">
        <v>0</v>
      </c>
      <c r="B353">
        <v>5</v>
      </c>
      <c r="C353">
        <v>10</v>
      </c>
      <c r="D353">
        <v>14</v>
      </c>
      <c r="E353">
        <v>30</v>
      </c>
      <c r="F353">
        <f t="shared" si="688"/>
        <v>130.60416666666666</v>
      </c>
      <c r="G353">
        <v>201.5324</v>
      </c>
      <c r="H353">
        <v>265.66180000000003</v>
      </c>
      <c r="I353">
        <v>23.015000000000001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X353" s="4">
        <v>5008.4229999999998</v>
      </c>
      <c r="Y353">
        <v>5021.348</v>
      </c>
      <c r="Z353">
        <v>999.95899999999995</v>
      </c>
    </row>
    <row r="354" spans="1:26">
      <c r="A354" t="s">
        <v>0</v>
      </c>
      <c r="B354">
        <v>5</v>
      </c>
      <c r="C354">
        <v>10</v>
      </c>
      <c r="D354">
        <v>14</v>
      </c>
      <c r="E354">
        <v>30</v>
      </c>
      <c r="F354">
        <f t="shared" si="688"/>
        <v>130.60416666666666</v>
      </c>
      <c r="G354">
        <v>21.531099999999999</v>
      </c>
      <c r="H354">
        <v>94.332599999999999</v>
      </c>
      <c r="I354">
        <v>23.015000000000001</v>
      </c>
      <c r="K354">
        <f t="shared" ref="K354" si="753">(G354+G357-180)/2</f>
        <v>21.531649999999999</v>
      </c>
      <c r="X354" s="4">
        <v>5008.4229999999998</v>
      </c>
      <c r="Y354">
        <v>5021.348</v>
      </c>
      <c r="Z354">
        <v>999.96100000000001</v>
      </c>
    </row>
    <row r="355" spans="1:26">
      <c r="A355">
        <v>111</v>
      </c>
      <c r="B355">
        <v>5</v>
      </c>
      <c r="C355">
        <v>10</v>
      </c>
      <c r="D355">
        <v>14</v>
      </c>
      <c r="E355">
        <v>31</v>
      </c>
      <c r="F355">
        <f t="shared" si="688"/>
        <v>130.60486111111112</v>
      </c>
      <c r="G355">
        <v>178.84280000000001</v>
      </c>
      <c r="H355">
        <v>92.201899999999995</v>
      </c>
      <c r="I355">
        <v>1963.473</v>
      </c>
      <c r="K355">
        <f t="shared" ref="K355" si="754">G355-K354</f>
        <v>157.31115</v>
      </c>
      <c r="L355">
        <f t="shared" si="700"/>
        <v>157.313625</v>
      </c>
      <c r="M355">
        <f t="shared" ref="M355" si="755">(360 - (H355+H356))/2 + H355</f>
        <v>92.204100000000011</v>
      </c>
      <c r="O355">
        <f t="shared" ref="O355" si="756">AVERAGE(I355:I356)*COS(RADIANS(M355-90))</f>
        <v>1962.0188587505706</v>
      </c>
      <c r="Q355">
        <f t="shared" ref="Q355" si="757">AVERAGE(F354:F357)</f>
        <v>130.60711805555556</v>
      </c>
      <c r="R355">
        <f t="shared" ref="R355" si="758">$F$5+O355*SIN(RADIANS(L355))</f>
        <v>5756.7244825022726</v>
      </c>
      <c r="S355">
        <f t="shared" ref="S355" si="759">$G$5+O355*COS(RADIANS(L355))</f>
        <v>3189.7828694671571</v>
      </c>
      <c r="T355">
        <f t="shared" ref="T355" si="760">$H$5-AVERAGE(I355:I356)*SIN(RADIANS(M355-90))</f>
        <v>924.48623159080159</v>
      </c>
      <c r="X355" s="4">
        <v>5039.6260000000002</v>
      </c>
      <c r="Y355">
        <v>3038.3560000000002</v>
      </c>
      <c r="Z355">
        <v>926.52499999999998</v>
      </c>
    </row>
    <row r="356" spans="1:26">
      <c r="A356">
        <v>111</v>
      </c>
      <c r="B356">
        <v>5</v>
      </c>
      <c r="C356">
        <v>10</v>
      </c>
      <c r="D356">
        <v>14</v>
      </c>
      <c r="E356">
        <v>31</v>
      </c>
      <c r="F356">
        <f t="shared" si="688"/>
        <v>130.60486111111112</v>
      </c>
      <c r="G356">
        <v>358.84719999999999</v>
      </c>
      <c r="H356">
        <v>267.7937</v>
      </c>
      <c r="I356">
        <v>1963.47</v>
      </c>
      <c r="K356">
        <f t="shared" ref="K356" si="761">G356-180-G354</f>
        <v>157.31609999999998</v>
      </c>
      <c r="X356" s="4">
        <v>5039.473</v>
      </c>
      <c r="Y356">
        <v>3038.3609999999999</v>
      </c>
      <c r="Z356">
        <v>926.37300000000005</v>
      </c>
    </row>
    <row r="357" spans="1:26">
      <c r="A357" t="s">
        <v>0</v>
      </c>
      <c r="B357">
        <v>5</v>
      </c>
      <c r="C357">
        <v>10</v>
      </c>
      <c r="D357">
        <v>14</v>
      </c>
      <c r="E357">
        <v>45</v>
      </c>
      <c r="F357">
        <f t="shared" si="688"/>
        <v>130.61458333333334</v>
      </c>
      <c r="G357">
        <v>201.53219999999999</v>
      </c>
      <c r="H357">
        <v>265.66210000000001</v>
      </c>
      <c r="I357">
        <v>23.015000000000001</v>
      </c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X357" s="4">
        <v>5008.4229999999998</v>
      </c>
      <c r="Y357">
        <v>5021.348</v>
      </c>
      <c r="Z357">
        <v>999.95899999999995</v>
      </c>
    </row>
    <row r="358" spans="1:26">
      <c r="A358" t="s">
        <v>0</v>
      </c>
      <c r="B358">
        <v>5</v>
      </c>
      <c r="C358">
        <v>10</v>
      </c>
      <c r="D358">
        <v>14</v>
      </c>
      <c r="E358">
        <v>45</v>
      </c>
      <c r="F358">
        <f t="shared" si="688"/>
        <v>130.61458333333334</v>
      </c>
      <c r="G358">
        <v>21.530999999999999</v>
      </c>
      <c r="H358">
        <v>94.333299999999994</v>
      </c>
      <c r="I358">
        <v>23.015000000000001</v>
      </c>
      <c r="K358">
        <f t="shared" ref="K358" si="762">(G358+G361-180)/2</f>
        <v>21.531500000000008</v>
      </c>
      <c r="X358" s="4">
        <v>5008.4229999999998</v>
      </c>
      <c r="Y358">
        <v>5021.348</v>
      </c>
      <c r="Z358">
        <v>999.96100000000001</v>
      </c>
    </row>
    <row r="359" spans="1:26">
      <c r="A359">
        <v>111</v>
      </c>
      <c r="B359">
        <v>5</v>
      </c>
      <c r="C359">
        <v>10</v>
      </c>
      <c r="D359">
        <v>14</v>
      </c>
      <c r="E359">
        <v>46</v>
      </c>
      <c r="F359">
        <f t="shared" si="688"/>
        <v>130.61527777777778</v>
      </c>
      <c r="G359">
        <v>178.84049999999999</v>
      </c>
      <c r="H359">
        <v>92.204700000000003</v>
      </c>
      <c r="I359">
        <v>1963.3019999999999</v>
      </c>
      <c r="K359">
        <f t="shared" ref="K359" si="763">G359-K358</f>
        <v>157.30899999999997</v>
      </c>
      <c r="L359">
        <f t="shared" si="700"/>
        <v>157.31119999999999</v>
      </c>
      <c r="M359">
        <f t="shared" ref="M359" si="764">(360 - (H359+H360))/2 + H359</f>
        <v>92.206600000000009</v>
      </c>
      <c r="O359">
        <f t="shared" ref="O359" si="765">AVERAGE(I359:I360)*COS(RADIANS(M359-90))</f>
        <v>1961.8441891424832</v>
      </c>
      <c r="Q359">
        <f t="shared" ref="Q359" si="766">AVERAGE(F358:F361)</f>
        <v>130.61753472222222</v>
      </c>
      <c r="R359">
        <f t="shared" ref="R359" si="767">$F$5+O359*SIN(RADIANS(L359))</f>
        <v>5756.7337233216867</v>
      </c>
      <c r="S359">
        <f t="shared" ref="S359" si="768">$G$5+O359*COS(RADIANS(L359))</f>
        <v>3189.9760514126274</v>
      </c>
      <c r="T359">
        <f t="shared" ref="T359" si="769">$H$5-AVERAGE(I359:I360)*SIN(RADIANS(M359-90))</f>
        <v>924.40722569006925</v>
      </c>
      <c r="X359" s="4">
        <v>5039.6989999999996</v>
      </c>
      <c r="Y359">
        <v>3038.5309999999999</v>
      </c>
      <c r="Z359">
        <v>926.43399999999997</v>
      </c>
    </row>
    <row r="360" spans="1:26">
      <c r="A360">
        <v>111</v>
      </c>
      <c r="B360">
        <v>5</v>
      </c>
      <c r="C360">
        <v>10</v>
      </c>
      <c r="D360">
        <v>14</v>
      </c>
      <c r="E360">
        <v>46</v>
      </c>
      <c r="F360">
        <f t="shared" si="688"/>
        <v>130.61527777777778</v>
      </c>
      <c r="G360">
        <v>358.84440000000001</v>
      </c>
      <c r="H360">
        <v>267.79149999999998</v>
      </c>
      <c r="I360">
        <v>1963.298</v>
      </c>
      <c r="K360">
        <f t="shared" ref="K360" si="770">G360-180-G358</f>
        <v>157.3134</v>
      </c>
      <c r="X360" s="4">
        <v>5039.5680000000002</v>
      </c>
      <c r="Y360">
        <v>3038.538</v>
      </c>
      <c r="Z360">
        <v>926.30600000000004</v>
      </c>
    </row>
    <row r="361" spans="1:26" s="8" customFormat="1">
      <c r="A361" s="8" t="s">
        <v>0</v>
      </c>
      <c r="B361" s="8">
        <v>5</v>
      </c>
      <c r="C361" s="8">
        <v>10</v>
      </c>
      <c r="D361" s="8">
        <v>15</v>
      </c>
      <c r="E361" s="8">
        <v>0</v>
      </c>
      <c r="F361" s="8">
        <f t="shared" si="688"/>
        <v>130.625</v>
      </c>
      <c r="G361" s="8">
        <v>201.53200000000001</v>
      </c>
      <c r="H361" s="8">
        <v>265.66210000000001</v>
      </c>
      <c r="I361" s="8">
        <v>23.015000000000001</v>
      </c>
      <c r="X361" s="9">
        <v>5008.4229999999998</v>
      </c>
      <c r="Y361" s="8">
        <v>5021.348</v>
      </c>
      <c r="Z361" s="8">
        <v>999.95899999999995</v>
      </c>
    </row>
    <row r="362" spans="1:26">
      <c r="A362" t="s">
        <v>0</v>
      </c>
      <c r="B362">
        <v>5</v>
      </c>
      <c r="C362">
        <v>10</v>
      </c>
      <c r="D362">
        <v>15</v>
      </c>
      <c r="E362">
        <v>0</v>
      </c>
      <c r="F362">
        <f t="shared" si="688"/>
        <v>130.625</v>
      </c>
      <c r="G362">
        <v>21.529699999999998</v>
      </c>
      <c r="H362">
        <v>94.332599999999999</v>
      </c>
      <c r="I362">
        <v>23.015000000000001</v>
      </c>
      <c r="K362">
        <f t="shared" ref="K362" si="771">(G362+G365-180)/2</f>
        <v>21.5304</v>
      </c>
      <c r="X362" s="4">
        <v>5008.4219999999996</v>
      </c>
      <c r="Y362">
        <v>5021.348</v>
      </c>
      <c r="Z362">
        <v>999.96100000000001</v>
      </c>
    </row>
    <row r="363" spans="1:26">
      <c r="A363">
        <v>111</v>
      </c>
      <c r="B363">
        <v>5</v>
      </c>
      <c r="C363">
        <v>10</v>
      </c>
      <c r="D363">
        <v>15</v>
      </c>
      <c r="E363">
        <v>1</v>
      </c>
      <c r="F363">
        <f t="shared" si="688"/>
        <v>130.62569444444443</v>
      </c>
      <c r="G363">
        <v>178.8389</v>
      </c>
      <c r="H363">
        <v>92.206400000000002</v>
      </c>
      <c r="I363">
        <v>1963.1369999999999</v>
      </c>
      <c r="K363">
        <f t="shared" ref="K363" si="772">G363-K362</f>
        <v>157.30849999999998</v>
      </c>
      <c r="L363">
        <f t="shared" si="700"/>
        <v>157.31094999999999</v>
      </c>
      <c r="M363">
        <f t="shared" ref="M363" si="773">(360 - (H363+H364))/2 + H363</f>
        <v>92.208999999999975</v>
      </c>
      <c r="O363">
        <f t="shared" ref="O363" si="774">AVERAGE(I363:I364)*COS(RADIANS(M363-90))</f>
        <v>1961.675144357529</v>
      </c>
      <c r="Q363">
        <f t="shared" ref="Q363" si="775">AVERAGE(F362:F365)</f>
        <v>130.62795138888887</v>
      </c>
      <c r="R363">
        <f t="shared" ref="R363" si="776">$F$5+O363*SIN(RADIANS(L363))</f>
        <v>5756.676415435305</v>
      </c>
      <c r="S363">
        <f t="shared" ref="S363" si="777">$G$5+O363*COS(RADIANS(L363))</f>
        <v>3190.135316021082</v>
      </c>
      <c r="T363">
        <f t="shared" ref="T363" si="778">$H$5-AVERAGE(I363:I364)*SIN(RADIANS(M363-90))</f>
        <v>924.3314466514131</v>
      </c>
      <c r="X363" s="4">
        <v>5039.7529999999997</v>
      </c>
      <c r="Y363">
        <v>3038.7</v>
      </c>
      <c r="Z363">
        <v>926.38199999999995</v>
      </c>
    </row>
    <row r="364" spans="1:26">
      <c r="A364">
        <v>111</v>
      </c>
      <c r="B364">
        <v>5</v>
      </c>
      <c r="C364">
        <v>10</v>
      </c>
      <c r="D364">
        <v>15</v>
      </c>
      <c r="E364">
        <v>1</v>
      </c>
      <c r="F364">
        <f t="shared" si="688"/>
        <v>130.62569444444443</v>
      </c>
      <c r="G364">
        <v>358.84309999999999</v>
      </c>
      <c r="H364">
        <v>267.78840000000002</v>
      </c>
      <c r="I364">
        <v>1963.1310000000001</v>
      </c>
      <c r="K364">
        <f t="shared" ref="K364" si="779">G364-180-G362</f>
        <v>157.3134</v>
      </c>
      <c r="X364" s="4">
        <v>5039.6080000000002</v>
      </c>
      <c r="Y364">
        <v>3038.7089999999998</v>
      </c>
      <c r="Z364">
        <v>926.20699999999999</v>
      </c>
    </row>
    <row r="365" spans="1:26" s="8" customFormat="1">
      <c r="A365" s="8" t="s">
        <v>0</v>
      </c>
      <c r="B365" s="8">
        <v>5</v>
      </c>
      <c r="C365" s="8">
        <v>10</v>
      </c>
      <c r="D365" s="8">
        <v>15</v>
      </c>
      <c r="E365" s="8">
        <v>15</v>
      </c>
      <c r="F365" s="8">
        <f t="shared" si="688"/>
        <v>130.63541666666666</v>
      </c>
      <c r="G365" s="8">
        <v>201.53110000000001</v>
      </c>
      <c r="H365" s="8">
        <v>265.66289999999998</v>
      </c>
      <c r="I365" s="8">
        <v>23.015000000000001</v>
      </c>
      <c r="X365" s="9">
        <v>5008.4229999999998</v>
      </c>
      <c r="Y365" s="8">
        <v>5021.348</v>
      </c>
      <c r="Z365" s="8">
        <v>999.95899999999995</v>
      </c>
    </row>
    <row r="366" spans="1:26">
      <c r="A366" t="s">
        <v>0</v>
      </c>
      <c r="B366">
        <v>5</v>
      </c>
      <c r="C366">
        <v>10</v>
      </c>
      <c r="D366">
        <v>15</v>
      </c>
      <c r="E366">
        <v>15</v>
      </c>
      <c r="F366">
        <f t="shared" si="688"/>
        <v>130.63541666666666</v>
      </c>
      <c r="G366">
        <v>21.529199999999999</v>
      </c>
      <c r="H366">
        <v>94.333200000000005</v>
      </c>
      <c r="I366">
        <v>23.015000000000001</v>
      </c>
      <c r="K366">
        <f t="shared" ref="K366" si="780">(G366+G369-180)/2</f>
        <v>21.530349999999999</v>
      </c>
      <c r="X366" s="4">
        <v>5008.4219999999996</v>
      </c>
      <c r="Y366">
        <v>5021.348</v>
      </c>
      <c r="Z366">
        <v>999.96100000000001</v>
      </c>
    </row>
    <row r="367" spans="1:26">
      <c r="A367">
        <v>111</v>
      </c>
      <c r="B367">
        <v>5</v>
      </c>
      <c r="C367">
        <v>10</v>
      </c>
      <c r="D367">
        <v>15</v>
      </c>
      <c r="E367">
        <v>16</v>
      </c>
      <c r="F367">
        <f t="shared" si="688"/>
        <v>130.63611111111112</v>
      </c>
      <c r="G367">
        <v>178.83580000000001</v>
      </c>
      <c r="H367">
        <v>92.2072</v>
      </c>
      <c r="I367">
        <v>1962.9649999999999</v>
      </c>
      <c r="K367">
        <f t="shared" ref="K367" si="781">G367-K366</f>
        <v>157.30545000000001</v>
      </c>
      <c r="L367">
        <f t="shared" si="700"/>
        <v>157.30817500000001</v>
      </c>
      <c r="M367">
        <f t="shared" ref="M367" si="782">(360 - (H367+H368))/2 + H367</f>
        <v>92.209900000000005</v>
      </c>
      <c r="O367">
        <f t="shared" ref="O367" si="783">AVERAGE(I367:I368)*COS(RADIANS(M367-90))</f>
        <v>1961.5015838103343</v>
      </c>
      <c r="Q367">
        <f t="shared" ref="Q367" si="784">AVERAGE(F366:F369)</f>
        <v>130.63836805555556</v>
      </c>
      <c r="R367">
        <f t="shared" ref="R367" si="785">$F$5+O367*SIN(RADIANS(L367))</f>
        <v>5756.6971163013441</v>
      </c>
      <c r="S367">
        <f t="shared" ref="S367" si="786">$G$5+O367*COS(RADIANS(L367))</f>
        <v>3190.3320919373964</v>
      </c>
      <c r="T367">
        <f t="shared" ref="T367" si="787">$H$5-AVERAGE(I367:I368)*SIN(RADIANS(M367-90))</f>
        <v>924.3072844204969</v>
      </c>
      <c r="X367" s="4">
        <v>5039.8530000000001</v>
      </c>
      <c r="Y367">
        <v>3038.875</v>
      </c>
      <c r="Z367">
        <v>926.36400000000003</v>
      </c>
    </row>
    <row r="368" spans="1:26">
      <c r="A368">
        <v>111</v>
      </c>
      <c r="B368">
        <v>5</v>
      </c>
      <c r="C368">
        <v>10</v>
      </c>
      <c r="D368">
        <v>15</v>
      </c>
      <c r="E368">
        <v>16</v>
      </c>
      <c r="F368">
        <f t="shared" si="688"/>
        <v>130.63611111111112</v>
      </c>
      <c r="G368">
        <v>358.84010000000001</v>
      </c>
      <c r="H368">
        <v>267.78739999999999</v>
      </c>
      <c r="I368">
        <v>1962.9580000000001</v>
      </c>
      <c r="K368">
        <f t="shared" ref="K368" si="788">G368-180-G366</f>
        <v>157.3109</v>
      </c>
      <c r="X368" s="4">
        <v>5039.7060000000001</v>
      </c>
      <c r="Y368">
        <v>3038.8850000000002</v>
      </c>
      <c r="Z368">
        <v>926.17600000000004</v>
      </c>
    </row>
    <row r="369" spans="1:26" s="8" customFormat="1">
      <c r="A369" s="8" t="s">
        <v>0</v>
      </c>
      <c r="B369" s="8">
        <v>5</v>
      </c>
      <c r="C369" s="8">
        <v>10</v>
      </c>
      <c r="D369" s="8">
        <v>15</v>
      </c>
      <c r="E369" s="8">
        <v>30</v>
      </c>
      <c r="F369" s="8">
        <f t="shared" si="688"/>
        <v>130.64583333333334</v>
      </c>
      <c r="G369" s="8">
        <v>201.53149999999999</v>
      </c>
      <c r="H369" s="8">
        <v>265.66199999999998</v>
      </c>
      <c r="I369" s="8">
        <v>23.015000000000001</v>
      </c>
      <c r="X369" s="9">
        <v>5008.4229999999998</v>
      </c>
      <c r="Y369" s="8">
        <v>5021.348</v>
      </c>
      <c r="Z369" s="8">
        <v>999.95899999999995</v>
      </c>
    </row>
    <row r="370" spans="1:26">
      <c r="A370" t="s">
        <v>0</v>
      </c>
      <c r="B370">
        <v>5</v>
      </c>
      <c r="C370">
        <v>10</v>
      </c>
      <c r="D370">
        <v>15</v>
      </c>
      <c r="E370">
        <v>30</v>
      </c>
      <c r="F370">
        <f t="shared" si="688"/>
        <v>130.64583333333334</v>
      </c>
      <c r="G370">
        <v>21.532599999999999</v>
      </c>
      <c r="H370">
        <v>94.334900000000005</v>
      </c>
      <c r="I370">
        <v>23.015000000000001</v>
      </c>
      <c r="X370" s="4">
        <v>5008.4229999999998</v>
      </c>
      <c r="Y370">
        <v>5021.348</v>
      </c>
      <c r="Z370">
        <v>999.96</v>
      </c>
    </row>
    <row r="371" spans="1:26">
      <c r="A371">
        <v>111</v>
      </c>
      <c r="B371">
        <v>5</v>
      </c>
      <c r="C371">
        <v>10</v>
      </c>
      <c r="D371">
        <v>15</v>
      </c>
      <c r="E371">
        <v>31</v>
      </c>
      <c r="F371">
        <f t="shared" si="688"/>
        <v>130.64652777777778</v>
      </c>
      <c r="G371">
        <v>178.83420000000001</v>
      </c>
      <c r="H371">
        <v>92.209699999999998</v>
      </c>
      <c r="I371">
        <v>1962.7929999999999</v>
      </c>
      <c r="X371" s="4">
        <v>5039.9040000000005</v>
      </c>
      <c r="Y371">
        <v>3039.0509999999999</v>
      </c>
      <c r="Z371">
        <v>926.28200000000004</v>
      </c>
    </row>
    <row r="372" spans="1:26">
      <c r="A372">
        <v>111</v>
      </c>
      <c r="B372">
        <v>5</v>
      </c>
      <c r="C372">
        <v>10</v>
      </c>
      <c r="D372">
        <v>15</v>
      </c>
      <c r="E372">
        <v>31</v>
      </c>
      <c r="F372">
        <f t="shared" si="688"/>
        <v>130.64652777777778</v>
      </c>
      <c r="G372">
        <v>358.839</v>
      </c>
      <c r="H372">
        <v>267.7851</v>
      </c>
      <c r="I372">
        <v>1962.789</v>
      </c>
      <c r="X372" s="4">
        <v>5039.7420000000002</v>
      </c>
      <c r="Y372">
        <v>3039.058</v>
      </c>
      <c r="Z372">
        <v>926.10400000000004</v>
      </c>
    </row>
    <row r="373" spans="1:26">
      <c r="A373">
        <v>111</v>
      </c>
      <c r="B373">
        <v>5</v>
      </c>
      <c r="C373">
        <v>10</v>
      </c>
      <c r="D373">
        <v>15</v>
      </c>
      <c r="E373">
        <v>32</v>
      </c>
      <c r="F373">
        <f t="shared" si="688"/>
        <v>130.64722222222221</v>
      </c>
      <c r="G373">
        <v>178.8338</v>
      </c>
      <c r="H373">
        <v>92.210800000000006</v>
      </c>
      <c r="I373">
        <v>1962.7750000000001</v>
      </c>
      <c r="X373" s="4">
        <v>5039.9179999999997</v>
      </c>
      <c r="Y373">
        <v>3039.0709999999999</v>
      </c>
      <c r="Z373">
        <v>926.24599999999998</v>
      </c>
    </row>
    <row r="374" spans="1:26">
      <c r="A374">
        <v>111</v>
      </c>
      <c r="B374">
        <v>5</v>
      </c>
      <c r="C374">
        <v>10</v>
      </c>
      <c r="D374">
        <v>15</v>
      </c>
      <c r="E374">
        <v>33</v>
      </c>
      <c r="F374">
        <f t="shared" si="688"/>
        <v>130.64791666666667</v>
      </c>
      <c r="G374">
        <v>358.8374</v>
      </c>
      <c r="H374">
        <v>267.78480000000002</v>
      </c>
      <c r="I374">
        <v>1962.7719999999999</v>
      </c>
      <c r="X374" s="4">
        <v>5039.7960000000003</v>
      </c>
      <c r="Y374">
        <v>3039.0770000000002</v>
      </c>
      <c r="Z374">
        <v>926.096</v>
      </c>
    </row>
    <row r="375" spans="1:26">
      <c r="A375" t="s">
        <v>0</v>
      </c>
      <c r="B375">
        <v>5</v>
      </c>
      <c r="C375">
        <v>10</v>
      </c>
      <c r="D375">
        <v>15</v>
      </c>
      <c r="E375">
        <v>34</v>
      </c>
      <c r="F375">
        <f t="shared" si="688"/>
        <v>130.64861111111111</v>
      </c>
      <c r="G375">
        <v>201.5324</v>
      </c>
      <c r="H375">
        <v>265.66210000000001</v>
      </c>
      <c r="I375">
        <v>23.015000000000001</v>
      </c>
      <c r="X375" s="4">
        <v>5008.4229999999998</v>
      </c>
      <c r="Y375">
        <v>5021.348</v>
      </c>
      <c r="Z375">
        <v>999.95899999999995</v>
      </c>
    </row>
    <row r="376" spans="1:26">
      <c r="A376" t="s">
        <v>1</v>
      </c>
      <c r="B376">
        <v>5</v>
      </c>
      <c r="C376">
        <v>10</v>
      </c>
      <c r="D376">
        <v>15</v>
      </c>
      <c r="E376">
        <v>34</v>
      </c>
      <c r="F376">
        <f t="shared" si="688"/>
        <v>130.64861111111111</v>
      </c>
      <c r="G376">
        <v>358.83800000000002</v>
      </c>
      <c r="H376">
        <v>267.78519999999997</v>
      </c>
      <c r="I376">
        <v>1962.75</v>
      </c>
      <c r="X376" s="4">
        <v>5039.7740000000003</v>
      </c>
      <c r="Y376">
        <v>3039.0970000000002</v>
      </c>
      <c r="Z376">
        <v>926.10900000000004</v>
      </c>
    </row>
  </sheetData>
  <mergeCells count="2">
    <mergeCell ref="J7:J10"/>
    <mergeCell ref="Q9:Q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5"/>
  <sheetViews>
    <sheetView tabSelected="1" workbookViewId="0">
      <selection sqref="A1:I1048576"/>
    </sheetView>
  </sheetViews>
  <sheetFormatPr defaultRowHeight="15"/>
  <sheetData>
    <row r="1" spans="1:11" s="3" customFormat="1">
      <c r="A1" s="3" t="s">
        <v>96</v>
      </c>
      <c r="B1" s="3" t="s">
        <v>10</v>
      </c>
      <c r="C1" s="3" t="s">
        <v>11</v>
      </c>
      <c r="D1" s="3" t="s">
        <v>12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101</v>
      </c>
    </row>
    <row r="2" spans="1:11">
      <c r="A2">
        <v>129.70763888888888</v>
      </c>
      <c r="B2">
        <v>5759.0389173193553</v>
      </c>
      <c r="C2">
        <v>3175.99000351515</v>
      </c>
      <c r="D2">
        <v>923.91019359830398</v>
      </c>
    </row>
    <row r="3" spans="1:11">
      <c r="A3">
        <v>129.71128472222222</v>
      </c>
      <c r="B3">
        <v>5759.0234212920996</v>
      </c>
      <c r="C3">
        <v>3176.0048042871531</v>
      </c>
      <c r="D3">
        <v>923.90749595729517</v>
      </c>
      <c r="F3">
        <f>(B3-B2)/(A3-A2)</f>
        <v>-4.250338904422148</v>
      </c>
      <c r="G3">
        <f>(C3-C2)/(A3-A2)</f>
        <v>4.0596403208535676</v>
      </c>
      <c r="H3">
        <f>(D3-D2)/(A3-A2)</f>
        <v>-0.73992439098662421</v>
      </c>
      <c r="I3">
        <f>SQRT(F3^2 + G3^2)</f>
        <v>5.8775896707021431</v>
      </c>
      <c r="K3" t="s">
        <v>103</v>
      </c>
    </row>
    <row r="4" spans="1:11">
      <c r="A4">
        <v>129.72170138888887</v>
      </c>
      <c r="B4">
        <v>5759.071611033778</v>
      </c>
      <c r="C4">
        <v>3176.1986089392149</v>
      </c>
      <c r="D4">
        <v>923.89986259978207</v>
      </c>
      <c r="F4">
        <f t="shared" ref="F4:F67" si="0">(B4-B3)/(A4-A3)</f>
        <v>4.6262152011373709</v>
      </c>
      <c r="G4">
        <f t="shared" ref="G4:G67" si="1">(C4-C3)/(A4-A3)</f>
        <v>18.605246597947012</v>
      </c>
      <c r="H4">
        <f t="shared" ref="H4:H67" si="2">(D4-D3)/(A4-A3)</f>
        <v>-0.73280232125828915</v>
      </c>
      <c r="I4">
        <f t="shared" ref="I4:I67" si="3">SQRT(F4^2 + G4^2)</f>
        <v>19.171777905495709</v>
      </c>
    </row>
    <row r="5" spans="1:11">
      <c r="A5">
        <v>129.73211805555556</v>
      </c>
      <c r="B5">
        <v>5759.016303635346</v>
      </c>
      <c r="C5">
        <v>3176.3516818485132</v>
      </c>
      <c r="D5">
        <v>923.84915641150508</v>
      </c>
      <c r="F5">
        <f t="shared" si="0"/>
        <v>-5.3095102494602369</v>
      </c>
      <c r="G5">
        <f t="shared" si="1"/>
        <v>14.694999292611655</v>
      </c>
      <c r="H5">
        <f t="shared" si="2"/>
        <v>-4.8677940745822204</v>
      </c>
      <c r="I5">
        <f t="shared" si="3"/>
        <v>15.62478490408685</v>
      </c>
    </row>
    <row r="6" spans="1:11">
      <c r="A6">
        <v>129.74253472222222</v>
      </c>
      <c r="B6">
        <v>5758.9459785988638</v>
      </c>
      <c r="C6">
        <v>3176.4982198390062</v>
      </c>
      <c r="D6">
        <v>923.83124704119393</v>
      </c>
      <c r="F6">
        <f t="shared" si="0"/>
        <v>-6.7512035023016788</v>
      </c>
      <c r="G6">
        <f t="shared" si="1"/>
        <v>14.067647087342328</v>
      </c>
      <c r="H6">
        <f t="shared" si="2"/>
        <v>-1.7192995498714656</v>
      </c>
      <c r="I6">
        <f t="shared" si="3"/>
        <v>15.603763754411995</v>
      </c>
    </row>
    <row r="7" spans="1:11">
      <c r="A7">
        <v>129.75295138888887</v>
      </c>
      <c r="B7">
        <v>5758.9888224478627</v>
      </c>
      <c r="C7">
        <v>3176.6823422728767</v>
      </c>
      <c r="D7">
        <v>923.85960617428782</v>
      </c>
      <c r="F7">
        <f t="shared" si="0"/>
        <v>4.1130095039007877</v>
      </c>
      <c r="G7">
        <f t="shared" si="1"/>
        <v>17.67575365158125</v>
      </c>
      <c r="H7">
        <f t="shared" si="2"/>
        <v>2.7224767770155474</v>
      </c>
      <c r="I7">
        <f t="shared" si="3"/>
        <v>18.147978243610666</v>
      </c>
    </row>
    <row r="8" spans="1:11">
      <c r="A8">
        <v>129.76319444444445</v>
      </c>
      <c r="B8">
        <v>5758.9308058890856</v>
      </c>
      <c r="C8">
        <v>3176.8306841326198</v>
      </c>
      <c r="D8">
        <v>923.84330855262397</v>
      </c>
      <c r="F8">
        <f t="shared" si="0"/>
        <v>-5.663989467043157</v>
      </c>
      <c r="G8">
        <f t="shared" si="1"/>
        <v>14.482188340994925</v>
      </c>
      <c r="H8">
        <f t="shared" si="2"/>
        <v>-1.5910898437897341</v>
      </c>
      <c r="I8">
        <f t="shared" si="3"/>
        <v>15.550387642333074</v>
      </c>
    </row>
    <row r="9" spans="1:11">
      <c r="A9">
        <v>129.77378472222222</v>
      </c>
      <c r="B9">
        <v>5758.9517738066779</v>
      </c>
      <c r="C9">
        <v>3177.0045142287036</v>
      </c>
      <c r="D9">
        <v>923.86126700441787</v>
      </c>
      <c r="F9">
        <f t="shared" si="0"/>
        <v>1.9799213988831961</v>
      </c>
      <c r="G9">
        <f t="shared" si="1"/>
        <v>16.414120548254456</v>
      </c>
      <c r="H9">
        <f t="shared" si="2"/>
        <v>1.6957488907047975</v>
      </c>
      <c r="I9">
        <f t="shared" si="3"/>
        <v>16.533101406523361</v>
      </c>
    </row>
    <row r="10" spans="1:11">
      <c r="A10">
        <v>129.78420138888887</v>
      </c>
      <c r="B10">
        <v>5758.8744112718095</v>
      </c>
      <c r="C10">
        <v>3177.1410231871268</v>
      </c>
      <c r="D10">
        <v>923.92249339923796</v>
      </c>
      <c r="F10">
        <f t="shared" si="0"/>
        <v>-7.426803347370357</v>
      </c>
      <c r="G10">
        <f t="shared" si="1"/>
        <v>13.104860008647943</v>
      </c>
      <c r="H10">
        <f t="shared" si="2"/>
        <v>5.8777339027345787</v>
      </c>
      <c r="I10">
        <f t="shared" si="3"/>
        <v>15.063026382728395</v>
      </c>
    </row>
    <row r="11" spans="1:11">
      <c r="A11">
        <v>129.79461805555556</v>
      </c>
      <c r="B11">
        <v>5758.8499159742178</v>
      </c>
      <c r="C11">
        <v>3177.2984871505168</v>
      </c>
      <c r="D11">
        <v>923.9181041089472</v>
      </c>
      <c r="F11">
        <f t="shared" si="0"/>
        <v>-2.3515485688069901</v>
      </c>
      <c r="G11">
        <f t="shared" si="1"/>
        <v>15.116540485412559</v>
      </c>
      <c r="H11">
        <f t="shared" si="2"/>
        <v>-0.42137186791220049</v>
      </c>
      <c r="I11">
        <f t="shared" si="3"/>
        <v>15.298352098137078</v>
      </c>
    </row>
    <row r="12" spans="1:11">
      <c r="A12">
        <v>129.80503472222222</v>
      </c>
      <c r="B12">
        <v>5758.796757935248</v>
      </c>
      <c r="C12">
        <v>3177.4418572227696</v>
      </c>
      <c r="D12">
        <v>923.93952021996949</v>
      </c>
      <c r="F12">
        <f t="shared" si="0"/>
        <v>-5.1031717410997803</v>
      </c>
      <c r="G12">
        <f t="shared" si="1"/>
        <v>13.763526936277925</v>
      </c>
      <c r="H12">
        <f t="shared" si="2"/>
        <v>2.0559466581417438</v>
      </c>
      <c r="I12">
        <f t="shared" si="3"/>
        <v>14.67913606261647</v>
      </c>
    </row>
    <row r="13" spans="1:11">
      <c r="A13">
        <v>129.81545138888887</v>
      </c>
      <c r="B13">
        <v>5758.7243959427151</v>
      </c>
      <c r="C13">
        <v>3177.5753257161609</v>
      </c>
      <c r="D13">
        <v>923.99364574718368</v>
      </c>
      <c r="F13">
        <f t="shared" si="0"/>
        <v>-6.9467512831678926</v>
      </c>
      <c r="G13">
        <f t="shared" si="1"/>
        <v>12.812975365578325</v>
      </c>
      <c r="H13">
        <f t="shared" si="2"/>
        <v>5.1960506125662471</v>
      </c>
      <c r="I13">
        <f t="shared" si="3"/>
        <v>14.574967962541521</v>
      </c>
    </row>
    <row r="14" spans="1:11">
      <c r="A14">
        <v>129.82569444444445</v>
      </c>
      <c r="B14">
        <v>5758.7427228846436</v>
      </c>
      <c r="C14">
        <v>3177.7486703714444</v>
      </c>
      <c r="D14">
        <v>923.98401005835956</v>
      </c>
      <c r="F14">
        <f t="shared" si="0"/>
        <v>1.789206534036299</v>
      </c>
      <c r="G14">
        <f t="shared" si="1"/>
        <v>16.923139227639084</v>
      </c>
      <c r="H14">
        <f t="shared" si="2"/>
        <v>-0.94070453604760329</v>
      </c>
      <c r="I14">
        <f t="shared" si="3"/>
        <v>17.017458721545204</v>
      </c>
    </row>
    <row r="15" spans="1:11">
      <c r="A15">
        <v>129.83628472222222</v>
      </c>
      <c r="B15">
        <v>5758.667160730939</v>
      </c>
      <c r="C15">
        <v>3177.8786148220033</v>
      </c>
      <c r="D15">
        <v>924.0777221464283</v>
      </c>
      <c r="F15">
        <f t="shared" si="0"/>
        <v>-7.1350492678518478</v>
      </c>
      <c r="G15">
        <f t="shared" si="1"/>
        <v>12.270164511807343</v>
      </c>
      <c r="H15">
        <f t="shared" si="2"/>
        <v>8.8488791356813703</v>
      </c>
      <c r="I15">
        <f t="shared" si="3"/>
        <v>14.193867168657368</v>
      </c>
    </row>
    <row r="16" spans="1:11">
      <c r="A16">
        <v>129.85711805555556</v>
      </c>
      <c r="B16">
        <v>5758.6120459575595</v>
      </c>
      <c r="C16">
        <v>3178.181240958932</v>
      </c>
      <c r="D16">
        <v>924.15999654273253</v>
      </c>
      <c r="F16">
        <f t="shared" si="0"/>
        <v>-2.6455091222148233</v>
      </c>
      <c r="G16">
        <f t="shared" si="1"/>
        <v>14.526054572569352</v>
      </c>
      <c r="H16">
        <f t="shared" si="2"/>
        <v>3.9491710226011723</v>
      </c>
      <c r="I16">
        <f t="shared" si="3"/>
        <v>14.764991702028986</v>
      </c>
    </row>
    <row r="17" spans="1:9">
      <c r="A17">
        <v>129.86753472222222</v>
      </c>
      <c r="B17">
        <v>5758.5724796978093</v>
      </c>
      <c r="C17">
        <v>3178.332255965594</v>
      </c>
      <c r="D17">
        <v>924.17283692524916</v>
      </c>
      <c r="F17">
        <f t="shared" si="0"/>
        <v>-3.7983609360269823</v>
      </c>
      <c r="G17">
        <f t="shared" si="1"/>
        <v>14.497440639561772</v>
      </c>
      <c r="H17">
        <f t="shared" si="2"/>
        <v>1.2326767215974839</v>
      </c>
      <c r="I17">
        <f t="shared" si="3"/>
        <v>14.9867718638122</v>
      </c>
    </row>
    <row r="18" spans="1:9">
      <c r="A18">
        <v>129.87795138888887</v>
      </c>
      <c r="B18">
        <v>5758.5290969836942</v>
      </c>
      <c r="C18">
        <v>3178.4745104680705</v>
      </c>
      <c r="D18">
        <v>924.21473731941092</v>
      </c>
      <c r="F18">
        <f t="shared" si="0"/>
        <v>-4.16474055505038</v>
      </c>
      <c r="G18">
        <f t="shared" si="1"/>
        <v>13.656432237765017</v>
      </c>
      <c r="H18">
        <f t="shared" si="2"/>
        <v>4.0224378395323788</v>
      </c>
      <c r="I18">
        <f t="shared" si="3"/>
        <v>14.277366891536724</v>
      </c>
    </row>
    <row r="19" spans="1:9">
      <c r="A19">
        <v>129.91493055555554</v>
      </c>
      <c r="B19">
        <v>5758.4498306121213</v>
      </c>
      <c r="C19">
        <v>3179.0611497381151</v>
      </c>
      <c r="D19">
        <v>924.38151826193337</v>
      </c>
      <c r="F19">
        <f t="shared" si="0"/>
        <v>-2.1435413157736809</v>
      </c>
      <c r="G19">
        <f t="shared" si="1"/>
        <v>15.864047865992465</v>
      </c>
      <c r="H19">
        <f t="shared" si="2"/>
        <v>4.5101325301843449</v>
      </c>
      <c r="I19">
        <f t="shared" si="3"/>
        <v>16.008209895766885</v>
      </c>
    </row>
    <row r="20" spans="1:9">
      <c r="A20">
        <v>129.91961805555556</v>
      </c>
      <c r="B20">
        <v>5758.4485747932467</v>
      </c>
      <c r="C20">
        <v>3179.1044571394341</v>
      </c>
      <c r="D20">
        <v>924.35721091295102</v>
      </c>
      <c r="F20">
        <f t="shared" si="0"/>
        <v>-0.26790802657972412</v>
      </c>
      <c r="G20">
        <f t="shared" si="1"/>
        <v>9.2389122813526328</v>
      </c>
      <c r="H20">
        <f t="shared" si="2"/>
        <v>-5.1855677828818969</v>
      </c>
      <c r="I20">
        <f t="shared" si="3"/>
        <v>9.2427958353105666</v>
      </c>
    </row>
    <row r="21" spans="1:9">
      <c r="A21">
        <v>129.93003472222222</v>
      </c>
      <c r="B21">
        <v>5758.3836319542734</v>
      </c>
      <c r="C21">
        <v>3179.2402286949973</v>
      </c>
      <c r="D21">
        <v>924.40434508881401</v>
      </c>
      <c r="F21">
        <f t="shared" si="0"/>
        <v>-6.2345125414487796</v>
      </c>
      <c r="G21">
        <f t="shared" si="1"/>
        <v>13.034069334081353</v>
      </c>
      <c r="H21">
        <f t="shared" si="2"/>
        <v>4.5248808828514706</v>
      </c>
      <c r="I21">
        <f t="shared" si="3"/>
        <v>14.448394721737154</v>
      </c>
    </row>
    <row r="22" spans="1:9">
      <c r="A22">
        <v>129.94045138888887</v>
      </c>
      <c r="B22">
        <v>5758.3969217833837</v>
      </c>
      <c r="C22">
        <v>3179.4142266864528</v>
      </c>
      <c r="D22">
        <v>924.47235576258959</v>
      </c>
      <c r="F22">
        <f t="shared" si="0"/>
        <v>1.2758235945960004</v>
      </c>
      <c r="G22">
        <f t="shared" si="1"/>
        <v>16.703807179743947</v>
      </c>
      <c r="H22">
        <f t="shared" si="2"/>
        <v>6.5290246824611398</v>
      </c>
      <c r="I22">
        <f t="shared" si="3"/>
        <v>16.752459525174004</v>
      </c>
    </row>
    <row r="23" spans="1:9">
      <c r="A23">
        <v>129.95086805555556</v>
      </c>
      <c r="B23">
        <v>5758.3542091335576</v>
      </c>
      <c r="C23">
        <v>3179.5615155784249</v>
      </c>
      <c r="D23">
        <v>924.47819155174273</v>
      </c>
      <c r="F23">
        <f t="shared" si="0"/>
        <v>-4.1004143833049955</v>
      </c>
      <c r="G23">
        <f t="shared" si="1"/>
        <v>14.139733629290022</v>
      </c>
      <c r="H23">
        <f t="shared" si="2"/>
        <v>0.56023575870029119</v>
      </c>
      <c r="I23">
        <f t="shared" si="3"/>
        <v>14.722277854397724</v>
      </c>
    </row>
    <row r="24" spans="1:9">
      <c r="A24">
        <v>129.96128472222222</v>
      </c>
      <c r="B24">
        <v>5758.2993191417008</v>
      </c>
      <c r="C24">
        <v>3179.7089420413795</v>
      </c>
      <c r="D24">
        <v>924.51523181880304</v>
      </c>
      <c r="F24">
        <f t="shared" si="0"/>
        <v>-5.2694392182504721</v>
      </c>
      <c r="G24">
        <f t="shared" si="1"/>
        <v>14.152940443657055</v>
      </c>
      <c r="H24">
        <f t="shared" si="2"/>
        <v>3.5558656377939366</v>
      </c>
      <c r="I24">
        <f t="shared" si="3"/>
        <v>15.10207644254722</v>
      </c>
    </row>
    <row r="25" spans="1:9">
      <c r="A25">
        <v>129.97170138888887</v>
      </c>
      <c r="B25">
        <v>5758.2786428869167</v>
      </c>
      <c r="C25">
        <v>3179.8659652168453</v>
      </c>
      <c r="D25">
        <v>924.54693298599352</v>
      </c>
      <c r="F25">
        <f t="shared" si="0"/>
        <v>-1.9849204592774048</v>
      </c>
      <c r="G25">
        <f t="shared" si="1"/>
        <v>15.074224844734157</v>
      </c>
      <c r="H25">
        <f t="shared" si="2"/>
        <v>3.0433120502885171</v>
      </c>
      <c r="I25">
        <f t="shared" si="3"/>
        <v>15.204346875129445</v>
      </c>
    </row>
    <row r="26" spans="1:9">
      <c r="A26">
        <v>129.98211805555556</v>
      </c>
      <c r="B26">
        <v>5758.2200051665004</v>
      </c>
      <c r="C26">
        <v>3180.0111902639592</v>
      </c>
      <c r="D26">
        <v>924.59944882892989</v>
      </c>
      <c r="F26">
        <f t="shared" si="0"/>
        <v>-5.6292211599545601</v>
      </c>
      <c r="G26">
        <f t="shared" si="1"/>
        <v>13.941604522904633</v>
      </c>
      <c r="H26">
        <f t="shared" si="2"/>
        <v>5.0415209218826176</v>
      </c>
      <c r="I26">
        <f t="shared" si="3"/>
        <v>15.035174343543712</v>
      </c>
    </row>
    <row r="27" spans="1:9">
      <c r="A27">
        <v>129.99236111111111</v>
      </c>
      <c r="B27">
        <v>5758.1483114102111</v>
      </c>
      <c r="C27">
        <v>3180.1542013335156</v>
      </c>
      <c r="D27">
        <v>924.53491144382372</v>
      </c>
      <c r="F27">
        <f t="shared" si="0"/>
        <v>-6.9992548512969819</v>
      </c>
      <c r="G27">
        <f t="shared" si="1"/>
        <v>13.961758655012126</v>
      </c>
      <c r="H27">
        <f t="shared" si="2"/>
        <v>-6.300598952742976</v>
      </c>
      <c r="I27">
        <f t="shared" si="3"/>
        <v>15.617947151089043</v>
      </c>
    </row>
    <row r="28" spans="1:9">
      <c r="A28">
        <v>130.00295138888887</v>
      </c>
      <c r="B28">
        <v>5758.2015337157263</v>
      </c>
      <c r="C28">
        <v>3180.3485273487631</v>
      </c>
      <c r="D28">
        <v>924.52721197972733</v>
      </c>
      <c r="F28">
        <f t="shared" si="0"/>
        <v>5.0255816355385496</v>
      </c>
      <c r="G28">
        <f t="shared" si="1"/>
        <v>18.349472915194347</v>
      </c>
      <c r="H28">
        <f t="shared" si="2"/>
        <v>-0.72703136385669753</v>
      </c>
      <c r="I28">
        <f t="shared" si="3"/>
        <v>19.025236583047089</v>
      </c>
    </row>
    <row r="29" spans="1:9">
      <c r="A29">
        <v>130.01319444444445</v>
      </c>
      <c r="B29">
        <v>5758.1629464744237</v>
      </c>
      <c r="C29">
        <v>3180.5059833501418</v>
      </c>
      <c r="D29">
        <v>924.53851278575348</v>
      </c>
      <c r="F29">
        <f t="shared" si="0"/>
        <v>-3.7671611847876818</v>
      </c>
      <c r="G29">
        <f t="shared" si="1"/>
        <v>15.371975727787106</v>
      </c>
      <c r="H29">
        <f t="shared" si="2"/>
        <v>1.1032651306868495</v>
      </c>
      <c r="I29">
        <f t="shared" si="3"/>
        <v>15.826848744075583</v>
      </c>
    </row>
    <row r="30" spans="1:9">
      <c r="A30">
        <v>130.02378472222222</v>
      </c>
      <c r="B30">
        <v>5758.1258061412691</v>
      </c>
      <c r="C30">
        <v>3180.6621923731223</v>
      </c>
      <c r="D30">
        <v>924.52907710861825</v>
      </c>
      <c r="F30">
        <f t="shared" si="0"/>
        <v>-3.5070216224747983</v>
      </c>
      <c r="G30">
        <f t="shared" si="1"/>
        <v>14.750229055217012</v>
      </c>
      <c r="H30">
        <f t="shared" si="2"/>
        <v>-0.89097541473743691</v>
      </c>
      <c r="I30">
        <f t="shared" si="3"/>
        <v>15.161413451320227</v>
      </c>
    </row>
    <row r="31" spans="1:9">
      <c r="A31">
        <v>130.03420138888887</v>
      </c>
      <c r="B31">
        <v>5758.1337648403023</v>
      </c>
      <c r="C31">
        <v>3180.8375946670658</v>
      </c>
      <c r="D31">
        <v>924.52310277566687</v>
      </c>
      <c r="F31">
        <f t="shared" si="0"/>
        <v>0.76403510719025147</v>
      </c>
      <c r="G31">
        <f t="shared" si="1"/>
        <v>16.838620218594624</v>
      </c>
      <c r="H31">
        <f t="shared" si="2"/>
        <v>-0.57353596333320955</v>
      </c>
      <c r="I31">
        <f t="shared" si="3"/>
        <v>16.855944960490433</v>
      </c>
    </row>
    <row r="32" spans="1:9">
      <c r="A32">
        <v>130.04461805555556</v>
      </c>
      <c r="B32">
        <v>5758.0998074890285</v>
      </c>
      <c r="C32">
        <v>3180.9995456361485</v>
      </c>
      <c r="D32">
        <v>924.53793925786283</v>
      </c>
      <c r="F32">
        <f t="shared" si="0"/>
        <v>-3.2599057222773626</v>
      </c>
      <c r="G32">
        <f t="shared" si="1"/>
        <v>15.547293031909163</v>
      </c>
      <c r="H32">
        <f t="shared" si="2"/>
        <v>1.4243022908096021</v>
      </c>
      <c r="I32">
        <f t="shared" si="3"/>
        <v>15.885380257903426</v>
      </c>
    </row>
    <row r="33" spans="1:9">
      <c r="A33">
        <v>130.05503472222222</v>
      </c>
      <c r="B33">
        <v>5758.0673249763668</v>
      </c>
      <c r="C33">
        <v>3181.1624145444339</v>
      </c>
      <c r="D33">
        <v>924.50628829935818</v>
      </c>
      <c r="F33">
        <f t="shared" si="0"/>
        <v>-3.1183212155329949</v>
      </c>
      <c r="G33">
        <f t="shared" si="1"/>
        <v>15.635415195414348</v>
      </c>
      <c r="H33">
        <f t="shared" si="2"/>
        <v>-3.038492016449744</v>
      </c>
      <c r="I33">
        <f t="shared" si="3"/>
        <v>15.943341416912487</v>
      </c>
    </row>
    <row r="34" spans="1:9">
      <c r="A34">
        <v>130.06545138888887</v>
      </c>
      <c r="B34">
        <v>5758.0777685128069</v>
      </c>
      <c r="C34">
        <v>3181.3429513798164</v>
      </c>
      <c r="D34">
        <v>924.45397202355366</v>
      </c>
      <c r="F34">
        <f t="shared" si="0"/>
        <v>1.0025794982511822</v>
      </c>
      <c r="G34">
        <f t="shared" si="1"/>
        <v>17.331536196740974</v>
      </c>
      <c r="H34">
        <f t="shared" si="2"/>
        <v>-5.0223624772379685</v>
      </c>
      <c r="I34">
        <f t="shared" si="3"/>
        <v>17.360510147724813</v>
      </c>
    </row>
    <row r="35" spans="1:9">
      <c r="A35">
        <v>130.07586805555556</v>
      </c>
      <c r="B35">
        <v>5757.9879082151419</v>
      </c>
      <c r="C35">
        <v>3181.4847971946383</v>
      </c>
      <c r="D35">
        <v>924.43104665666465</v>
      </c>
      <c r="F35">
        <f t="shared" si="0"/>
        <v>-8.6265885758173191</v>
      </c>
      <c r="G35">
        <f t="shared" si="1"/>
        <v>13.617198222874109</v>
      </c>
      <c r="H35">
        <f t="shared" si="2"/>
        <v>-2.2008352213411837</v>
      </c>
      <c r="I35">
        <f t="shared" si="3"/>
        <v>16.119743108916708</v>
      </c>
    </row>
    <row r="36" spans="1:9">
      <c r="A36">
        <v>130.08628472222222</v>
      </c>
      <c r="B36">
        <v>5757.9596832429488</v>
      </c>
      <c r="C36">
        <v>3181.6552860017455</v>
      </c>
      <c r="D36">
        <v>924.38929227217807</v>
      </c>
      <c r="F36">
        <f t="shared" si="0"/>
        <v>-2.7095973305428829</v>
      </c>
      <c r="G36">
        <f t="shared" si="1"/>
        <v>16.36692548230382</v>
      </c>
      <c r="H36">
        <f t="shared" si="2"/>
        <v>-4.0084209107153663</v>
      </c>
      <c r="I36">
        <f t="shared" si="3"/>
        <v>16.589700643380255</v>
      </c>
    </row>
    <row r="37" spans="1:9">
      <c r="A37">
        <v>130.09652777777777</v>
      </c>
      <c r="B37">
        <v>5757.9960186701637</v>
      </c>
      <c r="C37">
        <v>3181.845122375109</v>
      </c>
      <c r="D37">
        <v>924.37310085691706</v>
      </c>
      <c r="F37">
        <f t="shared" si="0"/>
        <v>3.5473230636951314</v>
      </c>
      <c r="G37">
        <f t="shared" si="1"/>
        <v>18.533178145331036</v>
      </c>
      <c r="H37">
        <f t="shared" si="2"/>
        <v>-1.5807212187025972</v>
      </c>
      <c r="I37">
        <f t="shared" si="3"/>
        <v>18.86961030558923</v>
      </c>
    </row>
    <row r="38" spans="1:9">
      <c r="A38">
        <v>130.10711805555556</v>
      </c>
      <c r="B38">
        <v>5757.9641309276012</v>
      </c>
      <c r="C38">
        <v>3182.0131800988866</v>
      </c>
      <c r="D38">
        <v>924.31411430786966</v>
      </c>
      <c r="F38">
        <f t="shared" si="0"/>
        <v>-3.0110392977005573</v>
      </c>
      <c r="G38">
        <f t="shared" si="1"/>
        <v>15.869057196020886</v>
      </c>
      <c r="H38">
        <f t="shared" si="2"/>
        <v>-5.5698774182380335</v>
      </c>
      <c r="I38">
        <f t="shared" si="3"/>
        <v>16.152192852454409</v>
      </c>
    </row>
    <row r="39" spans="1:9">
      <c r="A39">
        <v>130.11753472222222</v>
      </c>
      <c r="B39">
        <v>5757.9496437489433</v>
      </c>
      <c r="C39">
        <v>3182.1886159898977</v>
      </c>
      <c r="D39">
        <v>924.29128936260395</v>
      </c>
      <c r="F39">
        <f t="shared" si="0"/>
        <v>-1.3907691511571019</v>
      </c>
      <c r="G39">
        <f t="shared" si="1"/>
        <v>16.841845537085504</v>
      </c>
      <c r="H39">
        <f t="shared" si="2"/>
        <v>-2.1911947455102485</v>
      </c>
      <c r="I39">
        <f t="shared" si="3"/>
        <v>16.899171575164779</v>
      </c>
    </row>
    <row r="40" spans="1:9">
      <c r="A40">
        <v>130.12795138888887</v>
      </c>
      <c r="B40">
        <v>5757.9108777308475</v>
      </c>
      <c r="C40">
        <v>3182.3530395093912</v>
      </c>
      <c r="D40">
        <v>924.30285990371408</v>
      </c>
      <c r="F40">
        <f t="shared" si="0"/>
        <v>-3.7215377372083109</v>
      </c>
      <c r="G40">
        <f t="shared" si="1"/>
        <v>15.784657871394106</v>
      </c>
      <c r="H40">
        <f t="shared" si="2"/>
        <v>1.1107719465736507</v>
      </c>
      <c r="I40">
        <f t="shared" si="3"/>
        <v>16.217437135578159</v>
      </c>
    </row>
    <row r="41" spans="1:9">
      <c r="A41">
        <v>130.13836805555556</v>
      </c>
      <c r="B41">
        <v>5757.9550260108745</v>
      </c>
      <c r="C41">
        <v>3182.5507880985651</v>
      </c>
      <c r="D41">
        <v>924.24038373936139</v>
      </c>
      <c r="F41">
        <f t="shared" si="0"/>
        <v>4.2382348825845142</v>
      </c>
      <c r="G41">
        <f t="shared" si="1"/>
        <v>18.983864560659669</v>
      </c>
      <c r="H41">
        <f t="shared" si="2"/>
        <v>-5.9977117778471483</v>
      </c>
      <c r="I41">
        <f t="shared" si="3"/>
        <v>19.451214578463379</v>
      </c>
    </row>
    <row r="42" spans="1:9">
      <c r="A42">
        <v>130.14878472222222</v>
      </c>
      <c r="B42">
        <v>5757.8962230522066</v>
      </c>
      <c r="C42">
        <v>3182.7029479699913</v>
      </c>
      <c r="D42">
        <v>924.21568270090461</v>
      </c>
      <c r="F42">
        <f t="shared" si="0"/>
        <v>-5.6450840321246192</v>
      </c>
      <c r="G42">
        <f t="shared" si="1"/>
        <v>14.607347656927784</v>
      </c>
      <c r="H42">
        <f t="shared" si="2"/>
        <v>-2.37129969185332</v>
      </c>
      <c r="I42">
        <f t="shared" si="3"/>
        <v>15.660190908801271</v>
      </c>
    </row>
    <row r="43" spans="1:9">
      <c r="A43">
        <v>130.15920138888887</v>
      </c>
      <c r="B43">
        <v>5757.8237066786987</v>
      </c>
      <c r="C43">
        <v>3182.8522787216943</v>
      </c>
      <c r="D43">
        <v>924.19969286956507</v>
      </c>
      <c r="F43">
        <f t="shared" si="0"/>
        <v>-6.9615718567574385</v>
      </c>
      <c r="G43">
        <f t="shared" si="1"/>
        <v>14.335752163502853</v>
      </c>
      <c r="H43">
        <f t="shared" si="2"/>
        <v>-1.5350238085971204</v>
      </c>
      <c r="I43">
        <f t="shared" si="3"/>
        <v>15.936664419199332</v>
      </c>
    </row>
    <row r="44" spans="1:9">
      <c r="A44">
        <v>130.16961805555556</v>
      </c>
      <c r="B44">
        <v>5757.8640427997389</v>
      </c>
      <c r="C44">
        <v>3183.0434465840112</v>
      </c>
      <c r="D44">
        <v>924.192123589125</v>
      </c>
      <c r="F44">
        <f t="shared" si="0"/>
        <v>3.8722676198451658</v>
      </c>
      <c r="G44">
        <f t="shared" si="1"/>
        <v>18.352114782387886</v>
      </c>
      <c r="H44">
        <f t="shared" si="2"/>
        <v>-0.72665092224501382</v>
      </c>
      <c r="I44">
        <f t="shared" si="3"/>
        <v>18.756187605844673</v>
      </c>
    </row>
    <row r="45" spans="1:9">
      <c r="A45">
        <v>130.18003472222222</v>
      </c>
      <c r="B45">
        <v>5757.8755342871027</v>
      </c>
      <c r="C45">
        <v>3183.2256290665664</v>
      </c>
      <c r="D45">
        <v>924.21563181819715</v>
      </c>
      <c r="F45">
        <f t="shared" si="0"/>
        <v>1.103182786931123</v>
      </c>
      <c r="G45">
        <f t="shared" si="1"/>
        <v>17.489518325311554</v>
      </c>
      <c r="H45">
        <f t="shared" si="2"/>
        <v>2.2567899909283886</v>
      </c>
      <c r="I45">
        <f t="shared" si="3"/>
        <v>17.524276404827383</v>
      </c>
    </row>
    <row r="46" spans="1:9">
      <c r="A46">
        <v>130.19045138888887</v>
      </c>
      <c r="B46">
        <v>5757.8315514036995</v>
      </c>
      <c r="C46">
        <v>3183.3823729393807</v>
      </c>
      <c r="D46">
        <v>924.15132231899167</v>
      </c>
      <c r="F46">
        <f t="shared" si="0"/>
        <v>-4.2223568067167641</v>
      </c>
      <c r="G46">
        <f t="shared" si="1"/>
        <v>15.047411790189514</v>
      </c>
      <c r="H46">
        <f t="shared" si="2"/>
        <v>-6.1737119237315472</v>
      </c>
      <c r="I46">
        <f t="shared" si="3"/>
        <v>15.628592341818946</v>
      </c>
    </row>
    <row r="47" spans="1:9">
      <c r="A47">
        <v>130.20086805555556</v>
      </c>
      <c r="B47">
        <v>5757.7747095375298</v>
      </c>
      <c r="C47">
        <v>3183.5387050650097</v>
      </c>
      <c r="D47">
        <v>924.11128217968621</v>
      </c>
      <c r="F47">
        <f t="shared" si="0"/>
        <v>-5.456819152274953</v>
      </c>
      <c r="G47">
        <f t="shared" si="1"/>
        <v>15.007884060354613</v>
      </c>
      <c r="H47">
        <f t="shared" si="2"/>
        <v>-3.8438533733172449</v>
      </c>
      <c r="I47">
        <f t="shared" si="3"/>
        <v>15.969140841938891</v>
      </c>
    </row>
    <row r="48" spans="1:9">
      <c r="A48">
        <v>130.21128472222222</v>
      </c>
      <c r="B48">
        <v>5757.7856055429302</v>
      </c>
      <c r="C48">
        <v>3183.7155486743941</v>
      </c>
      <c r="D48">
        <v>924.1139734484932</v>
      </c>
      <c r="F48">
        <f t="shared" si="0"/>
        <v>1.0460165184349952</v>
      </c>
      <c r="G48">
        <f t="shared" si="1"/>
        <v>16.976986500915679</v>
      </c>
      <c r="H48">
        <f t="shared" si="2"/>
        <v>0.25836180547072068</v>
      </c>
      <c r="I48">
        <f t="shared" si="3"/>
        <v>17.009180497869732</v>
      </c>
    </row>
    <row r="49" spans="1:9">
      <c r="A49">
        <v>130.22170138888887</v>
      </c>
      <c r="B49">
        <v>5757.7691362571841</v>
      </c>
      <c r="C49">
        <v>3183.8776709761441</v>
      </c>
      <c r="D49">
        <v>924.16986273251041</v>
      </c>
      <c r="F49">
        <f t="shared" si="0"/>
        <v>-1.5810514316268209</v>
      </c>
      <c r="G49">
        <f t="shared" si="1"/>
        <v>15.563740968019887</v>
      </c>
      <c r="H49">
        <f t="shared" si="2"/>
        <v>5.3653712656572363</v>
      </c>
      <c r="I49">
        <f t="shared" si="3"/>
        <v>15.643840850285772</v>
      </c>
    </row>
    <row r="50" spans="1:9">
      <c r="A50">
        <v>130.23211805555556</v>
      </c>
      <c r="B50">
        <v>5757.7772080117529</v>
      </c>
      <c r="C50">
        <v>3184.0500765964107</v>
      </c>
      <c r="D50">
        <v>924.23778339660544</v>
      </c>
      <c r="F50">
        <f t="shared" si="0"/>
        <v>0.77488843860778633</v>
      </c>
      <c r="G50">
        <f t="shared" si="1"/>
        <v>16.550939545558229</v>
      </c>
      <c r="H50">
        <f t="shared" si="2"/>
        <v>6.5203837531107265</v>
      </c>
      <c r="I50">
        <f t="shared" si="3"/>
        <v>16.569069132966138</v>
      </c>
    </row>
    <row r="51" spans="1:9">
      <c r="A51">
        <v>130.24253472222222</v>
      </c>
      <c r="B51">
        <v>5757.7076253923151</v>
      </c>
      <c r="C51">
        <v>3184.1923034357533</v>
      </c>
      <c r="D51">
        <v>924.13553623313533</v>
      </c>
      <c r="F51">
        <f t="shared" si="0"/>
        <v>-6.6799314660371962</v>
      </c>
      <c r="G51">
        <f t="shared" si="1"/>
        <v>13.653776576900468</v>
      </c>
      <c r="H51">
        <f t="shared" si="2"/>
        <v>-9.8157276931395394</v>
      </c>
      <c r="I51">
        <f t="shared" si="3"/>
        <v>15.200233524616314</v>
      </c>
    </row>
    <row r="52" spans="1:9">
      <c r="A52">
        <v>130.25295138888887</v>
      </c>
      <c r="B52">
        <v>5757.6866480892204</v>
      </c>
      <c r="C52">
        <v>3184.3584889911081</v>
      </c>
      <c r="D52">
        <v>924.14004180287009</v>
      </c>
      <c r="F52">
        <f t="shared" si="0"/>
        <v>-2.0138210970926718</v>
      </c>
      <c r="G52">
        <f t="shared" si="1"/>
        <v>15.953813314074026</v>
      </c>
      <c r="H52">
        <f t="shared" si="2"/>
        <v>0.43253469453741905</v>
      </c>
      <c r="I52">
        <f t="shared" si="3"/>
        <v>16.080411520586818</v>
      </c>
    </row>
    <row r="53" spans="1:9">
      <c r="A53">
        <v>130.26336805555556</v>
      </c>
      <c r="B53">
        <v>5757.6466926184121</v>
      </c>
      <c r="C53">
        <v>3184.5054972864696</v>
      </c>
      <c r="D53">
        <v>924.15446281037396</v>
      </c>
      <c r="F53">
        <f t="shared" si="0"/>
        <v>-3.8357251975906625</v>
      </c>
      <c r="G53">
        <f t="shared" si="1"/>
        <v>14.112796354678515</v>
      </c>
      <c r="H53">
        <f t="shared" si="2"/>
        <v>1.3844167203690005</v>
      </c>
      <c r="I53">
        <f t="shared" si="3"/>
        <v>14.624766963615492</v>
      </c>
    </row>
    <row r="54" spans="1:9">
      <c r="A54">
        <v>130.27378472222222</v>
      </c>
      <c r="B54">
        <v>5757.6220466644754</v>
      </c>
      <c r="C54">
        <v>3184.6626132132487</v>
      </c>
      <c r="D54">
        <v>924.17073393188412</v>
      </c>
      <c r="F54">
        <f t="shared" si="0"/>
        <v>-2.3660115779224418</v>
      </c>
      <c r="G54">
        <f t="shared" si="1"/>
        <v>15.083128970814036</v>
      </c>
      <c r="H54">
        <f t="shared" si="2"/>
        <v>1.5620276649765965</v>
      </c>
      <c r="I54">
        <f t="shared" si="3"/>
        <v>15.26757316462157</v>
      </c>
    </row>
    <row r="55" spans="1:9">
      <c r="A55">
        <v>130.28420138888887</v>
      </c>
      <c r="B55">
        <v>5757.608672936014</v>
      </c>
      <c r="C55">
        <v>3184.823900978964</v>
      </c>
      <c r="D55">
        <v>924.21276980977984</v>
      </c>
      <c r="F55">
        <f t="shared" si="0"/>
        <v>-1.2838779322931113</v>
      </c>
      <c r="G55">
        <f t="shared" si="1"/>
        <v>15.483625508684312</v>
      </c>
      <c r="H55">
        <f t="shared" si="2"/>
        <v>4.0354442779935518</v>
      </c>
      <c r="I55">
        <f t="shared" si="3"/>
        <v>15.536762900881534</v>
      </c>
    </row>
    <row r="56" spans="1:9">
      <c r="A56">
        <v>130.29461805555556</v>
      </c>
      <c r="B56">
        <v>5757.5045387138616</v>
      </c>
      <c r="C56">
        <v>3184.9464020436426</v>
      </c>
      <c r="D56">
        <v>924.23757887593194</v>
      </c>
      <c r="F56">
        <f t="shared" si="0"/>
        <v>-9.9968853266145796</v>
      </c>
      <c r="G56">
        <f t="shared" si="1"/>
        <v>11.760102209118923</v>
      </c>
      <c r="H56">
        <f t="shared" si="2"/>
        <v>2.3816703505974481</v>
      </c>
      <c r="I56">
        <f t="shared" si="3"/>
        <v>15.434951253645268</v>
      </c>
    </row>
    <row r="57" spans="1:9">
      <c r="A57">
        <v>130.30503472222222</v>
      </c>
      <c r="B57">
        <v>5757.5240496932711</v>
      </c>
      <c r="C57">
        <v>3185.1179939697417</v>
      </c>
      <c r="D57">
        <v>924.29667069479478</v>
      </c>
      <c r="F57">
        <f t="shared" si="0"/>
        <v>1.8730540233099173</v>
      </c>
      <c r="G57">
        <f t="shared" si="1"/>
        <v>16.472824905533773</v>
      </c>
      <c r="H57">
        <f t="shared" si="2"/>
        <v>5.672814610837734</v>
      </c>
      <c r="I57">
        <f t="shared" si="3"/>
        <v>16.578971371668725</v>
      </c>
    </row>
    <row r="58" spans="1:9">
      <c r="A58">
        <v>130.31545138888887</v>
      </c>
      <c r="B58">
        <v>5757.480433182619</v>
      </c>
      <c r="C58">
        <v>3185.264814763259</v>
      </c>
      <c r="D58">
        <v>924.31800059297882</v>
      </c>
      <c r="F58">
        <f t="shared" si="0"/>
        <v>-4.1871850226054335</v>
      </c>
      <c r="G58">
        <f t="shared" si="1"/>
        <v>14.094796177667464</v>
      </c>
      <c r="H58">
        <f t="shared" si="2"/>
        <v>2.0476702256692514</v>
      </c>
      <c r="I58">
        <f t="shared" si="3"/>
        <v>14.703598120987959</v>
      </c>
    </row>
    <row r="59" spans="1:9">
      <c r="A59">
        <v>130.32586805555556</v>
      </c>
      <c r="B59">
        <v>5757.3840749342298</v>
      </c>
      <c r="C59">
        <v>3185.3932066868674</v>
      </c>
      <c r="D59">
        <v>924.37038804739859</v>
      </c>
      <c r="F59">
        <f t="shared" si="0"/>
        <v>-9.25039184534171</v>
      </c>
      <c r="G59">
        <f t="shared" si="1"/>
        <v>12.325624666387148</v>
      </c>
      <c r="H59">
        <f t="shared" si="2"/>
        <v>5.0291956242890059</v>
      </c>
      <c r="I59">
        <f t="shared" si="3"/>
        <v>15.410735631663263</v>
      </c>
    </row>
    <row r="60" spans="1:9">
      <c r="A60">
        <v>130.33628472222222</v>
      </c>
      <c r="B60">
        <v>5757.44447470062</v>
      </c>
      <c r="C60">
        <v>3185.5803629473185</v>
      </c>
      <c r="D60">
        <v>924.43971497296116</v>
      </c>
      <c r="F60">
        <f t="shared" si="0"/>
        <v>5.798377573466313</v>
      </c>
      <c r="G60">
        <f t="shared" si="1"/>
        <v>17.967001003316881</v>
      </c>
      <c r="H60">
        <f t="shared" si="2"/>
        <v>6.6553848540121683</v>
      </c>
      <c r="I60">
        <f t="shared" si="3"/>
        <v>18.879467882799741</v>
      </c>
    </row>
    <row r="61" spans="1:9">
      <c r="A61">
        <v>130.34670138888887</v>
      </c>
      <c r="B61">
        <v>5757.3445019299043</v>
      </c>
      <c r="C61">
        <v>3185.6995963910203</v>
      </c>
      <c r="D61">
        <v>924.49353348330192</v>
      </c>
      <c r="F61">
        <f t="shared" si="0"/>
        <v>-9.5973859887249979</v>
      </c>
      <c r="G61">
        <f t="shared" si="1"/>
        <v>11.446410595391578</v>
      </c>
      <c r="H61">
        <f t="shared" si="2"/>
        <v>5.1665769927177889</v>
      </c>
      <c r="I61">
        <f t="shared" si="3"/>
        <v>14.937541073913989</v>
      </c>
    </row>
    <row r="62" spans="1:9">
      <c r="A62">
        <v>130.35711805555556</v>
      </c>
      <c r="B62">
        <v>5757.2942149071523</v>
      </c>
      <c r="C62">
        <v>3185.8445584530473</v>
      </c>
      <c r="D62">
        <v>924.55782973701503</v>
      </c>
      <c r="F62">
        <f t="shared" si="0"/>
        <v>-4.8275541841779566</v>
      </c>
      <c r="G62">
        <f t="shared" si="1"/>
        <v>13.916357954560379</v>
      </c>
      <c r="H62">
        <f t="shared" si="2"/>
        <v>6.1724403564473098</v>
      </c>
      <c r="I62">
        <f t="shared" si="3"/>
        <v>14.729911680679896</v>
      </c>
    </row>
    <row r="63" spans="1:9">
      <c r="A63">
        <v>130.36753472222222</v>
      </c>
      <c r="B63">
        <v>5757.2518905566176</v>
      </c>
      <c r="C63">
        <v>3185.9927068722136</v>
      </c>
      <c r="D63">
        <v>924.56026610677361</v>
      </c>
      <c r="F63">
        <f t="shared" si="0"/>
        <v>-4.0631376513375139</v>
      </c>
      <c r="G63">
        <f t="shared" si="1"/>
        <v>14.22224823997951</v>
      </c>
      <c r="H63">
        <f t="shared" si="2"/>
        <v>0.23389149682428423</v>
      </c>
      <c r="I63">
        <f t="shared" si="3"/>
        <v>14.79126203450256</v>
      </c>
    </row>
    <row r="64" spans="1:9">
      <c r="A64">
        <v>130.37795138888887</v>
      </c>
      <c r="B64">
        <v>5757.2201351031345</v>
      </c>
      <c r="C64">
        <v>3186.1422459368664</v>
      </c>
      <c r="D64">
        <v>924.58320969647809</v>
      </c>
      <c r="F64">
        <f t="shared" si="0"/>
        <v>-3.0485235343831376</v>
      </c>
      <c r="G64">
        <f t="shared" si="1"/>
        <v>14.355750206681801</v>
      </c>
      <c r="H64">
        <f t="shared" si="2"/>
        <v>2.2025846116323033</v>
      </c>
      <c r="I64">
        <f t="shared" si="3"/>
        <v>14.675866575311062</v>
      </c>
    </row>
    <row r="65" spans="1:9">
      <c r="A65">
        <v>130.38836805555556</v>
      </c>
      <c r="B65">
        <v>5757.2101859403847</v>
      </c>
      <c r="C65">
        <v>3186.3040944240806</v>
      </c>
      <c r="D65">
        <v>924.65951191076385</v>
      </c>
      <c r="F65">
        <f t="shared" si="0"/>
        <v>-0.95511962397548789</v>
      </c>
      <c r="G65">
        <f t="shared" si="1"/>
        <v>15.537454772537718</v>
      </c>
      <c r="H65">
        <f t="shared" si="2"/>
        <v>7.3250125714197107</v>
      </c>
      <c r="I65">
        <f t="shared" si="3"/>
        <v>15.56678368529473</v>
      </c>
    </row>
    <row r="66" spans="1:9">
      <c r="A66">
        <v>130.39878472222222</v>
      </c>
      <c r="B66">
        <v>5757.1368001174869</v>
      </c>
      <c r="C66">
        <v>3186.4375814177934</v>
      </c>
      <c r="D66">
        <v>924.72886646023721</v>
      </c>
      <c r="F66">
        <f t="shared" si="0"/>
        <v>-7.0450389981915986</v>
      </c>
      <c r="G66">
        <f t="shared" si="1"/>
        <v>12.814751396432998</v>
      </c>
      <c r="H66">
        <f t="shared" si="2"/>
        <v>6.6580367494486001</v>
      </c>
      <c r="I66">
        <f t="shared" si="3"/>
        <v>14.62362567349226</v>
      </c>
    </row>
    <row r="67" spans="1:9">
      <c r="A67">
        <v>130.40920138888887</v>
      </c>
      <c r="B67">
        <v>5757.0888386222468</v>
      </c>
      <c r="C67">
        <v>3186.5836218143413</v>
      </c>
      <c r="D67">
        <v>924.77767078935608</v>
      </c>
      <c r="F67">
        <f t="shared" si="0"/>
        <v>-4.6043035430526329</v>
      </c>
      <c r="G67">
        <f t="shared" si="1"/>
        <v>14.019878068616908</v>
      </c>
      <c r="H67">
        <f t="shared" si="2"/>
        <v>4.6852155954153982</v>
      </c>
      <c r="I67">
        <f t="shared" si="3"/>
        <v>14.756577929027189</v>
      </c>
    </row>
    <row r="68" spans="1:9">
      <c r="A68">
        <v>130.41961805555556</v>
      </c>
      <c r="B68">
        <v>5757.0591848618087</v>
      </c>
      <c r="C68">
        <v>3186.7369903185036</v>
      </c>
      <c r="D68">
        <v>924.78180842758491</v>
      </c>
      <c r="F68">
        <f t="shared" ref="F68:F89" si="4">(B68-B67)/(A68-A67)</f>
        <v>-2.846761002054615</v>
      </c>
      <c r="G68">
        <f t="shared" ref="G68:G89" si="5">(C68-C67)/(A68-A67)</f>
        <v>14.723376399548718</v>
      </c>
      <c r="H68">
        <f t="shared" ref="H68:H89" si="6">(D68-D67)/(A68-A67)</f>
        <v>0.39721326996660133</v>
      </c>
      <c r="I68">
        <f t="shared" ref="I68:I89" si="7">SQRT(F68^2 + G68^2)</f>
        <v>14.996061509796737</v>
      </c>
    </row>
    <row r="69" spans="1:9">
      <c r="A69">
        <v>130.43003472222222</v>
      </c>
      <c r="B69">
        <v>5757.0425455199183</v>
      </c>
      <c r="C69">
        <v>3186.8947771954099</v>
      </c>
      <c r="D69">
        <v>924.88893800717813</v>
      </c>
      <c r="F69">
        <f t="shared" si="4"/>
        <v>-1.5973768214767892</v>
      </c>
      <c r="G69">
        <f t="shared" si="5"/>
        <v>15.147540183024056</v>
      </c>
      <c r="H69">
        <f t="shared" si="6"/>
        <v>10.284439640958485</v>
      </c>
      <c r="I69">
        <f t="shared" si="7"/>
        <v>15.231532631554835</v>
      </c>
    </row>
    <row r="70" spans="1:9">
      <c r="A70">
        <v>130.44045138888887</v>
      </c>
      <c r="B70">
        <v>5756.9623601004114</v>
      </c>
      <c r="C70">
        <v>3187.0334235469991</v>
      </c>
      <c r="D70">
        <v>924.81774567260436</v>
      </c>
      <c r="F70">
        <f t="shared" si="4"/>
        <v>-7.6978002726752477</v>
      </c>
      <c r="G70">
        <f t="shared" si="5"/>
        <v>13.310049752571386</v>
      </c>
      <c r="H70">
        <f t="shared" si="6"/>
        <v>-6.8344641190877464</v>
      </c>
      <c r="I70">
        <f t="shared" si="7"/>
        <v>15.375745622698261</v>
      </c>
    </row>
    <row r="71" spans="1:9">
      <c r="A71">
        <v>130.45086805555556</v>
      </c>
      <c r="B71">
        <v>5756.9491351163751</v>
      </c>
      <c r="C71">
        <v>3187.2008065773725</v>
      </c>
      <c r="D71">
        <v>924.83243569800732</v>
      </c>
      <c r="F71">
        <f t="shared" si="4"/>
        <v>-1.2695984674769176</v>
      </c>
      <c r="G71">
        <f t="shared" si="5"/>
        <v>16.0687709158227</v>
      </c>
      <c r="H71">
        <f t="shared" si="6"/>
        <v>1.4102424386812158</v>
      </c>
      <c r="I71">
        <f t="shared" si="7"/>
        <v>16.118848563523674</v>
      </c>
    </row>
    <row r="72" spans="1:9">
      <c r="A72">
        <v>130.46128472222222</v>
      </c>
      <c r="B72">
        <v>5756.9255626322411</v>
      </c>
      <c r="C72">
        <v>3187.3595826522596</v>
      </c>
      <c r="D72">
        <v>924.8589899437435</v>
      </c>
      <c r="F72">
        <f t="shared" si="4"/>
        <v>-2.2629584768749402</v>
      </c>
      <c r="G72">
        <f t="shared" si="5"/>
        <v>15.242503189175515</v>
      </c>
      <c r="H72">
        <f t="shared" si="6"/>
        <v>2.5492075906754956</v>
      </c>
      <c r="I72">
        <f t="shared" si="7"/>
        <v>15.409571199098497</v>
      </c>
    </row>
    <row r="73" spans="1:9">
      <c r="A73">
        <v>130.47170138888887</v>
      </c>
      <c r="B73">
        <v>5756.9095486861706</v>
      </c>
      <c r="C73">
        <v>3187.526930984674</v>
      </c>
      <c r="D73">
        <v>924.88573199376674</v>
      </c>
      <c r="F73">
        <f t="shared" si="4"/>
        <v>-1.5373388227613189</v>
      </c>
      <c r="G73">
        <f t="shared" si="5"/>
        <v>16.065439911792115</v>
      </c>
      <c r="H73">
        <f t="shared" si="6"/>
        <v>2.5672368022338263</v>
      </c>
      <c r="I73">
        <f t="shared" si="7"/>
        <v>16.138828031036585</v>
      </c>
    </row>
    <row r="74" spans="1:9">
      <c r="A74">
        <v>130.48211805555556</v>
      </c>
      <c r="B74">
        <v>5756.8847380517263</v>
      </c>
      <c r="C74">
        <v>3187.688636940235</v>
      </c>
      <c r="D74">
        <v>924.88150540761012</v>
      </c>
      <c r="F74">
        <f t="shared" si="4"/>
        <v>-2.3818209066478051</v>
      </c>
      <c r="G74">
        <f t="shared" si="5"/>
        <v>15.523771733832248</v>
      </c>
      <c r="H74">
        <f t="shared" si="6"/>
        <v>-0.40575227103471523</v>
      </c>
      <c r="I74">
        <f t="shared" si="7"/>
        <v>15.705430897478543</v>
      </c>
    </row>
    <row r="75" spans="1:9">
      <c r="A75">
        <v>130.49253472222222</v>
      </c>
      <c r="B75">
        <v>5756.862760338352</v>
      </c>
      <c r="C75">
        <v>3187.8546605489782</v>
      </c>
      <c r="D75">
        <v>924.86709334151396</v>
      </c>
      <c r="F75">
        <f t="shared" si="4"/>
        <v>-2.1098604839372546</v>
      </c>
      <c r="G75">
        <f t="shared" si="5"/>
        <v>15.938266439363304</v>
      </c>
      <c r="H75">
        <f t="shared" si="6"/>
        <v>-1.3835583452322531</v>
      </c>
      <c r="I75">
        <f t="shared" si="7"/>
        <v>16.077308492213941</v>
      </c>
    </row>
    <row r="76" spans="1:9">
      <c r="A76">
        <v>130.50295138888887</v>
      </c>
      <c r="B76">
        <v>5756.8473895371935</v>
      </c>
      <c r="C76">
        <v>3188.0204093527027</v>
      </c>
      <c r="D76">
        <v>924.84742899680737</v>
      </c>
      <c r="F76">
        <f t="shared" si="4"/>
        <v>-1.4755969112170311</v>
      </c>
      <c r="G76">
        <f t="shared" si="5"/>
        <v>15.91188515756213</v>
      </c>
      <c r="H76">
        <f t="shared" si="6"/>
        <v>-1.8877770918351304</v>
      </c>
      <c r="I76">
        <f t="shared" si="7"/>
        <v>15.980158807466191</v>
      </c>
    </row>
    <row r="77" spans="1:9">
      <c r="A77">
        <v>130.51336805555556</v>
      </c>
      <c r="B77">
        <v>5756.8247473358842</v>
      </c>
      <c r="C77">
        <v>3188.1879852681259</v>
      </c>
      <c r="D77">
        <v>924.8674088747008</v>
      </c>
      <c r="F77">
        <f t="shared" si="4"/>
        <v>-2.173651325687072</v>
      </c>
      <c r="G77">
        <f t="shared" si="5"/>
        <v>16.087287880596545</v>
      </c>
      <c r="H77">
        <f t="shared" si="6"/>
        <v>1.9180682777661457</v>
      </c>
      <c r="I77">
        <f t="shared" si="7"/>
        <v>16.233471330521073</v>
      </c>
    </row>
    <row r="78" spans="1:9">
      <c r="A78">
        <v>130.52378472222222</v>
      </c>
      <c r="B78">
        <v>5756.8007470059174</v>
      </c>
      <c r="C78">
        <v>3188.3543484742704</v>
      </c>
      <c r="D78">
        <v>924.83760342131814</v>
      </c>
      <c r="F78">
        <f t="shared" si="4"/>
        <v>-2.3040316768186169</v>
      </c>
      <c r="G78">
        <f t="shared" si="5"/>
        <v>15.970867789888844</v>
      </c>
      <c r="H78">
        <f t="shared" si="6"/>
        <v>-2.861323524738383</v>
      </c>
      <c r="I78">
        <f t="shared" si="7"/>
        <v>16.136207111024962</v>
      </c>
    </row>
    <row r="79" spans="1:9">
      <c r="A79">
        <v>130.53420138888887</v>
      </c>
      <c r="B79">
        <v>5756.7883973783282</v>
      </c>
      <c r="C79">
        <v>3188.5261383751158</v>
      </c>
      <c r="D79">
        <v>924.83355957862011</v>
      </c>
      <c r="F79">
        <f t="shared" si="4"/>
        <v>-1.1855642485617732</v>
      </c>
      <c r="G79">
        <f t="shared" si="5"/>
        <v>16.491830481173103</v>
      </c>
      <c r="H79">
        <f t="shared" si="6"/>
        <v>-0.38820889901070421</v>
      </c>
      <c r="I79">
        <f t="shared" si="7"/>
        <v>16.534389471861914</v>
      </c>
    </row>
    <row r="80" spans="1:9">
      <c r="A80">
        <v>130.54461805555556</v>
      </c>
      <c r="B80">
        <v>5756.7528061021594</v>
      </c>
      <c r="C80">
        <v>3188.691321463516</v>
      </c>
      <c r="D80">
        <v>924.76786591539724</v>
      </c>
      <c r="F80">
        <f t="shared" si="4"/>
        <v>-3.4167625122001177</v>
      </c>
      <c r="G80">
        <f t="shared" si="5"/>
        <v>15.857576486392905</v>
      </c>
      <c r="H80">
        <f t="shared" si="6"/>
        <v>-6.3065916693843853</v>
      </c>
      <c r="I80">
        <f t="shared" si="7"/>
        <v>16.221498022272087</v>
      </c>
    </row>
    <row r="81" spans="1:11">
      <c r="A81">
        <v>130.55503472222222</v>
      </c>
      <c r="B81">
        <v>5756.752825660722</v>
      </c>
      <c r="C81">
        <v>3188.8734530746956</v>
      </c>
      <c r="D81">
        <v>924.71769649554915</v>
      </c>
      <c r="F81">
        <f t="shared" si="4"/>
        <v>1.8776220094895303E-3</v>
      </c>
      <c r="G81">
        <f t="shared" si="5"/>
        <v>17.484634673253353</v>
      </c>
      <c r="H81">
        <f t="shared" si="6"/>
        <v>-4.8162643054209333</v>
      </c>
      <c r="I81">
        <f t="shared" si="7"/>
        <v>17.484634774069427</v>
      </c>
    </row>
    <row r="82" spans="1:11">
      <c r="A82">
        <v>130.56545138888887</v>
      </c>
      <c r="B82">
        <v>5756.7251105949763</v>
      </c>
      <c r="C82">
        <v>3189.0441846274466</v>
      </c>
      <c r="D82">
        <v>924.67611976536864</v>
      </c>
      <c r="F82">
        <f t="shared" si="4"/>
        <v>-2.6606463115919365</v>
      </c>
      <c r="G82">
        <f t="shared" si="5"/>
        <v>16.390229064113001</v>
      </c>
      <c r="H82">
        <f t="shared" si="6"/>
        <v>-3.9913660973324943</v>
      </c>
      <c r="I82">
        <f t="shared" si="7"/>
        <v>16.604777853662551</v>
      </c>
    </row>
    <row r="83" spans="1:11">
      <c r="A83">
        <v>130.57586805555556</v>
      </c>
      <c r="B83">
        <v>5756.7432455507069</v>
      </c>
      <c r="C83">
        <v>3189.2317700717226</v>
      </c>
      <c r="D83">
        <v>924.63789973205735</v>
      </c>
      <c r="F83">
        <f t="shared" si="4"/>
        <v>1.7409557501346336</v>
      </c>
      <c r="G83">
        <f t="shared" si="5"/>
        <v>18.008202650464213</v>
      </c>
      <c r="H83">
        <f t="shared" si="6"/>
        <v>-3.6691231978772172</v>
      </c>
      <c r="I83">
        <f t="shared" si="7"/>
        <v>18.092160999286769</v>
      </c>
    </row>
    <row r="84" spans="1:11">
      <c r="A84">
        <v>130.58628472222222</v>
      </c>
      <c r="B84">
        <v>5756.7086334727892</v>
      </c>
      <c r="C84">
        <v>3189.4034143617646</v>
      </c>
      <c r="D84">
        <v>924.59647339873914</v>
      </c>
      <c r="F84">
        <f t="shared" si="4"/>
        <v>-3.3227594801022158</v>
      </c>
      <c r="G84">
        <f t="shared" si="5"/>
        <v>16.477851844043904</v>
      </c>
      <c r="H84">
        <f t="shared" si="6"/>
        <v>-3.9769279985521071</v>
      </c>
      <c r="I84">
        <f t="shared" si="7"/>
        <v>16.809530985630452</v>
      </c>
    </row>
    <row r="85" spans="1:11">
      <c r="A85">
        <v>130.59670138888887</v>
      </c>
      <c r="B85">
        <v>5756.7323544655537</v>
      </c>
      <c r="C85">
        <v>3189.5997693119525</v>
      </c>
      <c r="D85">
        <v>924.56021162587433</v>
      </c>
      <c r="F85">
        <f t="shared" si="4"/>
        <v>2.2772153053977284</v>
      </c>
      <c r="G85">
        <f t="shared" si="5"/>
        <v>18.850075218057874</v>
      </c>
      <c r="H85">
        <f t="shared" si="6"/>
        <v>-3.4811301950244169</v>
      </c>
      <c r="I85">
        <f t="shared" si="7"/>
        <v>18.987128410414705</v>
      </c>
    </row>
    <row r="86" spans="1:11">
      <c r="A86">
        <v>130.60711805555556</v>
      </c>
      <c r="B86">
        <v>5756.7244825022726</v>
      </c>
      <c r="C86">
        <v>3189.7828694671571</v>
      </c>
      <c r="D86">
        <v>924.48623159080159</v>
      </c>
      <c r="F86">
        <f t="shared" si="4"/>
        <v>-0.75570847498464766</v>
      </c>
      <c r="G86">
        <f t="shared" si="5"/>
        <v>17.577614899605436</v>
      </c>
      <c r="H86">
        <f t="shared" si="6"/>
        <v>-7.1020833669697785</v>
      </c>
      <c r="I86">
        <f t="shared" si="7"/>
        <v>17.593852359787341</v>
      </c>
    </row>
    <row r="87" spans="1:11">
      <c r="A87">
        <v>130.61753472222222</v>
      </c>
      <c r="B87">
        <v>5756.7337233216867</v>
      </c>
      <c r="C87">
        <v>3189.9760514126274</v>
      </c>
      <c r="D87">
        <v>924.40722569006925</v>
      </c>
      <c r="F87">
        <f t="shared" si="4"/>
        <v>0.88711866375605231</v>
      </c>
      <c r="G87">
        <f t="shared" si="5"/>
        <v>18.545466765167063</v>
      </c>
      <c r="H87">
        <f t="shared" si="6"/>
        <v>-7.5845664703116062</v>
      </c>
      <c r="I87">
        <f t="shared" si="7"/>
        <v>18.566672212906123</v>
      </c>
    </row>
    <row r="88" spans="1:11">
      <c r="A88">
        <v>130.62795138888887</v>
      </c>
      <c r="B88">
        <v>5756.676415435305</v>
      </c>
      <c r="C88">
        <v>3190.135316021082</v>
      </c>
      <c r="D88">
        <v>924.3314466514131</v>
      </c>
      <c r="F88">
        <f t="shared" si="4"/>
        <v>-5.5015570926530035</v>
      </c>
      <c r="G88">
        <f t="shared" si="5"/>
        <v>15.289402411653363</v>
      </c>
      <c r="H88">
        <f t="shared" si="6"/>
        <v>-7.2747877109971109</v>
      </c>
      <c r="I88">
        <f t="shared" si="7"/>
        <v>16.249090945317288</v>
      </c>
    </row>
    <row r="89" spans="1:11" s="7" customFormat="1" ht="15.75" thickBot="1">
      <c r="A89" s="7">
        <v>130.63836805555556</v>
      </c>
      <c r="B89" s="7">
        <v>5756.6971163013441</v>
      </c>
      <c r="C89" s="7">
        <v>3190.3320919373964</v>
      </c>
      <c r="D89" s="7">
        <v>924.3072844204969</v>
      </c>
      <c r="F89" s="7">
        <f t="shared" si="4"/>
        <v>1.9872831397479107</v>
      </c>
      <c r="G89" s="7">
        <f t="shared" si="5"/>
        <v>18.890487966151539</v>
      </c>
      <c r="H89" s="7">
        <f t="shared" si="6"/>
        <v>-2.3195741679513602</v>
      </c>
      <c r="I89" s="7">
        <f t="shared" si="7"/>
        <v>18.994731634767636</v>
      </c>
    </row>
    <row r="90" spans="1:11" ht="15.75" thickBot="1">
      <c r="A90">
        <v>130.65190972222223</v>
      </c>
      <c r="B90">
        <v>5756.7118756925665</v>
      </c>
      <c r="C90">
        <v>3190.6007005451361</v>
      </c>
      <c r="D90">
        <v>924.20521277596606</v>
      </c>
      <c r="F90" s="7">
        <f t="shared" ref="F90:F153" si="8">(B90-B89)/(A90-A89)</f>
        <v>1.0899242748898863</v>
      </c>
      <c r="G90" s="7">
        <f t="shared" ref="G90:G153" si="9">(C90-C89)/(A90-A89)</f>
        <v>19.835712571542782</v>
      </c>
      <c r="H90" s="7">
        <f t="shared" ref="H90:H153" si="10">(D90-D89)/(A90-A89)</f>
        <v>-7.5375983653531407</v>
      </c>
      <c r="I90" s="7">
        <f t="shared" ref="I90:I153" si="11">SQRT(F90^2 + G90^2)</f>
        <v>19.865634350451902</v>
      </c>
      <c r="K90" t="s">
        <v>102</v>
      </c>
    </row>
    <row r="91" spans="1:11" ht="15.75" thickBot="1">
      <c r="A91">
        <v>130.65920138888887</v>
      </c>
      <c r="B91">
        <v>5756.7231708874315</v>
      </c>
      <c r="C91">
        <v>3190.7200707750399</v>
      </c>
      <c r="D91">
        <v>924.13559882235131</v>
      </c>
      <c r="F91" s="7">
        <f t="shared" si="8"/>
        <v>1.5490552957679651</v>
      </c>
      <c r="G91" s="7">
        <f t="shared" si="9"/>
        <v>16.370774386850847</v>
      </c>
      <c r="H91" s="7">
        <f t="shared" si="10"/>
        <v>-9.5470564957642168</v>
      </c>
      <c r="I91" s="7">
        <f t="shared" si="11"/>
        <v>16.443899365251493</v>
      </c>
    </row>
    <row r="92" spans="1:11" ht="15.75" thickBot="1">
      <c r="A92">
        <v>130.66961805555556</v>
      </c>
      <c r="B92">
        <v>5756.6656014470218</v>
      </c>
      <c r="C92">
        <v>3190.8821084801048</v>
      </c>
      <c r="D92">
        <v>924.13367169537401</v>
      </c>
      <c r="F92" s="7">
        <f t="shared" si="8"/>
        <v>-5.5266662793191665</v>
      </c>
      <c r="G92" s="7">
        <f t="shared" si="9"/>
        <v>15.555619686202489</v>
      </c>
      <c r="H92" s="7">
        <f t="shared" si="10"/>
        <v>-0.18500418982114752</v>
      </c>
      <c r="I92" s="7">
        <f t="shared" si="11"/>
        <v>16.508220497216954</v>
      </c>
    </row>
    <row r="93" spans="1:11" ht="15.75" thickBot="1">
      <c r="A93">
        <v>130.68003472222222</v>
      </c>
      <c r="B93">
        <v>5756.6882097076577</v>
      </c>
      <c r="C93">
        <v>3191.0830419554841</v>
      </c>
      <c r="D93">
        <v>924.04282545806018</v>
      </c>
      <c r="F93" s="7">
        <f t="shared" si="8"/>
        <v>2.1703930210516504</v>
      </c>
      <c r="G93" s="7">
        <f t="shared" si="9"/>
        <v>19.289613636431831</v>
      </c>
      <c r="H93" s="7">
        <f t="shared" si="10"/>
        <v>-8.721238782135261</v>
      </c>
      <c r="I93" s="7">
        <f t="shared" si="11"/>
        <v>19.411331744850649</v>
      </c>
    </row>
    <row r="94" spans="1:11" ht="15.75" thickBot="1">
      <c r="A94">
        <v>130.69045138888887</v>
      </c>
      <c r="B94">
        <v>5756.7284015755522</v>
      </c>
      <c r="C94">
        <v>3191.2884482402292</v>
      </c>
      <c r="D94">
        <v>923.91762208848297</v>
      </c>
      <c r="F94" s="7">
        <f t="shared" si="8"/>
        <v>3.8584193178720474</v>
      </c>
      <c r="G94" s="7">
        <f t="shared" si="9"/>
        <v>19.719003335547058</v>
      </c>
      <c r="H94" s="7">
        <f t="shared" si="10"/>
        <v>-12.019523479422805</v>
      </c>
      <c r="I94" s="7">
        <f t="shared" si="11"/>
        <v>20.092946328994266</v>
      </c>
    </row>
    <row r="95" spans="1:11" ht="15.75" thickBot="1">
      <c r="A95">
        <v>130.70086805555556</v>
      </c>
      <c r="B95">
        <v>5756.6924031278122</v>
      </c>
      <c r="C95">
        <v>3191.4542782303615</v>
      </c>
      <c r="D95">
        <v>923.9240976563849</v>
      </c>
      <c r="F95" s="7">
        <f t="shared" si="8"/>
        <v>-3.4558509830322586</v>
      </c>
      <c r="G95" s="7">
        <f t="shared" si="9"/>
        <v>15.919679052676802</v>
      </c>
      <c r="H95" s="7">
        <f t="shared" si="10"/>
        <v>0.621654518584143</v>
      </c>
      <c r="I95" s="7">
        <f t="shared" si="11"/>
        <v>16.290460004467693</v>
      </c>
    </row>
    <row r="96" spans="1:11" ht="15.75" thickBot="1">
      <c r="A96">
        <v>130.71128472222222</v>
      </c>
      <c r="B96">
        <v>5756.6298427381525</v>
      </c>
      <c r="C96">
        <v>3191.6082338639408</v>
      </c>
      <c r="D96">
        <v>923.90998686034254</v>
      </c>
      <c r="F96" s="7">
        <f t="shared" si="8"/>
        <v>-6.0057974073333806</v>
      </c>
      <c r="G96" s="7">
        <f t="shared" si="9"/>
        <v>14.779740823620868</v>
      </c>
      <c r="H96" s="7">
        <f t="shared" si="10"/>
        <v>-1.3546364200677588</v>
      </c>
      <c r="I96" s="7">
        <f t="shared" si="11"/>
        <v>15.95338024718704</v>
      </c>
    </row>
    <row r="97" spans="1:9" ht="15.75" thickBot="1">
      <c r="A97">
        <v>130.72170138888887</v>
      </c>
      <c r="B97">
        <v>5756.6800481673581</v>
      </c>
      <c r="C97">
        <v>3191.8117543414696</v>
      </c>
      <c r="D97">
        <v>923.8651286743717</v>
      </c>
      <c r="F97" s="7">
        <f t="shared" si="8"/>
        <v>4.8197212037383173</v>
      </c>
      <c r="G97" s="7">
        <f t="shared" si="9"/>
        <v>19.537965842787834</v>
      </c>
      <c r="H97" s="7">
        <f t="shared" si="10"/>
        <v>-4.3063858532043984</v>
      </c>
      <c r="I97" s="7">
        <f t="shared" si="11"/>
        <v>20.123663229037323</v>
      </c>
    </row>
    <row r="98" spans="1:9" ht="15.75" thickBot="1">
      <c r="A98">
        <v>130.74253472222222</v>
      </c>
      <c r="B98">
        <v>5756.6240490770997</v>
      </c>
      <c r="C98">
        <v>3192.1405047252874</v>
      </c>
      <c r="D98">
        <v>923.8229369938997</v>
      </c>
      <c r="F98" s="7">
        <f t="shared" si="8"/>
        <v>-2.6879563324024787</v>
      </c>
      <c r="G98" s="7">
        <f t="shared" si="9"/>
        <v>15.780018423247483</v>
      </c>
      <c r="H98" s="7">
        <f t="shared" si="10"/>
        <v>-2.0252006626551404</v>
      </c>
      <c r="I98" s="7">
        <f t="shared" si="11"/>
        <v>16.007313662289889</v>
      </c>
    </row>
    <row r="99" spans="1:9" ht="15.75" thickBot="1">
      <c r="A99">
        <v>130.81406249999998</v>
      </c>
      <c r="B99">
        <v>5756.3830249094126</v>
      </c>
      <c r="C99">
        <v>3193.2189156087352</v>
      </c>
      <c r="D99">
        <v>923.84810229670848</v>
      </c>
      <c r="F99" s="7">
        <f t="shared" si="8"/>
        <v>-3.3696582666942838</v>
      </c>
      <c r="G99" s="7">
        <f t="shared" si="9"/>
        <v>15.076812351118031</v>
      </c>
      <c r="H99" s="7">
        <f t="shared" si="10"/>
        <v>0.35182559266642865</v>
      </c>
      <c r="I99" s="7">
        <f t="shared" si="11"/>
        <v>15.448782071902185</v>
      </c>
    </row>
    <row r="100" spans="1:9" ht="15.75" thickBot="1">
      <c r="A100">
        <v>130.82586805555556</v>
      </c>
      <c r="B100">
        <v>5756.3816895014234</v>
      </c>
      <c r="C100">
        <v>3193.3880816446372</v>
      </c>
      <c r="D100">
        <v>923.93977641153538</v>
      </c>
      <c r="F100" s="7">
        <f t="shared" si="8"/>
        <v>-0.11311691202991642</v>
      </c>
      <c r="G100" s="7">
        <f t="shared" si="9"/>
        <v>14.329358335193632</v>
      </c>
      <c r="H100" s="7">
        <f t="shared" si="10"/>
        <v>7.7653367853196436</v>
      </c>
      <c r="I100" s="7">
        <f t="shared" si="11"/>
        <v>14.329804804468566</v>
      </c>
    </row>
    <row r="101" spans="1:9" ht="15.75" thickBot="1">
      <c r="A101">
        <v>130.85121527777778</v>
      </c>
      <c r="B101">
        <v>5756.283129656681</v>
      </c>
      <c r="C101">
        <v>3193.7717218365851</v>
      </c>
      <c r="D101">
        <v>923.96184286970197</v>
      </c>
      <c r="F101" s="7">
        <f t="shared" si="8"/>
        <v>-3.8883883953141356</v>
      </c>
      <c r="G101" s="7">
        <f t="shared" si="9"/>
        <v>15.135393874110973</v>
      </c>
      <c r="H101" s="7">
        <f t="shared" si="10"/>
        <v>0.87056711670934062</v>
      </c>
      <c r="I101" s="7">
        <f t="shared" si="11"/>
        <v>15.626890670804912</v>
      </c>
    </row>
    <row r="102" spans="1:9" ht="15.75" thickBot="1">
      <c r="A102">
        <v>130.85711805555556</v>
      </c>
      <c r="B102">
        <v>5756.2372832604406</v>
      </c>
      <c r="C102">
        <v>3193.8170634707635</v>
      </c>
      <c r="D102">
        <v>924.01378357562476</v>
      </c>
      <c r="F102" s="7">
        <f t="shared" si="8"/>
        <v>-7.7669188925004935</v>
      </c>
      <c r="G102" s="7">
        <f t="shared" si="9"/>
        <v>7.6814062608095739</v>
      </c>
      <c r="H102" s="7">
        <f t="shared" si="10"/>
        <v>8.799366650449862</v>
      </c>
      <c r="I102" s="7">
        <f t="shared" si="11"/>
        <v>10.92378282584772</v>
      </c>
    </row>
    <row r="103" spans="1:9" ht="15.75" thickBot="1">
      <c r="A103">
        <v>130.86753472222222</v>
      </c>
      <c r="B103">
        <v>5756.2022461325932</v>
      </c>
      <c r="C103">
        <v>3193.9626836557054</v>
      </c>
      <c r="D103">
        <v>924.00754263631688</v>
      </c>
      <c r="F103" s="7">
        <f t="shared" si="8"/>
        <v>-3.3635642733455495</v>
      </c>
      <c r="G103" s="7">
        <f t="shared" si="9"/>
        <v>13.979537754434187</v>
      </c>
      <c r="H103" s="7">
        <f t="shared" si="10"/>
        <v>-0.59913017355629483</v>
      </c>
      <c r="I103" s="7">
        <f t="shared" si="11"/>
        <v>14.378492287043777</v>
      </c>
    </row>
    <row r="104" spans="1:9" ht="15.75" thickBot="1">
      <c r="A104">
        <v>130.87795138888887</v>
      </c>
      <c r="B104">
        <v>5756.1877264112836</v>
      </c>
      <c r="C104">
        <v>3194.1168007739752</v>
      </c>
      <c r="D104">
        <v>924.06803250039479</v>
      </c>
      <c r="F104" s="7">
        <f t="shared" si="8"/>
        <v>-1.3938932457252975</v>
      </c>
      <c r="G104" s="7">
        <f t="shared" si="9"/>
        <v>14.795243353916517</v>
      </c>
      <c r="H104" s="7">
        <f t="shared" si="10"/>
        <v>5.8070269514844828</v>
      </c>
      <c r="I104" s="7">
        <f t="shared" si="11"/>
        <v>14.860759209478143</v>
      </c>
    </row>
    <row r="105" spans="1:9" ht="15.75" thickBot="1">
      <c r="A105">
        <v>130.88836805555556</v>
      </c>
      <c r="B105">
        <v>5756.1031472394898</v>
      </c>
      <c r="C105">
        <v>3194.2458066408744</v>
      </c>
      <c r="D105">
        <v>924.11839930212022</v>
      </c>
      <c r="F105" s="7">
        <f t="shared" si="8"/>
        <v>-8.1196004921946603</v>
      </c>
      <c r="G105" s="7">
        <f t="shared" si="9"/>
        <v>12.384563222301249</v>
      </c>
      <c r="H105" s="7">
        <f t="shared" si="10"/>
        <v>4.8352129656326079</v>
      </c>
      <c r="I105" s="7">
        <f t="shared" si="11"/>
        <v>14.808960745441405</v>
      </c>
    </row>
    <row r="106" spans="1:9" ht="15.75" thickBot="1">
      <c r="A106">
        <v>130.89878472222222</v>
      </c>
      <c r="B106">
        <v>5756.0255834732134</v>
      </c>
      <c r="C106">
        <v>3194.375760945311</v>
      </c>
      <c r="D106">
        <v>924.15157989013846</v>
      </c>
      <c r="F106" s="7">
        <f t="shared" si="8"/>
        <v>-7.4461215625410171</v>
      </c>
      <c r="G106" s="7">
        <f t="shared" si="9"/>
        <v>12.47561322591762</v>
      </c>
      <c r="H106" s="7">
        <f t="shared" si="10"/>
        <v>3.1853364497539456</v>
      </c>
      <c r="I106" s="7">
        <f t="shared" si="11"/>
        <v>14.528786999843756</v>
      </c>
    </row>
    <row r="107" spans="1:9" ht="15.75" thickBot="1">
      <c r="A107">
        <v>130.90920138888887</v>
      </c>
      <c r="B107">
        <v>5756.0185551113982</v>
      </c>
      <c r="C107">
        <v>3194.5407066082489</v>
      </c>
      <c r="D107">
        <v>924.19692596679602</v>
      </c>
      <c r="F107" s="7">
        <f t="shared" si="8"/>
        <v>-0.67472273425726115</v>
      </c>
      <c r="G107" s="7">
        <f t="shared" si="9"/>
        <v>15.834783642057877</v>
      </c>
      <c r="H107" s="7">
        <f t="shared" si="10"/>
        <v>4.3532233591289273</v>
      </c>
      <c r="I107" s="7">
        <f t="shared" si="11"/>
        <v>15.849152146373866</v>
      </c>
    </row>
    <row r="108" spans="1:9" ht="15.75" thickBot="1">
      <c r="A108">
        <v>130.91961805555556</v>
      </c>
      <c r="B108">
        <v>5755.9625883217868</v>
      </c>
      <c r="C108">
        <v>3194.6854167908086</v>
      </c>
      <c r="D108">
        <v>924.24911705927855</v>
      </c>
      <c r="F108" s="7">
        <f t="shared" si="8"/>
        <v>-5.3728118026822393</v>
      </c>
      <c r="G108" s="7">
        <f t="shared" si="9"/>
        <v>13.892177525707861</v>
      </c>
      <c r="H108" s="7">
        <f t="shared" si="10"/>
        <v>5.010344878313826</v>
      </c>
      <c r="I108" s="7">
        <f t="shared" si="11"/>
        <v>14.894955625070663</v>
      </c>
    </row>
    <row r="109" spans="1:9" ht="15.75" thickBot="1">
      <c r="A109">
        <v>130.93003472222222</v>
      </c>
      <c r="B109">
        <v>5755.9498112258898</v>
      </c>
      <c r="C109">
        <v>3194.8530005089324</v>
      </c>
      <c r="D109">
        <v>924.25186999049072</v>
      </c>
      <c r="F109" s="7">
        <f t="shared" si="8"/>
        <v>-1.2266012061165625</v>
      </c>
      <c r="G109" s="7">
        <f t="shared" si="9"/>
        <v>16.088036939894746</v>
      </c>
      <c r="H109" s="7">
        <f t="shared" si="10"/>
        <v>0.26428139636870063</v>
      </c>
      <c r="I109" s="7">
        <f t="shared" si="11"/>
        <v>16.134729099004559</v>
      </c>
    </row>
    <row r="110" spans="1:9" ht="15.75" thickBot="1">
      <c r="A110">
        <v>130.94045138888887</v>
      </c>
      <c r="B110">
        <v>5755.8745987697685</v>
      </c>
      <c r="C110">
        <v>3194.9906022849846</v>
      </c>
      <c r="D110">
        <v>924.33315854272837</v>
      </c>
      <c r="F110" s="7">
        <f t="shared" si="8"/>
        <v>-7.2203957876547253</v>
      </c>
      <c r="G110" s="7">
        <f t="shared" si="9"/>
        <v>13.209770501021202</v>
      </c>
      <c r="H110" s="7">
        <f t="shared" si="10"/>
        <v>7.8037010148216757</v>
      </c>
      <c r="I110" s="7">
        <f t="shared" si="11"/>
        <v>15.054306759862177</v>
      </c>
    </row>
    <row r="111" spans="1:9" ht="15.75" thickBot="1">
      <c r="A111">
        <v>130.95086805555556</v>
      </c>
      <c r="B111">
        <v>5755.8532644761081</v>
      </c>
      <c r="C111">
        <v>3195.1542765575341</v>
      </c>
      <c r="D111">
        <v>924.33076416235156</v>
      </c>
      <c r="F111" s="7">
        <f t="shared" si="8"/>
        <v>-2.048092191394884</v>
      </c>
      <c r="G111" s="7">
        <f t="shared" si="9"/>
        <v>15.712730164727486</v>
      </c>
      <c r="H111" s="7">
        <f t="shared" si="10"/>
        <v>-0.2298605161736671</v>
      </c>
      <c r="I111" s="7">
        <f t="shared" si="11"/>
        <v>15.845648325454839</v>
      </c>
    </row>
    <row r="112" spans="1:9" ht="15.75" thickBot="1">
      <c r="A112">
        <v>130.96128472222222</v>
      </c>
      <c r="B112">
        <v>5755.7807294561144</v>
      </c>
      <c r="C112">
        <v>3195.29874670463</v>
      </c>
      <c r="D112">
        <v>924.41736980525866</v>
      </c>
      <c r="F112" s="7">
        <f t="shared" si="8"/>
        <v>-6.963361919398233</v>
      </c>
      <c r="G112" s="7">
        <f t="shared" si="9"/>
        <v>13.869134121223277</v>
      </c>
      <c r="H112" s="7">
        <f t="shared" si="10"/>
        <v>8.3141417190893794</v>
      </c>
      <c r="I112" s="7">
        <f t="shared" si="11"/>
        <v>15.519062165382456</v>
      </c>
    </row>
    <row r="113" spans="1:9" ht="15.75" thickBot="1">
      <c r="A113">
        <v>130.97170138888887</v>
      </c>
      <c r="B113">
        <v>5755.8033928963705</v>
      </c>
      <c r="C113">
        <v>3195.4855095550233</v>
      </c>
      <c r="D113">
        <v>924.42026657601559</v>
      </c>
      <c r="F113" s="7">
        <f t="shared" si="8"/>
        <v>2.175690264588571</v>
      </c>
      <c r="G113" s="7">
        <f t="shared" si="9"/>
        <v>17.929233637771112</v>
      </c>
      <c r="H113" s="7">
        <f t="shared" si="10"/>
        <v>0.27808999266588041</v>
      </c>
      <c r="I113" s="7">
        <f t="shared" si="11"/>
        <v>18.06075986677218</v>
      </c>
    </row>
    <row r="114" spans="1:9" ht="15.75" thickBot="1">
      <c r="A114">
        <v>130.98211805555556</v>
      </c>
      <c r="B114">
        <v>5755.7264090723493</v>
      </c>
      <c r="C114">
        <v>3195.6361698778828</v>
      </c>
      <c r="D114">
        <v>924.41823553326378</v>
      </c>
      <c r="F114" s="7">
        <f t="shared" si="8"/>
        <v>-7.3904471060243111</v>
      </c>
      <c r="G114" s="7">
        <f t="shared" si="9"/>
        <v>14.463390994485119</v>
      </c>
      <c r="H114" s="7">
        <f t="shared" si="10"/>
        <v>-0.19498010417338268</v>
      </c>
      <c r="I114" s="7">
        <f t="shared" si="11"/>
        <v>16.242179271461584</v>
      </c>
    </row>
    <row r="115" spans="1:9" ht="15.75" thickBot="1">
      <c r="A115">
        <v>130.99253472222222</v>
      </c>
      <c r="B115">
        <v>5755.6902659012994</v>
      </c>
      <c r="C115">
        <v>3195.7997909490377</v>
      </c>
      <c r="D115">
        <v>924.5152114165553</v>
      </c>
      <c r="F115" s="7">
        <f t="shared" si="8"/>
        <v>-3.4697444207881469</v>
      </c>
      <c r="G115" s="7">
        <f t="shared" si="9"/>
        <v>15.707622830886709</v>
      </c>
      <c r="H115" s="7">
        <f t="shared" si="10"/>
        <v>9.3096847959944267</v>
      </c>
      <c r="I115" s="7">
        <f t="shared" si="11"/>
        <v>16.08628426153734</v>
      </c>
    </row>
    <row r="116" spans="1:9" ht="15.75" thickBot="1">
      <c r="A116">
        <v>131.00295138888887</v>
      </c>
      <c r="B116">
        <v>5755.6494474183255</v>
      </c>
      <c r="C116">
        <v>3195.9635159198629</v>
      </c>
      <c r="D116">
        <v>924.53703205938018</v>
      </c>
      <c r="F116" s="7">
        <f t="shared" si="8"/>
        <v>-3.9185743654997336</v>
      </c>
      <c r="G116" s="7">
        <f t="shared" si="9"/>
        <v>15.717597199225308</v>
      </c>
      <c r="H116" s="7">
        <f t="shared" si="10"/>
        <v>2.0947817111901665</v>
      </c>
      <c r="I116" s="7">
        <f t="shared" si="11"/>
        <v>16.198706330292147</v>
      </c>
    </row>
    <row r="117" spans="1:9" ht="15.75" thickBot="1">
      <c r="A117">
        <v>131.01336805555556</v>
      </c>
      <c r="B117">
        <v>5755.5815433099833</v>
      </c>
      <c r="C117">
        <v>3196.1123773402314</v>
      </c>
      <c r="D117">
        <v>924.52624923563269</v>
      </c>
      <c r="F117" s="7">
        <f t="shared" si="8"/>
        <v>-6.5187944008384537</v>
      </c>
      <c r="G117" s="7">
        <f t="shared" si="9"/>
        <v>14.290696355357266</v>
      </c>
      <c r="H117" s="7">
        <f t="shared" si="10"/>
        <v>-1.0351510797572061</v>
      </c>
      <c r="I117" s="7">
        <f t="shared" si="11"/>
        <v>15.707281202086635</v>
      </c>
    </row>
    <row r="118" spans="1:9" ht="15.75" thickBot="1">
      <c r="A118">
        <v>131.02378472222222</v>
      </c>
      <c r="B118">
        <v>5755.578499141684</v>
      </c>
      <c r="C118">
        <v>3196.2808750165677</v>
      </c>
      <c r="D118">
        <v>924.61774748622236</v>
      </c>
      <c r="F118" s="7">
        <f t="shared" si="8"/>
        <v>-0.29224015673416237</v>
      </c>
      <c r="G118" s="7">
        <f t="shared" si="9"/>
        <v>16.175776928299616</v>
      </c>
      <c r="H118" s="7">
        <f t="shared" si="10"/>
        <v>8.7838320566159229</v>
      </c>
      <c r="I118" s="7">
        <f t="shared" si="11"/>
        <v>16.178416595678275</v>
      </c>
    </row>
    <row r="119" spans="1:9" ht="15.75" thickBot="1">
      <c r="A119">
        <v>131.03420138888887</v>
      </c>
      <c r="B119">
        <v>5755.4831828037322</v>
      </c>
      <c r="C119">
        <v>3196.4200834343883</v>
      </c>
      <c r="D119">
        <v>924.51132492769011</v>
      </c>
      <c r="F119" s="7">
        <f t="shared" si="8"/>
        <v>-9.1503684433784205</v>
      </c>
      <c r="G119" s="7">
        <f t="shared" si="9"/>
        <v>13.364008110785438</v>
      </c>
      <c r="H119" s="7">
        <f t="shared" si="10"/>
        <v>-10.216565619104783</v>
      </c>
      <c r="I119" s="7">
        <f t="shared" si="11"/>
        <v>16.196479723529883</v>
      </c>
    </row>
    <row r="120" spans="1:9" ht="15.75" thickBot="1">
      <c r="A120">
        <v>131.04461805555556</v>
      </c>
      <c r="B120">
        <v>5755.456060902221</v>
      </c>
      <c r="C120">
        <v>3196.581992306652</v>
      </c>
      <c r="D120">
        <v>924.51920339778178</v>
      </c>
      <c r="F120" s="7">
        <f t="shared" si="8"/>
        <v>-2.6037025450739679</v>
      </c>
      <c r="G120" s="7">
        <f t="shared" si="9"/>
        <v>15.543251737283676</v>
      </c>
      <c r="H120" s="7">
        <f t="shared" si="10"/>
        <v>0.75633312879880332</v>
      </c>
      <c r="I120" s="7">
        <f t="shared" si="11"/>
        <v>15.759820478412712</v>
      </c>
    </row>
    <row r="121" spans="1:9" ht="15.75" thickBot="1">
      <c r="A121">
        <v>131.05503472222222</v>
      </c>
      <c r="B121">
        <v>5755.4412835135172</v>
      </c>
      <c r="C121">
        <v>3196.7563663047458</v>
      </c>
      <c r="D121">
        <v>924.44361574965365</v>
      </c>
      <c r="F121" s="7">
        <f t="shared" si="8"/>
        <v>-1.4186293155666305</v>
      </c>
      <c r="G121" s="7">
        <f t="shared" si="9"/>
        <v>16.739903817026732</v>
      </c>
      <c r="H121" s="7">
        <f t="shared" si="10"/>
        <v>-7.2564142203075397</v>
      </c>
      <c r="I121" s="7">
        <f t="shared" si="11"/>
        <v>16.799907408622563</v>
      </c>
    </row>
    <row r="122" spans="1:9" ht="15.75" thickBot="1">
      <c r="A122">
        <v>131.06545138888887</v>
      </c>
      <c r="B122">
        <v>5755.4210180954069</v>
      </c>
      <c r="C122">
        <v>3196.9239487424575</v>
      </c>
      <c r="D122">
        <v>924.41059517228655</v>
      </c>
      <c r="F122" s="7">
        <f t="shared" si="8"/>
        <v>-1.9454801385890692</v>
      </c>
      <c r="G122" s="7">
        <f t="shared" si="9"/>
        <v>16.087914020332473</v>
      </c>
      <c r="H122" s="7">
        <f t="shared" si="10"/>
        <v>-3.1699754272441805</v>
      </c>
      <c r="I122" s="7">
        <f t="shared" si="11"/>
        <v>16.205118651069935</v>
      </c>
    </row>
    <row r="123" spans="1:9" ht="15.75" thickBot="1">
      <c r="A123">
        <v>131.07586805555556</v>
      </c>
      <c r="B123">
        <v>5755.3691540777709</v>
      </c>
      <c r="C123">
        <v>3197.0786419912747</v>
      </c>
      <c r="D123">
        <v>924.43397089923519</v>
      </c>
      <c r="F123" s="7">
        <f t="shared" si="8"/>
        <v>-4.978945693050302</v>
      </c>
      <c r="G123" s="7">
        <f t="shared" si="9"/>
        <v>14.85055188642791</v>
      </c>
      <c r="H123" s="7">
        <f t="shared" si="10"/>
        <v>2.2440697870656656</v>
      </c>
      <c r="I123" s="7">
        <f t="shared" si="11"/>
        <v>15.662975181804756</v>
      </c>
    </row>
    <row r="124" spans="1:9" ht="15.75" thickBot="1">
      <c r="A124">
        <v>131.08628472222222</v>
      </c>
      <c r="B124">
        <v>5755.3299688545885</v>
      </c>
      <c r="C124">
        <v>3197.2383809802795</v>
      </c>
      <c r="D124">
        <v>924.42487729569507</v>
      </c>
      <c r="F124" s="7">
        <f t="shared" si="8"/>
        <v>-3.7617814255097635</v>
      </c>
      <c r="G124" s="7">
        <f t="shared" si="9"/>
        <v>15.33494294447822</v>
      </c>
      <c r="H124" s="7">
        <f t="shared" si="10"/>
        <v>-0.87298593985258144</v>
      </c>
      <c r="I124" s="7">
        <f t="shared" si="11"/>
        <v>15.789600204049266</v>
      </c>
    </row>
    <row r="125" spans="1:9" ht="15.75" thickBot="1">
      <c r="A125">
        <v>131.12829861111109</v>
      </c>
      <c r="B125">
        <v>5755.2436506069071</v>
      </c>
      <c r="C125">
        <v>3197.9165323729244</v>
      </c>
      <c r="D125">
        <v>924.39058150351264</v>
      </c>
      <c r="F125" s="7">
        <f t="shared" si="8"/>
        <v>-2.0545169696087111</v>
      </c>
      <c r="G125" s="7">
        <f t="shared" si="9"/>
        <v>16.141124056345806</v>
      </c>
      <c r="H125" s="7">
        <f t="shared" si="10"/>
        <v>-0.81629654120200801</v>
      </c>
      <c r="I125" s="7">
        <f t="shared" si="11"/>
        <v>16.271352917958463</v>
      </c>
    </row>
    <row r="126" spans="1:9" ht="15.75" thickBot="1">
      <c r="A126">
        <v>131.13836805555556</v>
      </c>
      <c r="B126">
        <v>5755.2721700020065</v>
      </c>
      <c r="C126">
        <v>3198.1043271371595</v>
      </c>
      <c r="D126">
        <v>924.28586597681192</v>
      </c>
      <c r="F126" s="7">
        <f t="shared" si="8"/>
        <v>2.8322709615953232</v>
      </c>
      <c r="G126" s="7">
        <f t="shared" si="9"/>
        <v>18.649962792963553</v>
      </c>
      <c r="H126" s="7">
        <f t="shared" si="10"/>
        <v>-10.399335065425589</v>
      </c>
      <c r="I126" s="7">
        <f t="shared" si="11"/>
        <v>18.863797893818226</v>
      </c>
    </row>
    <row r="127" spans="1:9" ht="15.75" thickBot="1">
      <c r="A127">
        <v>131.16961805555556</v>
      </c>
      <c r="B127">
        <v>5755.2640786150932</v>
      </c>
      <c r="C127">
        <v>3198.6329257411708</v>
      </c>
      <c r="D127">
        <v>924.27927197834606</v>
      </c>
      <c r="F127" s="7">
        <f t="shared" si="8"/>
        <v>-0.25892438122536987</v>
      </c>
      <c r="G127" s="7">
        <f t="shared" si="9"/>
        <v>16.915155328359106</v>
      </c>
      <c r="H127" s="7">
        <f t="shared" si="10"/>
        <v>-0.2110079509075149</v>
      </c>
      <c r="I127" s="7">
        <f t="shared" si="11"/>
        <v>16.917136921409259</v>
      </c>
    </row>
    <row r="128" spans="1:9" ht="15.75" thickBot="1">
      <c r="A128">
        <v>131.18003472222222</v>
      </c>
      <c r="B128">
        <v>5755.2108538172752</v>
      </c>
      <c r="C128">
        <v>3198.7951355288055</v>
      </c>
      <c r="D128">
        <v>924.17491484911511</v>
      </c>
      <c r="F128" s="7">
        <f t="shared" si="8"/>
        <v>-5.109580590539835</v>
      </c>
      <c r="G128" s="7">
        <f t="shared" si="9"/>
        <v>15.572139612951625</v>
      </c>
      <c r="H128" s="7">
        <f t="shared" si="10"/>
        <v>-10.018284406180117</v>
      </c>
      <c r="I128" s="7">
        <f t="shared" si="11"/>
        <v>16.389000760768749</v>
      </c>
    </row>
    <row r="129" spans="1:9" ht="15.75" thickBot="1">
      <c r="A129">
        <v>131.19045138888887</v>
      </c>
      <c r="B129">
        <v>5755.1607390642394</v>
      </c>
      <c r="C129">
        <v>3198.9477179867936</v>
      </c>
      <c r="D129">
        <v>924.22721490388108</v>
      </c>
      <c r="F129" s="7">
        <f t="shared" si="8"/>
        <v>-4.8110162914425114</v>
      </c>
      <c r="G129" s="7">
        <f t="shared" si="9"/>
        <v>14.647915966865774</v>
      </c>
      <c r="H129" s="7">
        <f t="shared" si="10"/>
        <v>5.0208052575371953</v>
      </c>
      <c r="I129" s="7">
        <f t="shared" si="11"/>
        <v>15.41775988686056</v>
      </c>
    </row>
    <row r="130" spans="1:9" ht="15.75" thickBot="1">
      <c r="A130">
        <v>131.2357638888889</v>
      </c>
      <c r="B130">
        <v>5755.1573737571098</v>
      </c>
      <c r="C130">
        <v>3199.7311817801055</v>
      </c>
      <c r="D130">
        <v>924.18193034368699</v>
      </c>
      <c r="F130" s="7">
        <f t="shared" si="8"/>
        <v>-7.4268846997375876E-2</v>
      </c>
      <c r="G130" s="7">
        <f t="shared" si="9"/>
        <v>17.290235438600241</v>
      </c>
      <c r="H130" s="7">
        <f t="shared" si="10"/>
        <v>-0.99938339738632942</v>
      </c>
      <c r="I130" s="7">
        <f t="shared" si="11"/>
        <v>17.290394945861184</v>
      </c>
    </row>
    <row r="131" spans="1:9" ht="15.75" thickBot="1">
      <c r="A131">
        <v>131.24253472222222</v>
      </c>
      <c r="B131">
        <v>5755.1818942827222</v>
      </c>
      <c r="C131">
        <v>3199.8422824847403</v>
      </c>
      <c r="D131">
        <v>924.05587409937777</v>
      </c>
      <c r="F131" s="7">
        <f t="shared" si="8"/>
        <v>3.6214930135290371</v>
      </c>
      <c r="G131" s="7">
        <f t="shared" si="9"/>
        <v>16.408719453777881</v>
      </c>
      <c r="H131" s="7">
        <f t="shared" si="10"/>
        <v>-18.617537621089209</v>
      </c>
      <c r="I131" s="7">
        <f t="shared" si="11"/>
        <v>16.803609307521654</v>
      </c>
    </row>
    <row r="132" spans="1:9" ht="15.75" thickBot="1">
      <c r="A132">
        <v>131.25295138888887</v>
      </c>
      <c r="B132">
        <v>5755.1592755184229</v>
      </c>
      <c r="C132">
        <v>3199.9952758355048</v>
      </c>
      <c r="D132">
        <v>924.11458937984276</v>
      </c>
      <c r="F132" s="7">
        <f t="shared" si="8"/>
        <v>-2.1714013727343366</v>
      </c>
      <c r="G132" s="7">
        <f t="shared" si="9"/>
        <v>14.687361673407111</v>
      </c>
      <c r="H132" s="7">
        <f t="shared" si="10"/>
        <v>5.6366669246432473</v>
      </c>
      <c r="I132" s="7">
        <f t="shared" si="11"/>
        <v>14.847005652554346</v>
      </c>
    </row>
    <row r="133" spans="1:9" ht="15.75" thickBot="1">
      <c r="A133">
        <v>131.26336805555556</v>
      </c>
      <c r="B133">
        <v>5755.10932325471</v>
      </c>
      <c r="C133">
        <v>3200.1517663732493</v>
      </c>
      <c r="D133">
        <v>924.06295106650566</v>
      </c>
      <c r="F133" s="7">
        <f t="shared" si="8"/>
        <v>-4.7954173164238538</v>
      </c>
      <c r="G133" s="7">
        <f t="shared" si="9"/>
        <v>15.023091623444955</v>
      </c>
      <c r="H133" s="7">
        <f t="shared" si="10"/>
        <v>-4.9572780803519754</v>
      </c>
      <c r="I133" s="7">
        <f t="shared" si="11"/>
        <v>15.769886149401325</v>
      </c>
    </row>
    <row r="134" spans="1:9" ht="15.75" thickBot="1">
      <c r="A134">
        <v>131.27378472222222</v>
      </c>
      <c r="B134">
        <v>5755.1122467216746</v>
      </c>
      <c r="C134">
        <v>3200.3274962844498</v>
      </c>
      <c r="D134">
        <v>924.08115163446712</v>
      </c>
      <c r="F134" s="7">
        <f t="shared" si="8"/>
        <v>0.28065282860214269</v>
      </c>
      <c r="G134" s="7">
        <f t="shared" si="9"/>
        <v>16.870071475263895</v>
      </c>
      <c r="H134" s="7">
        <f t="shared" si="10"/>
        <v>1.7472545243015223</v>
      </c>
      <c r="I134" s="7">
        <f t="shared" si="11"/>
        <v>16.872405803284693</v>
      </c>
    </row>
    <row r="135" spans="1:9" ht="15.75" thickBot="1">
      <c r="A135">
        <v>131.28420138888887</v>
      </c>
      <c r="B135">
        <v>5755.062038070756</v>
      </c>
      <c r="C135">
        <v>3200.4779708602809</v>
      </c>
      <c r="D135">
        <v>924.09242158023153</v>
      </c>
      <c r="F135" s="7">
        <f t="shared" si="8"/>
        <v>-4.8200304881946252</v>
      </c>
      <c r="G135" s="7">
        <f t="shared" si="9"/>
        <v>14.445559279802588</v>
      </c>
      <c r="H135" s="7">
        <f t="shared" si="10"/>
        <v>1.0819147933844597</v>
      </c>
      <c r="I135" s="7">
        <f t="shared" si="11"/>
        <v>15.228488986548086</v>
      </c>
    </row>
    <row r="136" spans="1:9" ht="15.75" thickBot="1">
      <c r="A136">
        <v>131.29461805555556</v>
      </c>
      <c r="B136">
        <v>5754.9449976363248</v>
      </c>
      <c r="C136">
        <v>3200.5962662389497</v>
      </c>
      <c r="D136">
        <v>924.16323318514856</v>
      </c>
      <c r="F136" s="7">
        <f t="shared" si="8"/>
        <v>-11.235881705369618</v>
      </c>
      <c r="G136" s="7">
        <f t="shared" si="9"/>
        <v>11.356356352183218</v>
      </c>
      <c r="H136" s="7">
        <f t="shared" si="10"/>
        <v>6.7979140720221078</v>
      </c>
      <c r="I136" s="7">
        <f t="shared" si="11"/>
        <v>15.975351867637588</v>
      </c>
    </row>
    <row r="137" spans="1:9" ht="15.75" thickBot="1">
      <c r="A137">
        <v>131.30503472222222</v>
      </c>
      <c r="B137">
        <v>5754.9309974912303</v>
      </c>
      <c r="C137">
        <v>3200.7616712746103</v>
      </c>
      <c r="D137">
        <v>924.14208627564426</v>
      </c>
      <c r="F137" s="7">
        <f t="shared" si="8"/>
        <v>-1.3440139290772495</v>
      </c>
      <c r="G137" s="7">
        <f t="shared" si="9"/>
        <v>15.878883423429105</v>
      </c>
      <c r="H137" s="7">
        <f t="shared" si="10"/>
        <v>-2.0301033124142398</v>
      </c>
      <c r="I137" s="7">
        <f t="shared" si="11"/>
        <v>15.935661649784276</v>
      </c>
    </row>
    <row r="138" spans="1:9" ht="15.75" thickBot="1">
      <c r="A138">
        <v>131.31545138888887</v>
      </c>
      <c r="B138">
        <v>5754.8959988535098</v>
      </c>
      <c r="C138">
        <v>3200.9132929463558</v>
      </c>
      <c r="D138">
        <v>924.16168977300663</v>
      </c>
      <c r="F138" s="7">
        <f t="shared" si="8"/>
        <v>-3.359869221170229</v>
      </c>
      <c r="G138" s="7">
        <f t="shared" si="9"/>
        <v>14.5556804875801</v>
      </c>
      <c r="H138" s="7">
        <f t="shared" si="10"/>
        <v>1.8819357467890603</v>
      </c>
      <c r="I138" s="7">
        <f t="shared" si="11"/>
        <v>14.938425473920841</v>
      </c>
    </row>
    <row r="139" spans="1:9" ht="15.75" thickBot="1">
      <c r="A139">
        <v>131.32586805555556</v>
      </c>
      <c r="B139">
        <v>5754.8894610026091</v>
      </c>
      <c r="C139">
        <v>3201.0740771475203</v>
      </c>
      <c r="D139">
        <v>924.18289651705129</v>
      </c>
      <c r="F139" s="7">
        <f t="shared" si="8"/>
        <v>-0.6276336864673292</v>
      </c>
      <c r="G139" s="7">
        <f t="shared" si="9"/>
        <v>15.435283311760148</v>
      </c>
      <c r="H139" s="7">
        <f t="shared" si="10"/>
        <v>2.0358474282838217</v>
      </c>
      <c r="I139" s="7">
        <f t="shared" si="11"/>
        <v>15.448038547294278</v>
      </c>
    </row>
    <row r="140" spans="1:9" ht="15.75" thickBot="1">
      <c r="A140">
        <v>131.33628472222222</v>
      </c>
      <c r="B140">
        <v>5754.7891878956025</v>
      </c>
      <c r="C140">
        <v>3201.1942459747734</v>
      </c>
      <c r="D140">
        <v>924.26031712579754</v>
      </c>
      <c r="F140" s="7">
        <f t="shared" si="8"/>
        <v>-9.6262182726437704</v>
      </c>
      <c r="G140" s="7">
        <f t="shared" si="9"/>
        <v>11.536207416309059</v>
      </c>
      <c r="H140" s="7">
        <f t="shared" si="10"/>
        <v>7.4323784396469206</v>
      </c>
      <c r="I140" s="7">
        <f t="shared" si="11"/>
        <v>15.024917962660727</v>
      </c>
    </row>
    <row r="141" spans="1:9" ht="15.75" thickBot="1">
      <c r="A141">
        <v>131.34670138888887</v>
      </c>
      <c r="B141">
        <v>5754.8533805555371</v>
      </c>
      <c r="C141">
        <v>3201.3910107348975</v>
      </c>
      <c r="D141">
        <v>924.31242606844751</v>
      </c>
      <c r="F141" s="7">
        <f t="shared" si="8"/>
        <v>6.1624953537304119</v>
      </c>
      <c r="G141" s="7">
        <f t="shared" si="9"/>
        <v>18.889416971930487</v>
      </c>
      <c r="H141" s="7">
        <f t="shared" si="10"/>
        <v>5.0024584944012558</v>
      </c>
      <c r="I141" s="7">
        <f t="shared" si="11"/>
        <v>19.869233063311842</v>
      </c>
    </row>
    <row r="142" spans="1:9" ht="15.75" thickBot="1">
      <c r="A142">
        <v>131.35711805555556</v>
      </c>
      <c r="B142">
        <v>5754.7413897843044</v>
      </c>
      <c r="C142">
        <v>3201.5039140548852</v>
      </c>
      <c r="D142">
        <v>924.3812190288736</v>
      </c>
      <c r="F142" s="7">
        <f t="shared" si="8"/>
        <v>-10.75111403832352</v>
      </c>
      <c r="G142" s="7">
        <f t="shared" si="9"/>
        <v>10.838718718800303</v>
      </c>
      <c r="H142" s="7">
        <f t="shared" si="10"/>
        <v>6.6041242008930494</v>
      </c>
      <c r="I142" s="7">
        <f t="shared" si="11"/>
        <v>15.266442825043073</v>
      </c>
    </row>
    <row r="143" spans="1:9" ht="15.75" thickBot="1">
      <c r="A143">
        <v>131.36753472222222</v>
      </c>
      <c r="B143">
        <v>5754.7854274220781</v>
      </c>
      <c r="C143">
        <v>3201.6958570471306</v>
      </c>
      <c r="D143">
        <v>924.3857156430239</v>
      </c>
      <c r="F143" s="7">
        <f t="shared" si="8"/>
        <v>4.2276132262815986</v>
      </c>
      <c r="G143" s="7">
        <f t="shared" si="9"/>
        <v>18.426527255580755</v>
      </c>
      <c r="H143" s="7">
        <f t="shared" si="10"/>
        <v>0.43167495842902254</v>
      </c>
      <c r="I143" s="7">
        <f t="shared" si="11"/>
        <v>18.905280222511688</v>
      </c>
    </row>
    <row r="144" spans="1:9" ht="15.75" thickBot="1">
      <c r="A144">
        <v>131.37795138888887</v>
      </c>
      <c r="B144">
        <v>5754.6809264574922</v>
      </c>
      <c r="C144">
        <v>3201.8151144073354</v>
      </c>
      <c r="D144">
        <v>924.44267806753908</v>
      </c>
      <c r="F144" s="7">
        <f t="shared" si="8"/>
        <v>-10.032092600255083</v>
      </c>
      <c r="G144" s="7">
        <f t="shared" si="9"/>
        <v>11.448706579666986</v>
      </c>
      <c r="H144" s="7">
        <f t="shared" si="10"/>
        <v>5.4683927534619841</v>
      </c>
      <c r="I144" s="7">
        <f t="shared" si="11"/>
        <v>15.22221285777475</v>
      </c>
    </row>
    <row r="145" spans="1:9" ht="15.75" thickBot="1">
      <c r="A145">
        <v>131.38836805555556</v>
      </c>
      <c r="B145">
        <v>5754.6950768616762</v>
      </c>
      <c r="C145">
        <v>3201.9880670849975</v>
      </c>
      <c r="D145">
        <v>924.48443354509777</v>
      </c>
      <c r="F145" s="7">
        <f t="shared" si="8"/>
        <v>1.3584388016581972</v>
      </c>
      <c r="G145" s="7">
        <f t="shared" si="9"/>
        <v>16.60345705553372</v>
      </c>
      <c r="H145" s="7">
        <f t="shared" si="10"/>
        <v>4.0085258456274309</v>
      </c>
      <c r="I145" s="7">
        <f t="shared" si="11"/>
        <v>16.658935805531009</v>
      </c>
    </row>
    <row r="146" spans="1:9" ht="15.75" thickBot="1">
      <c r="A146">
        <v>131.39878472222222</v>
      </c>
      <c r="B146">
        <v>5754.6796230742511</v>
      </c>
      <c r="C146">
        <v>3202.1457868574416</v>
      </c>
      <c r="D146">
        <v>924.5414198894</v>
      </c>
      <c r="F146" s="7">
        <f t="shared" si="8"/>
        <v>-1.4835635928043154</v>
      </c>
      <c r="G146" s="7">
        <f t="shared" si="9"/>
        <v>15.141098154649754</v>
      </c>
      <c r="H146" s="7">
        <f t="shared" si="10"/>
        <v>5.4706890530191874</v>
      </c>
      <c r="I146" s="7">
        <f t="shared" si="11"/>
        <v>15.213606221492412</v>
      </c>
    </row>
    <row r="147" spans="1:9" ht="15.75" thickBot="1">
      <c r="A147">
        <v>131.40920138888887</v>
      </c>
      <c r="B147">
        <v>5754.6222030876006</v>
      </c>
      <c r="C147">
        <v>3202.2935666229414</v>
      </c>
      <c r="D147">
        <v>924.55777704626485</v>
      </c>
      <c r="F147" s="7">
        <f t="shared" si="8"/>
        <v>-5.5123187184558562</v>
      </c>
      <c r="G147" s="7">
        <f t="shared" si="9"/>
        <v>14.186857487990153</v>
      </c>
      <c r="H147" s="7">
        <f t="shared" si="10"/>
        <v>1.5702870590262776</v>
      </c>
      <c r="I147" s="7">
        <f t="shared" si="11"/>
        <v>15.220137418511737</v>
      </c>
    </row>
    <row r="148" spans="1:9" ht="15.75" thickBot="1">
      <c r="A148">
        <v>131.41961805555556</v>
      </c>
      <c r="B148">
        <v>5754.5756094459448</v>
      </c>
      <c r="C148">
        <v>3202.441926214362</v>
      </c>
      <c r="D148">
        <v>924.59102926311914</v>
      </c>
      <c r="F148" s="7">
        <f t="shared" si="8"/>
        <v>-4.4729895989503836</v>
      </c>
      <c r="G148" s="7">
        <f t="shared" si="9"/>
        <v>14.242520776347661</v>
      </c>
      <c r="H148" s="7">
        <f t="shared" si="10"/>
        <v>3.192212818006388</v>
      </c>
      <c r="I148" s="7">
        <f t="shared" si="11"/>
        <v>14.928396900438209</v>
      </c>
    </row>
    <row r="149" spans="1:9" ht="15.75" thickBot="1">
      <c r="A149">
        <v>131.43003472222222</v>
      </c>
      <c r="B149">
        <v>5754.4459255906431</v>
      </c>
      <c r="C149">
        <v>3202.5552814681655</v>
      </c>
      <c r="D149">
        <v>924.5884953227154</v>
      </c>
      <c r="F149" s="7">
        <f t="shared" si="8"/>
        <v>-12.449650108971081</v>
      </c>
      <c r="G149" s="7">
        <f t="shared" si="9"/>
        <v>10.882104365150447</v>
      </c>
      <c r="H149" s="7">
        <f t="shared" si="10"/>
        <v>-0.24325827875895198</v>
      </c>
      <c r="I149" s="7">
        <f t="shared" si="11"/>
        <v>16.535234599177297</v>
      </c>
    </row>
    <row r="150" spans="1:9" ht="15.75" thickBot="1">
      <c r="A150">
        <v>131.44045138888887</v>
      </c>
      <c r="B150">
        <v>5754.514575984259</v>
      </c>
      <c r="C150">
        <v>3202.7455299194708</v>
      </c>
      <c r="D150">
        <v>924.71179834064765</v>
      </c>
      <c r="F150" s="7">
        <f t="shared" si="8"/>
        <v>6.5904377871252935</v>
      </c>
      <c r="G150" s="7">
        <f t="shared" si="9"/>
        <v>18.263851325320744</v>
      </c>
      <c r="H150" s="7">
        <f t="shared" si="10"/>
        <v>11.837089721506198</v>
      </c>
      <c r="I150" s="7">
        <f t="shared" si="11"/>
        <v>19.416542829746732</v>
      </c>
    </row>
    <row r="151" spans="1:9" ht="15.75" thickBot="1">
      <c r="A151">
        <v>131.45086805555556</v>
      </c>
      <c r="B151">
        <v>5754.4742999950749</v>
      </c>
      <c r="C151">
        <v>3202.8941956695317</v>
      </c>
      <c r="D151">
        <v>924.80116203735315</v>
      </c>
      <c r="F151" s="7">
        <f t="shared" si="8"/>
        <v>-3.8664949616579789</v>
      </c>
      <c r="G151" s="7">
        <f t="shared" si="9"/>
        <v>14.271912005820429</v>
      </c>
      <c r="H151" s="7">
        <f t="shared" si="10"/>
        <v>8.5789148837128248</v>
      </c>
      <c r="I151" s="7">
        <f t="shared" si="11"/>
        <v>14.786387509814823</v>
      </c>
    </row>
    <row r="152" spans="1:9" ht="15.75" thickBot="1">
      <c r="A152">
        <v>131.46128472222222</v>
      </c>
      <c r="B152">
        <v>5754.3846637256829</v>
      </c>
      <c r="C152">
        <v>3203.0286190425409</v>
      </c>
      <c r="D152">
        <v>924.73574549907471</v>
      </c>
      <c r="F152" s="7">
        <f t="shared" si="8"/>
        <v>-8.6050818616427982</v>
      </c>
      <c r="G152" s="7">
        <f t="shared" si="9"/>
        <v>12.904643808896166</v>
      </c>
      <c r="H152" s="7">
        <f t="shared" si="10"/>
        <v>-6.2799876747360761</v>
      </c>
      <c r="I152" s="7">
        <f t="shared" si="11"/>
        <v>15.510553364727386</v>
      </c>
    </row>
    <row r="153" spans="1:9" ht="15.75" thickBot="1">
      <c r="A153">
        <v>131.47170138888887</v>
      </c>
      <c r="B153">
        <v>5754.3728410554786</v>
      </c>
      <c r="C153">
        <v>3203.1951720948009</v>
      </c>
      <c r="D153">
        <v>924.73504035273686</v>
      </c>
      <c r="F153" s="7">
        <f t="shared" si="8"/>
        <v>-1.1349763396148183</v>
      </c>
      <c r="G153" s="7">
        <f t="shared" si="9"/>
        <v>15.989093016978575</v>
      </c>
      <c r="H153" s="7">
        <f t="shared" si="10"/>
        <v>-6.7694048433684373E-2</v>
      </c>
      <c r="I153" s="7">
        <f t="shared" si="11"/>
        <v>16.029325213404292</v>
      </c>
    </row>
    <row r="154" spans="1:9" ht="15.75" thickBot="1">
      <c r="A154">
        <v>131.48211805555556</v>
      </c>
      <c r="B154">
        <v>5754.3435286864151</v>
      </c>
      <c r="C154">
        <v>3203.3528443333507</v>
      </c>
      <c r="D154">
        <v>924.75812343603548</v>
      </c>
      <c r="F154" s="7">
        <f t="shared" ref="F154:F165" si="12">(B154-B153)/(A154-A153)</f>
        <v>-2.8139874300926495</v>
      </c>
      <c r="G154" s="7">
        <f t="shared" ref="G154:G165" si="13">(C154-C153)/(A154-A153)</f>
        <v>15.136534900755329</v>
      </c>
      <c r="H154" s="7">
        <f t="shared" ref="H154:H165" si="14">(D154-D153)/(A154-A153)</f>
        <v>2.2159759966630808</v>
      </c>
      <c r="I154" s="7">
        <f t="shared" ref="I154:I165" si="15">SQRT(F154^2 + G154^2)</f>
        <v>15.395883023019614</v>
      </c>
    </row>
    <row r="155" spans="1:9" ht="15.75" thickBot="1">
      <c r="A155">
        <v>131.49253472222222</v>
      </c>
      <c r="B155">
        <v>5754.3532310960645</v>
      </c>
      <c r="C155">
        <v>3203.533971863013</v>
      </c>
      <c r="D155">
        <v>924.76783269839268</v>
      </c>
      <c r="F155" s="7">
        <f t="shared" si="12"/>
        <v>0.93143132634662051</v>
      </c>
      <c r="G155" s="7">
        <f t="shared" si="13"/>
        <v>17.388242847593016</v>
      </c>
      <c r="H155" s="7">
        <f t="shared" si="14"/>
        <v>0.93208918629255288</v>
      </c>
      <c r="I155" s="7">
        <f t="shared" si="15"/>
        <v>17.413171843250428</v>
      </c>
    </row>
    <row r="156" spans="1:9" ht="15.75" thickBot="1">
      <c r="A156">
        <v>131.50295138888887</v>
      </c>
      <c r="B156">
        <v>5754.319680524688</v>
      </c>
      <c r="C156">
        <v>3203.6951120203653</v>
      </c>
      <c r="D156">
        <v>924.74342211737053</v>
      </c>
      <c r="F156" s="7">
        <f t="shared" si="12"/>
        <v>-3.2208548521477685</v>
      </c>
      <c r="G156" s="7">
        <f t="shared" si="13"/>
        <v>15.469455105834157</v>
      </c>
      <c r="H156" s="7">
        <f t="shared" si="14"/>
        <v>-2.3434157781287861</v>
      </c>
      <c r="I156" s="7">
        <f t="shared" si="15"/>
        <v>15.801200816710807</v>
      </c>
    </row>
    <row r="157" spans="1:9" ht="15.75" thickBot="1">
      <c r="A157">
        <v>131.51336805555556</v>
      </c>
      <c r="B157">
        <v>5754.215273786579</v>
      </c>
      <c r="C157">
        <v>3203.8251886988783</v>
      </c>
      <c r="D157">
        <v>924.7632368159359</v>
      </c>
      <c r="F157" s="7">
        <f t="shared" si="12"/>
        <v>-10.023046858444971</v>
      </c>
      <c r="G157" s="7">
        <f t="shared" si="13"/>
        <v>12.487361137223184</v>
      </c>
      <c r="H157" s="7">
        <f t="shared" si="14"/>
        <v>1.9022110622719952</v>
      </c>
      <c r="I157" s="7">
        <f t="shared" si="15"/>
        <v>16.012359491905478</v>
      </c>
    </row>
    <row r="158" spans="1:9" ht="15.75" thickBot="1">
      <c r="A158">
        <v>131.52378472222222</v>
      </c>
      <c r="B158">
        <v>5754.2564366291572</v>
      </c>
      <c r="C158">
        <v>3204.0103623481609</v>
      </c>
      <c r="D158">
        <v>924.78453695582596</v>
      </c>
      <c r="F158" s="7">
        <f t="shared" si="12"/>
        <v>3.9516328875069591</v>
      </c>
      <c r="G158" s="7">
        <f t="shared" si="13"/>
        <v>17.776670331151561</v>
      </c>
      <c r="H158" s="7">
        <f t="shared" si="14"/>
        <v>2.0448134294474993</v>
      </c>
      <c r="I158" s="7">
        <f t="shared" si="15"/>
        <v>18.210585123495363</v>
      </c>
    </row>
    <row r="159" spans="1:9" ht="15.75" thickBot="1">
      <c r="A159">
        <v>131.53420138888887</v>
      </c>
      <c r="B159">
        <v>5754.2487078209997</v>
      </c>
      <c r="C159">
        <v>3204.1846034637101</v>
      </c>
      <c r="D159">
        <v>924.78404640927658</v>
      </c>
      <c r="F159" s="7">
        <f t="shared" si="12"/>
        <v>-0.74196558311881922</v>
      </c>
      <c r="G159" s="7">
        <f t="shared" si="13"/>
        <v>16.727147092737802</v>
      </c>
      <c r="H159" s="7">
        <f t="shared" si="14"/>
        <v>-4.7092468739762895E-2</v>
      </c>
      <c r="I159" s="7">
        <f t="shared" si="15"/>
        <v>16.743594679417544</v>
      </c>
    </row>
    <row r="160" spans="1:9" ht="15.75" thickBot="1">
      <c r="A160">
        <v>131.54461805555556</v>
      </c>
      <c r="B160">
        <v>5754.1803960405678</v>
      </c>
      <c r="C160">
        <v>3204.334081909009</v>
      </c>
      <c r="D160">
        <v>924.71549518804591</v>
      </c>
      <c r="F160" s="7">
        <f t="shared" si="12"/>
        <v>-6.5579309214543935</v>
      </c>
      <c r="G160" s="7">
        <f t="shared" si="13"/>
        <v>14.349930748666612</v>
      </c>
      <c r="H160" s="7">
        <f t="shared" si="14"/>
        <v>-6.5809172381330772</v>
      </c>
      <c r="I160" s="7">
        <f t="shared" si="15"/>
        <v>15.777419638904684</v>
      </c>
    </row>
    <row r="161" spans="1:11" ht="15.75" thickBot="1">
      <c r="A161">
        <v>131.55503472222222</v>
      </c>
      <c r="B161">
        <v>5754.2133869854224</v>
      </c>
      <c r="C161">
        <v>3204.5232467675805</v>
      </c>
      <c r="D161">
        <v>924.68940463023728</v>
      </c>
      <c r="F161" s="7">
        <f t="shared" si="12"/>
        <v>3.1671307060488898</v>
      </c>
      <c r="G161" s="7">
        <f t="shared" si="13"/>
        <v>18.159826422883416</v>
      </c>
      <c r="H161" s="7">
        <f t="shared" si="14"/>
        <v>-2.5046935496307059</v>
      </c>
      <c r="I161" s="7">
        <f t="shared" si="15"/>
        <v>18.433936438494424</v>
      </c>
    </row>
    <row r="162" spans="1:11" ht="15.75" thickBot="1">
      <c r="A162">
        <v>131.56545138888887</v>
      </c>
      <c r="B162">
        <v>5754.2326142759948</v>
      </c>
      <c r="C162">
        <v>3204.7100297537104</v>
      </c>
      <c r="D162">
        <v>924.66003672867726</v>
      </c>
      <c r="F162" s="7">
        <f t="shared" si="12"/>
        <v>1.8458198949536797</v>
      </c>
      <c r="G162" s="7">
        <f t="shared" si="13"/>
        <v>17.931166668482483</v>
      </c>
      <c r="H162" s="7">
        <f t="shared" si="14"/>
        <v>-2.8193185497646658</v>
      </c>
      <c r="I162" s="7">
        <f t="shared" si="15"/>
        <v>18.025919925970602</v>
      </c>
    </row>
    <row r="163" spans="1:11" ht="15.75" thickBot="1">
      <c r="A163">
        <v>131.57586805555556</v>
      </c>
      <c r="B163">
        <v>5754.1757885433235</v>
      </c>
      <c r="C163">
        <v>3204.8628392469359</v>
      </c>
      <c r="D163">
        <v>924.62719910682176</v>
      </c>
      <c r="F163" s="7">
        <f t="shared" si="12"/>
        <v>-5.4552703364361967</v>
      </c>
      <c r="G163" s="7">
        <f t="shared" si="13"/>
        <v>14.669711349621739</v>
      </c>
      <c r="H163" s="7">
        <f t="shared" si="14"/>
        <v>-3.1524116981215187</v>
      </c>
      <c r="I163" s="7">
        <f t="shared" si="15"/>
        <v>15.651210992278571</v>
      </c>
    </row>
    <row r="164" spans="1:11" ht="15.75" thickBot="1">
      <c r="A164">
        <v>131.58628472222222</v>
      </c>
      <c r="B164">
        <v>5754.1582347910535</v>
      </c>
      <c r="C164">
        <v>3205.0384122151027</v>
      </c>
      <c r="D164">
        <v>924.54864868133609</v>
      </c>
      <c r="F164" s="7">
        <f t="shared" si="12"/>
        <v>-1.6851602179246448</v>
      </c>
      <c r="G164" s="7">
        <f t="shared" si="13"/>
        <v>16.855004944024454</v>
      </c>
      <c r="H164" s="7">
        <f t="shared" si="14"/>
        <v>-7.5408408466314913</v>
      </c>
      <c r="I164" s="7">
        <f t="shared" si="15"/>
        <v>16.939036472691257</v>
      </c>
    </row>
    <row r="165" spans="1:11" s="7" customFormat="1" ht="15.75" thickBot="1">
      <c r="A165" s="7">
        <v>131.59670138888887</v>
      </c>
      <c r="B165" s="7">
        <v>5754.1879214521323</v>
      </c>
      <c r="C165" s="7">
        <v>3205.2309105467584</v>
      </c>
      <c r="D165" s="7">
        <v>924.53976750701554</v>
      </c>
      <c r="F165" s="7">
        <f t="shared" si="12"/>
        <v>2.8499194635686309</v>
      </c>
      <c r="G165" s="7">
        <f t="shared" si="13"/>
        <v>18.479839838970729</v>
      </c>
      <c r="H165" s="7">
        <f t="shared" si="14"/>
        <v>-0.85259273477354558</v>
      </c>
      <c r="I165" s="7">
        <f t="shared" si="15"/>
        <v>18.698302634807177</v>
      </c>
    </row>
    <row r="166" spans="1:11" ht="15.75" thickBot="1">
      <c r="A166">
        <v>132.20277777777778</v>
      </c>
      <c r="B166">
        <v>5752.9283356591059</v>
      </c>
      <c r="C166">
        <v>3215.2470442666936</v>
      </c>
      <c r="D166">
        <v>924.09881971217931</v>
      </c>
      <c r="F166" s="7">
        <f t="shared" ref="F166:F229" si="16">(B166-B165)/(A166-A165)</f>
        <v>-2.0782624370758893</v>
      </c>
      <c r="G166" s="7">
        <f t="shared" ref="G166:G229" si="17">(C166-C165)/(A166-A165)</f>
        <v>16.526190268354256</v>
      </c>
      <c r="H166" s="7">
        <f t="shared" ref="H166:H229" si="18">(D166-D165)/(A166-A165)</f>
        <v>-0.72754491499760066</v>
      </c>
      <c r="I166" s="7">
        <f t="shared" ref="I166:I229" si="19">SQRT(F166^2 + G166^2)</f>
        <v>16.656354329300498</v>
      </c>
      <c r="K166" t="s">
        <v>104</v>
      </c>
    </row>
    <row r="167" spans="1:11" ht="15.75" thickBot="1">
      <c r="A167">
        <v>132.21128472222222</v>
      </c>
      <c r="B167">
        <v>5752.8894101197957</v>
      </c>
      <c r="C167">
        <v>3215.3480113888281</v>
      </c>
      <c r="D167">
        <v>924.13522306330856</v>
      </c>
      <c r="F167" s="7">
        <f t="shared" si="16"/>
        <v>-4.5757368658557338</v>
      </c>
      <c r="G167" s="7">
        <f t="shared" si="17"/>
        <v>11.868788234604253</v>
      </c>
      <c r="H167" s="7">
        <f t="shared" si="18"/>
        <v>4.2792510715253016</v>
      </c>
      <c r="I167" s="7">
        <f t="shared" si="19"/>
        <v>12.720279164524323</v>
      </c>
    </row>
    <row r="168" spans="1:11" ht="15.75" thickBot="1">
      <c r="A168">
        <v>132.22170138888887</v>
      </c>
      <c r="B168">
        <v>5752.897507333716</v>
      </c>
      <c r="C168">
        <v>3215.5288407309827</v>
      </c>
      <c r="D168">
        <v>924.21610705422461</v>
      </c>
      <c r="F168" s="7">
        <f t="shared" si="16"/>
        <v>0.77733253635303967</v>
      </c>
      <c r="G168" s="7">
        <f t="shared" si="17"/>
        <v>17.359616846851495</v>
      </c>
      <c r="H168" s="7">
        <f t="shared" si="18"/>
        <v>7.7648631279478328</v>
      </c>
      <c r="I168" s="7">
        <f t="shared" si="19"/>
        <v>17.377011910612342</v>
      </c>
    </row>
    <row r="169" spans="1:11" ht="15.75" thickBot="1">
      <c r="A169">
        <v>132.23211805555556</v>
      </c>
      <c r="B169">
        <v>5752.8514578475506</v>
      </c>
      <c r="C169">
        <v>3215.69884966883</v>
      </c>
      <c r="D169">
        <v>924.11630171980482</v>
      </c>
      <c r="F169" s="7">
        <f t="shared" si="16"/>
        <v>-4.4207506718732095</v>
      </c>
      <c r="G169" s="7">
        <f t="shared" si="17"/>
        <v>16.320858033315162</v>
      </c>
      <c r="H169" s="7">
        <f t="shared" si="18"/>
        <v>-9.5813121042818583</v>
      </c>
      <c r="I169" s="7">
        <f t="shared" si="19"/>
        <v>16.908975233481641</v>
      </c>
    </row>
    <row r="170" spans="1:11" ht="15.75" thickBot="1">
      <c r="A170">
        <v>132.24253472222222</v>
      </c>
      <c r="B170">
        <v>5752.8530197035489</v>
      </c>
      <c r="C170">
        <v>3215.8733764264825</v>
      </c>
      <c r="D170">
        <v>924.1784303007521</v>
      </c>
      <c r="F170" s="7">
        <f t="shared" si="16"/>
        <v>0.14993817583322192</v>
      </c>
      <c r="G170" s="7">
        <f t="shared" si="17"/>
        <v>16.754568734658054</v>
      </c>
      <c r="H170" s="7">
        <f t="shared" si="18"/>
        <v>5.9643437709437093</v>
      </c>
      <c r="I170" s="7">
        <f t="shared" si="19"/>
        <v>16.755239626485601</v>
      </c>
    </row>
    <row r="171" spans="1:11" ht="15.75" thickBot="1">
      <c r="A171">
        <v>132.25295138888887</v>
      </c>
      <c r="B171">
        <v>5752.8373031185683</v>
      </c>
      <c r="C171">
        <v>3216.0562221207174</v>
      </c>
      <c r="D171">
        <v>924.06511038261522</v>
      </c>
      <c r="F171" s="7">
        <f t="shared" si="16"/>
        <v>-1.5087921581302988</v>
      </c>
      <c r="G171" s="7">
        <f t="shared" si="17"/>
        <v>17.553186646562203</v>
      </c>
      <c r="H171" s="7">
        <f t="shared" si="18"/>
        <v>-10.878712141150462</v>
      </c>
      <c r="I171" s="7">
        <f t="shared" si="19"/>
        <v>17.617911772553668</v>
      </c>
    </row>
    <row r="172" spans="1:11" ht="15.75" thickBot="1">
      <c r="A172">
        <v>132.26319444444445</v>
      </c>
      <c r="B172">
        <v>5752.8007126606217</v>
      </c>
      <c r="C172">
        <v>3216.229839522266</v>
      </c>
      <c r="D172">
        <v>923.98733221922794</v>
      </c>
      <c r="F172" s="7">
        <f t="shared" si="16"/>
        <v>-3.572220979191735</v>
      </c>
      <c r="G172" s="7">
        <f t="shared" si="17"/>
        <v>16.94976665962967</v>
      </c>
      <c r="H172" s="7">
        <f t="shared" si="18"/>
        <v>-7.5932579849116744</v>
      </c>
      <c r="I172" s="7">
        <f t="shared" si="19"/>
        <v>17.322105892185025</v>
      </c>
    </row>
    <row r="173" spans="1:11" ht="15.75" thickBot="1">
      <c r="A173">
        <v>132.27361111111111</v>
      </c>
      <c r="B173">
        <v>5752.7747591851576</v>
      </c>
      <c r="C173">
        <v>3216.4064794903275</v>
      </c>
      <c r="D173">
        <v>923.98227341836605</v>
      </c>
      <c r="F173" s="7">
        <f t="shared" si="16"/>
        <v>-2.4915336445578684</v>
      </c>
      <c r="G173" s="7">
        <f t="shared" si="17"/>
        <v>16.957436933910646</v>
      </c>
      <c r="H173" s="7">
        <f t="shared" si="18"/>
        <v>-0.4856448827417677</v>
      </c>
      <c r="I173" s="7">
        <f t="shared" si="19"/>
        <v>17.139498454433276</v>
      </c>
    </row>
    <row r="174" spans="1:11" ht="15.75" thickBot="1">
      <c r="A174">
        <v>132.28420138888887</v>
      </c>
      <c r="B174">
        <v>5752.7901736934391</v>
      </c>
      <c r="C174">
        <v>3216.5871778355113</v>
      </c>
      <c r="D174">
        <v>924.02410475094644</v>
      </c>
      <c r="F174" s="7">
        <f t="shared" si="16"/>
        <v>1.4555338967501144</v>
      </c>
      <c r="G174" s="7">
        <f t="shared" si="17"/>
        <v>17.062663414098807</v>
      </c>
      <c r="H174" s="7">
        <f t="shared" si="18"/>
        <v>3.9499750108737599</v>
      </c>
      <c r="I174" s="7">
        <f t="shared" si="19"/>
        <v>17.124633184609081</v>
      </c>
    </row>
    <row r="175" spans="1:11" ht="15.75" thickBot="1">
      <c r="A175">
        <v>132.29461805555556</v>
      </c>
      <c r="B175">
        <v>5752.6711564823936</v>
      </c>
      <c r="C175">
        <v>3216.7192840873022</v>
      </c>
      <c r="D175">
        <v>923.95118595696761</v>
      </c>
      <c r="F175" s="7">
        <f t="shared" si="16"/>
        <v>-11.425652260347441</v>
      </c>
      <c r="G175" s="7">
        <f t="shared" si="17"/>
        <v>12.682200171903455</v>
      </c>
      <c r="H175" s="7">
        <f t="shared" si="18"/>
        <v>-7.0002042219548457</v>
      </c>
      <c r="I175" s="7">
        <f t="shared" si="19"/>
        <v>17.06996575200462</v>
      </c>
    </row>
    <row r="176" spans="1:11" ht="15.75" thickBot="1">
      <c r="A176">
        <v>132.30503472222222</v>
      </c>
      <c r="B176">
        <v>5752.6578855590315</v>
      </c>
      <c r="C176">
        <v>3216.8918912773147</v>
      </c>
      <c r="D176">
        <v>924.01345951112887</v>
      </c>
      <c r="F176" s="7">
        <f t="shared" si="16"/>
        <v>-1.274008642766852</v>
      </c>
      <c r="G176" s="7">
        <f t="shared" si="17"/>
        <v>16.570290241216362</v>
      </c>
      <c r="H176" s="7">
        <f t="shared" si="18"/>
        <v>5.9782611994869317</v>
      </c>
      <c r="I176" s="7">
        <f t="shared" si="19"/>
        <v>16.619194225352651</v>
      </c>
    </row>
    <row r="177" spans="1:9" ht="15.75" thickBot="1">
      <c r="A177">
        <v>132.31545138888887</v>
      </c>
      <c r="B177">
        <v>5752.6040413165374</v>
      </c>
      <c r="C177">
        <v>3217.0520241605645</v>
      </c>
      <c r="D177">
        <v>924.00485050791451</v>
      </c>
      <c r="F177" s="7">
        <f t="shared" si="16"/>
        <v>-5.1690472794336246</v>
      </c>
      <c r="G177" s="7">
        <f t="shared" si="17"/>
        <v>15.372756791998993</v>
      </c>
      <c r="H177" s="7">
        <f t="shared" si="18"/>
        <v>-0.82646430857933084</v>
      </c>
      <c r="I177" s="7">
        <f t="shared" si="19"/>
        <v>16.218529562292982</v>
      </c>
    </row>
    <row r="178" spans="1:9" ht="15.75" thickBot="1">
      <c r="A178">
        <v>132.32586805555556</v>
      </c>
      <c r="B178">
        <v>5752.60623664778</v>
      </c>
      <c r="C178">
        <v>3217.2292054224417</v>
      </c>
      <c r="D178">
        <v>924.03659657330047</v>
      </c>
      <c r="F178" s="7">
        <f t="shared" si="16"/>
        <v>0.21075179928409715</v>
      </c>
      <c r="G178" s="7">
        <f t="shared" si="17"/>
        <v>17.009401140179744</v>
      </c>
      <c r="H178" s="7">
        <f t="shared" si="18"/>
        <v>3.0476222770465982</v>
      </c>
      <c r="I178" s="7">
        <f t="shared" si="19"/>
        <v>17.010706730422736</v>
      </c>
    </row>
    <row r="179" spans="1:9" ht="15.75" thickBot="1">
      <c r="A179">
        <v>132.33628472222222</v>
      </c>
      <c r="B179">
        <v>5752.5512316189452</v>
      </c>
      <c r="C179">
        <v>3217.3790387572549</v>
      </c>
      <c r="D179">
        <v>924.13079586683466</v>
      </c>
      <c r="F179" s="7">
        <f t="shared" si="16"/>
        <v>-5.2804827681441386</v>
      </c>
      <c r="G179" s="7">
        <f t="shared" si="17"/>
        <v>14.384000142074351</v>
      </c>
      <c r="H179" s="7">
        <f t="shared" si="18"/>
        <v>9.0431321792903354</v>
      </c>
      <c r="I179" s="7">
        <f t="shared" si="19"/>
        <v>15.322628963459962</v>
      </c>
    </row>
    <row r="180" spans="1:9" ht="15.75" thickBot="1">
      <c r="A180">
        <v>132.34670138888887</v>
      </c>
      <c r="B180">
        <v>5752.6045396487716</v>
      </c>
      <c r="C180">
        <v>3217.5696797618107</v>
      </c>
      <c r="D180">
        <v>924.30258983363046</v>
      </c>
      <c r="F180" s="7">
        <f t="shared" si="16"/>
        <v>5.1175708633428414</v>
      </c>
      <c r="G180" s="7">
        <f t="shared" si="17"/>
        <v>18.301536437373489</v>
      </c>
      <c r="H180" s="7">
        <f t="shared" si="18"/>
        <v>16.492220812412135</v>
      </c>
      <c r="I180" s="7">
        <f t="shared" si="19"/>
        <v>19.003572493345693</v>
      </c>
    </row>
    <row r="181" spans="1:9" ht="15.75" thickBot="1">
      <c r="A181">
        <v>132.35711805555556</v>
      </c>
      <c r="B181">
        <v>5752.5340951387134</v>
      </c>
      <c r="C181">
        <v>3217.7234961365211</v>
      </c>
      <c r="D181">
        <v>924.20098978099054</v>
      </c>
      <c r="F181" s="7">
        <f t="shared" si="16"/>
        <v>-6.7626729655771438</v>
      </c>
      <c r="G181" s="7">
        <f t="shared" si="17"/>
        <v>14.766371972177209</v>
      </c>
      <c r="H181" s="7">
        <f t="shared" si="18"/>
        <v>-9.753605053414951</v>
      </c>
      <c r="I181" s="7">
        <f t="shared" si="19"/>
        <v>16.241289568875022</v>
      </c>
    </row>
    <row r="182" spans="1:9" ht="15.75" thickBot="1">
      <c r="A182">
        <v>132.36753472222222</v>
      </c>
      <c r="B182">
        <v>5752.4887989855961</v>
      </c>
      <c r="C182">
        <v>3217.8806832906776</v>
      </c>
      <c r="D182">
        <v>924.26991091406671</v>
      </c>
      <c r="F182" s="7">
        <f t="shared" si="16"/>
        <v>-4.3484306992653261</v>
      </c>
      <c r="G182" s="7">
        <f t="shared" si="17"/>
        <v>15.089966799029835</v>
      </c>
      <c r="H182" s="7">
        <f t="shared" si="18"/>
        <v>6.6164287753186874</v>
      </c>
      <c r="I182" s="7">
        <f t="shared" si="19"/>
        <v>15.704010555973777</v>
      </c>
    </row>
    <row r="183" spans="1:9" ht="15.75" thickBot="1">
      <c r="A183">
        <v>132.37795138888887</v>
      </c>
      <c r="B183">
        <v>5752.4800979906759</v>
      </c>
      <c r="C183">
        <v>3218.0531712674183</v>
      </c>
      <c r="D183">
        <v>924.20187790031764</v>
      </c>
      <c r="F183" s="7">
        <f t="shared" si="16"/>
        <v>-0.83529551234172261</v>
      </c>
      <c r="G183" s="7">
        <f t="shared" si="17"/>
        <v>16.558845767126112</v>
      </c>
      <c r="H183" s="7">
        <f t="shared" si="18"/>
        <v>-6.531169319916927</v>
      </c>
      <c r="I183" s="7">
        <f t="shared" si="19"/>
        <v>16.579900232884654</v>
      </c>
    </row>
    <row r="184" spans="1:9" ht="15.75" thickBot="1">
      <c r="A184">
        <v>132.38836805555556</v>
      </c>
      <c r="B184">
        <v>5752.4235450792494</v>
      </c>
      <c r="C184">
        <v>3218.2022799110764</v>
      </c>
      <c r="D184">
        <v>924.27236005071086</v>
      </c>
      <c r="F184" s="7">
        <f t="shared" si="16"/>
        <v>-5.4290794969321192</v>
      </c>
      <c r="G184" s="7">
        <f t="shared" si="17"/>
        <v>14.314429791152516</v>
      </c>
      <c r="H184" s="7">
        <f t="shared" si="18"/>
        <v>6.7662864377366239</v>
      </c>
      <c r="I184" s="7">
        <f t="shared" si="19"/>
        <v>15.309402484416019</v>
      </c>
    </row>
    <row r="185" spans="1:9" ht="15.75" thickBot="1">
      <c r="A185">
        <v>132.39878472222222</v>
      </c>
      <c r="B185">
        <v>5752.3352232384832</v>
      </c>
      <c r="C185">
        <v>3218.3420185242048</v>
      </c>
      <c r="D185">
        <v>924.3243838525442</v>
      </c>
      <c r="F185" s="7">
        <f t="shared" si="16"/>
        <v>-8.4788967135614062</v>
      </c>
      <c r="G185" s="7">
        <f t="shared" si="17"/>
        <v>13.414906860341411</v>
      </c>
      <c r="H185" s="7">
        <f t="shared" si="18"/>
        <v>4.9942849760054688</v>
      </c>
      <c r="I185" s="7">
        <f t="shared" si="19"/>
        <v>15.869827206081277</v>
      </c>
    </row>
    <row r="186" spans="1:9" ht="15.75" thickBot="1">
      <c r="A186">
        <v>132.40920138888887</v>
      </c>
      <c r="B186">
        <v>5752.2926317962128</v>
      </c>
      <c r="C186">
        <v>3218.497109640819</v>
      </c>
      <c r="D186">
        <v>924.41851137341212</v>
      </c>
      <c r="F186" s="7">
        <f t="shared" si="16"/>
        <v>-4.0887784579573134</v>
      </c>
      <c r="G186" s="7">
        <f t="shared" si="17"/>
        <v>14.888747194970064</v>
      </c>
      <c r="H186" s="7">
        <f t="shared" si="18"/>
        <v>9.0362420033280042</v>
      </c>
      <c r="I186" s="7">
        <f t="shared" si="19"/>
        <v>15.439977406524426</v>
      </c>
    </row>
    <row r="187" spans="1:9" ht="15.75" thickBot="1">
      <c r="A187">
        <v>132.41961805555556</v>
      </c>
      <c r="B187">
        <v>5752.3139798888278</v>
      </c>
      <c r="C187">
        <v>3218.685128980931</v>
      </c>
      <c r="D187">
        <v>924.41143623272239</v>
      </c>
      <c r="F187" s="7">
        <f t="shared" si="16"/>
        <v>2.049416891033526</v>
      </c>
      <c r="G187" s="7">
        <f t="shared" si="17"/>
        <v>18.049856650726632</v>
      </c>
      <c r="H187" s="7">
        <f t="shared" si="18"/>
        <v>-0.67921350621203747</v>
      </c>
      <c r="I187" s="7">
        <f t="shared" si="19"/>
        <v>18.165831517027616</v>
      </c>
    </row>
    <row r="188" spans="1:9" ht="15.75" thickBot="1">
      <c r="A188">
        <v>132.42986111111111</v>
      </c>
      <c r="B188">
        <v>5752.2007615676266</v>
      </c>
      <c r="C188">
        <v>3218.810089005211</v>
      </c>
      <c r="D188">
        <v>924.46159488241676</v>
      </c>
      <c r="F188" s="7">
        <f t="shared" si="16"/>
        <v>-11.053178476599454</v>
      </c>
      <c r="G188" s="7">
        <f t="shared" si="17"/>
        <v>12.19948711615465</v>
      </c>
      <c r="H188" s="7">
        <f t="shared" si="18"/>
        <v>4.8968444447415571</v>
      </c>
      <c r="I188" s="7">
        <f t="shared" si="19"/>
        <v>16.462084932741195</v>
      </c>
    </row>
    <row r="189" spans="1:9" ht="15.75" thickBot="1">
      <c r="A189">
        <v>132.44045138888887</v>
      </c>
      <c r="B189">
        <v>5752.2321669730272</v>
      </c>
      <c r="C189">
        <v>3219.0002657402511</v>
      </c>
      <c r="D189">
        <v>924.54231021282999</v>
      </c>
      <c r="F189" s="7">
        <f t="shared" si="16"/>
        <v>2.9654940181601899</v>
      </c>
      <c r="G189" s="7">
        <f t="shared" si="17"/>
        <v>17.957672030030732</v>
      </c>
      <c r="H189" s="7">
        <f t="shared" si="18"/>
        <v>7.6216443144379484</v>
      </c>
      <c r="I189" s="7">
        <f t="shared" si="19"/>
        <v>18.200882932151725</v>
      </c>
    </row>
    <row r="190" spans="1:9" ht="15.75" thickBot="1">
      <c r="A190">
        <v>132.45086805555556</v>
      </c>
      <c r="B190">
        <v>5752.1665558865261</v>
      </c>
      <c r="C190">
        <v>3219.1469360897199</v>
      </c>
      <c r="D190">
        <v>924.54182162833649</v>
      </c>
      <c r="F190" s="7">
        <f t="shared" si="16"/>
        <v>-6.2986643040962029</v>
      </c>
      <c r="G190" s="7">
        <f t="shared" si="17"/>
        <v>14.080353548986604</v>
      </c>
      <c r="H190" s="7">
        <f t="shared" si="18"/>
        <v>-4.6904111375539459E-2</v>
      </c>
      <c r="I190" s="7">
        <f t="shared" si="19"/>
        <v>15.424964443400036</v>
      </c>
    </row>
    <row r="191" spans="1:9" ht="15.75" thickBot="1">
      <c r="A191">
        <v>132.46128472222222</v>
      </c>
      <c r="B191">
        <v>5752.1635515081889</v>
      </c>
      <c r="C191">
        <v>3219.3296377133038</v>
      </c>
      <c r="D191">
        <v>924.62277201566587</v>
      </c>
      <c r="F191" s="7">
        <f t="shared" si="16"/>
        <v>-0.28842032037235948</v>
      </c>
      <c r="G191" s="7">
        <f t="shared" si="17"/>
        <v>17.539355864065818</v>
      </c>
      <c r="H191" s="7">
        <f t="shared" si="18"/>
        <v>7.7712371836276102</v>
      </c>
      <c r="I191" s="7">
        <f t="shared" si="19"/>
        <v>17.541727121567696</v>
      </c>
    </row>
    <row r="192" spans="1:9" ht="15.75" thickBot="1">
      <c r="A192">
        <v>132.47170138888887</v>
      </c>
      <c r="B192">
        <v>5752.0968734432863</v>
      </c>
      <c r="C192">
        <v>3219.4744868348403</v>
      </c>
      <c r="D192">
        <v>924.62898694605599</v>
      </c>
      <c r="F192" s="7">
        <f t="shared" si="16"/>
        <v>-6.4010942306544178</v>
      </c>
      <c r="G192" s="7">
        <f t="shared" si="17"/>
        <v>13.905515667514834</v>
      </c>
      <c r="H192" s="7">
        <f t="shared" si="18"/>
        <v>0.59663331745159365</v>
      </c>
      <c r="I192" s="7">
        <f t="shared" si="19"/>
        <v>15.308081961147771</v>
      </c>
    </row>
    <row r="193" spans="1:9" ht="15.75" thickBot="1">
      <c r="A193">
        <v>132.48211805555556</v>
      </c>
      <c r="B193">
        <v>5752.0782513612921</v>
      </c>
      <c r="C193">
        <v>3219.6421051227585</v>
      </c>
      <c r="D193">
        <v>924.71805909370869</v>
      </c>
      <c r="F193" s="7">
        <f t="shared" si="16"/>
        <v>-1.7877198714381162</v>
      </c>
      <c r="G193" s="7">
        <f t="shared" si="17"/>
        <v>16.09135564012087</v>
      </c>
      <c r="H193" s="7">
        <f t="shared" si="18"/>
        <v>8.5509261746436991</v>
      </c>
      <c r="I193" s="7">
        <f t="shared" si="19"/>
        <v>16.190357274488555</v>
      </c>
    </row>
    <row r="194" spans="1:9" ht="15.75" thickBot="1">
      <c r="A194">
        <v>132.49253472222222</v>
      </c>
      <c r="B194">
        <v>5752.0669299443198</v>
      </c>
      <c r="C194">
        <v>3219.8227564027729</v>
      </c>
      <c r="D194">
        <v>924.6875546874586</v>
      </c>
      <c r="F194" s="7">
        <f t="shared" si="16"/>
        <v>-1.0868560293466425</v>
      </c>
      <c r="G194" s="7">
        <f t="shared" si="17"/>
        <v>17.342522881402459</v>
      </c>
      <c r="H194" s="7">
        <f t="shared" si="18"/>
        <v>-2.9284230000111422</v>
      </c>
      <c r="I194" s="7">
        <f t="shared" si="19"/>
        <v>17.376546144746229</v>
      </c>
    </row>
    <row r="195" spans="1:9" ht="15.75" thickBot="1">
      <c r="A195">
        <v>132.50295138888887</v>
      </c>
      <c r="B195">
        <v>5752.0252074506025</v>
      </c>
      <c r="C195">
        <v>3219.9865124052158</v>
      </c>
      <c r="D195">
        <v>924.65015578295254</v>
      </c>
      <c r="F195" s="7">
        <f t="shared" si="16"/>
        <v>-4.0053593968659742</v>
      </c>
      <c r="G195" s="7">
        <f t="shared" si="17"/>
        <v>15.720576234525398</v>
      </c>
      <c r="H195" s="7">
        <f t="shared" si="18"/>
        <v>-3.5902948325852688</v>
      </c>
      <c r="I195" s="7">
        <f t="shared" si="19"/>
        <v>16.222805584842202</v>
      </c>
    </row>
    <row r="196" spans="1:9" ht="15.75" thickBot="1">
      <c r="A196">
        <v>132.51336805555556</v>
      </c>
      <c r="B196">
        <v>5751.97768637842</v>
      </c>
      <c r="C196">
        <v>3220.1488179780258</v>
      </c>
      <c r="D196">
        <v>924.65332947010563</v>
      </c>
      <c r="F196" s="7">
        <f t="shared" si="16"/>
        <v>-4.5620229295080899</v>
      </c>
      <c r="G196" s="7">
        <f t="shared" si="17"/>
        <v>15.581334989736968</v>
      </c>
      <c r="H196" s="7">
        <f t="shared" si="18"/>
        <v>0.30467396669645552</v>
      </c>
      <c r="I196" s="7">
        <f t="shared" si="19"/>
        <v>16.235456669640037</v>
      </c>
    </row>
    <row r="197" spans="1:9" ht="15.75" thickBot="1">
      <c r="A197">
        <v>132.52378472222222</v>
      </c>
      <c r="B197">
        <v>5751.9806059472994</v>
      </c>
      <c r="C197">
        <v>3220.3325217303545</v>
      </c>
      <c r="D197">
        <v>924.68014675071686</v>
      </c>
      <c r="F197" s="7">
        <f t="shared" si="16"/>
        <v>0.28027861242324459</v>
      </c>
      <c r="G197" s="7">
        <f t="shared" si="17"/>
        <v>17.635560223572281</v>
      </c>
      <c r="H197" s="7">
        <f t="shared" si="18"/>
        <v>2.5744589386800492</v>
      </c>
      <c r="I197" s="7">
        <f t="shared" si="19"/>
        <v>17.637787290355519</v>
      </c>
    </row>
    <row r="198" spans="1:9" ht="15.75" thickBot="1">
      <c r="A198">
        <v>132.53420138888887</v>
      </c>
      <c r="B198">
        <v>5751.925966522158</v>
      </c>
      <c r="C198">
        <v>3220.494318803344</v>
      </c>
      <c r="D198">
        <v>924.6243146131003</v>
      </c>
      <c r="F198" s="7">
        <f t="shared" si="16"/>
        <v>-5.2453848135821728</v>
      </c>
      <c r="G198" s="7">
        <f t="shared" si="17"/>
        <v>15.532519006999367</v>
      </c>
      <c r="H198" s="7">
        <f t="shared" si="18"/>
        <v>-5.3598852111948512</v>
      </c>
      <c r="I198" s="7">
        <f t="shared" si="19"/>
        <v>16.394304149470788</v>
      </c>
    </row>
    <row r="199" spans="1:9" ht="15.75" thickBot="1">
      <c r="A199">
        <v>132.54461805555556</v>
      </c>
      <c r="B199">
        <v>5751.9351390521751</v>
      </c>
      <c r="C199">
        <v>3220.6934866053361</v>
      </c>
      <c r="D199">
        <v>924.61782733191342</v>
      </c>
      <c r="F199" s="7">
        <f t="shared" si="16"/>
        <v>0.88056288164647312</v>
      </c>
      <c r="G199" s="7">
        <f t="shared" si="17"/>
        <v>19.120108991215385</v>
      </c>
      <c r="H199" s="7">
        <f t="shared" si="18"/>
        <v>-0.62277899393916814</v>
      </c>
      <c r="I199" s="7">
        <f t="shared" si="19"/>
        <v>19.140375096232805</v>
      </c>
    </row>
    <row r="200" spans="1:9" ht="15.75" thickBot="1">
      <c r="A200">
        <v>132.55503472222222</v>
      </c>
      <c r="B200">
        <v>5751.8849706631772</v>
      </c>
      <c r="C200">
        <v>3220.846840826071</v>
      </c>
      <c r="D200">
        <v>924.57514630766082</v>
      </c>
      <c r="F200" s="7">
        <f t="shared" si="16"/>
        <v>-4.8161653438044745</v>
      </c>
      <c r="G200" s="7">
        <f t="shared" si="17"/>
        <v>14.722005190559432</v>
      </c>
      <c r="H200" s="7">
        <f t="shared" si="18"/>
        <v>-4.0973783282534875</v>
      </c>
      <c r="I200" s="7">
        <f t="shared" si="19"/>
        <v>15.489767120577447</v>
      </c>
    </row>
    <row r="201" spans="1:9" ht="15.75" thickBot="1">
      <c r="A201">
        <v>132.56545138888887</v>
      </c>
      <c r="B201">
        <v>5751.8978946713187</v>
      </c>
      <c r="C201">
        <v>3221.0457283291053</v>
      </c>
      <c r="D201">
        <v>924.58716758590674</v>
      </c>
      <c r="F201" s="7">
        <f t="shared" si="16"/>
        <v>1.2407047815806806</v>
      </c>
      <c r="G201" s="7">
        <f t="shared" si="17"/>
        <v>19.093200291306033</v>
      </c>
      <c r="H201" s="7">
        <f t="shared" si="18"/>
        <v>1.1540427116098309</v>
      </c>
      <c r="I201" s="7">
        <f t="shared" si="19"/>
        <v>19.1334692546586</v>
      </c>
    </row>
    <row r="202" spans="1:9" ht="15.75" thickBot="1">
      <c r="A202">
        <v>132.57586805555556</v>
      </c>
      <c r="B202">
        <v>5751.8989332904039</v>
      </c>
      <c r="C202">
        <v>3221.2294073513281</v>
      </c>
      <c r="D202">
        <v>924.54481108602135</v>
      </c>
      <c r="F202" s="7">
        <f t="shared" si="16"/>
        <v>9.9707432178366237E-2</v>
      </c>
      <c r="G202" s="7">
        <f t="shared" si="17"/>
        <v>17.633186133357171</v>
      </c>
      <c r="H202" s="7">
        <f t="shared" si="18"/>
        <v>-4.0662239889896838</v>
      </c>
      <c r="I202" s="7">
        <f t="shared" si="19"/>
        <v>17.633468030584659</v>
      </c>
    </row>
    <row r="203" spans="1:9" ht="15.75" thickBot="1">
      <c r="A203">
        <v>132.58628472222222</v>
      </c>
      <c r="B203">
        <v>5751.8167705337491</v>
      </c>
      <c r="C203">
        <v>3221.3805003007424</v>
      </c>
      <c r="D203">
        <v>924.53124659823447</v>
      </c>
      <c r="F203" s="7">
        <f t="shared" si="16"/>
        <v>-7.8876246388607685</v>
      </c>
      <c r="G203" s="7">
        <f t="shared" si="17"/>
        <v>14.504923143786533</v>
      </c>
      <c r="H203" s="7">
        <f t="shared" si="18"/>
        <v>-1.3021908275416556</v>
      </c>
      <c r="I203" s="7">
        <f t="shared" si="19"/>
        <v>16.510827291529569</v>
      </c>
    </row>
    <row r="204" spans="1:9" ht="15.75" thickBot="1">
      <c r="A204">
        <v>132.59670138888887</v>
      </c>
      <c r="B204">
        <v>5751.8212397692569</v>
      </c>
      <c r="C204">
        <v>3221.5646735335604</v>
      </c>
      <c r="D204">
        <v>924.52430833025528</v>
      </c>
      <c r="F204" s="7">
        <f t="shared" si="16"/>
        <v>0.42904660874085404</v>
      </c>
      <c r="G204" s="7">
        <f t="shared" si="17"/>
        <v>17.680630350545179</v>
      </c>
      <c r="H204" s="7">
        <f t="shared" si="18"/>
        <v>-0.66607372600325654</v>
      </c>
      <c r="I204" s="7">
        <f t="shared" si="19"/>
        <v>17.685835309226743</v>
      </c>
    </row>
    <row r="205" spans="1:9" ht="15.75" thickBot="1">
      <c r="A205">
        <v>132.62795138888887</v>
      </c>
      <c r="B205">
        <v>5751.859085045463</v>
      </c>
      <c r="C205">
        <v>3222.1457004121457</v>
      </c>
      <c r="D205">
        <v>924.42149437453179</v>
      </c>
      <c r="F205" s="7">
        <f t="shared" si="16"/>
        <v>1.2110488385951612</v>
      </c>
      <c r="G205" s="7">
        <f t="shared" si="17"/>
        <v>18.592860114731593</v>
      </c>
      <c r="H205" s="7">
        <f t="shared" si="18"/>
        <v>-3.2900465831517067</v>
      </c>
      <c r="I205" s="7">
        <f t="shared" si="19"/>
        <v>18.632259297665424</v>
      </c>
    </row>
    <row r="206" spans="1:9" ht="15.75" thickBot="1">
      <c r="A206">
        <v>132.98211805555556</v>
      </c>
      <c r="B206">
        <v>5750.9842168714003</v>
      </c>
      <c r="C206">
        <v>3228.2391235540927</v>
      </c>
      <c r="D206">
        <v>924.03392686250686</v>
      </c>
      <c r="F206" s="7">
        <f t="shared" si="16"/>
        <v>-2.4702160208825386</v>
      </c>
      <c r="G206" s="7">
        <f t="shared" si="17"/>
        <v>17.204959459613896</v>
      </c>
      <c r="H206" s="7">
        <f t="shared" si="18"/>
        <v>-1.094308269246802</v>
      </c>
      <c r="I206" s="7">
        <f t="shared" si="19"/>
        <v>17.381386515372771</v>
      </c>
    </row>
    <row r="207" spans="1:9" ht="15.75" thickBot="1">
      <c r="A207">
        <v>133.04461805555556</v>
      </c>
      <c r="B207">
        <v>5750.817560288112</v>
      </c>
      <c r="C207">
        <v>3229.298931525328</v>
      </c>
      <c r="D207">
        <v>924.22462361253406</v>
      </c>
      <c r="F207" s="7">
        <f t="shared" si="16"/>
        <v>-2.6665053326141788</v>
      </c>
      <c r="G207" s="7">
        <f t="shared" si="17"/>
        <v>16.956927539766184</v>
      </c>
      <c r="H207" s="7">
        <f t="shared" si="18"/>
        <v>3.0511480004352052</v>
      </c>
      <c r="I207" s="7">
        <f t="shared" si="19"/>
        <v>17.165303442635107</v>
      </c>
    </row>
    <row r="208" spans="1:9" ht="15.75" thickBot="1">
      <c r="A208">
        <v>133.07586805555556</v>
      </c>
      <c r="B208">
        <v>5750.6996652922044</v>
      </c>
      <c r="C208">
        <v>3229.8155240593737</v>
      </c>
      <c r="D208">
        <v>924.2317304194346</v>
      </c>
      <c r="F208" s="7">
        <f t="shared" si="16"/>
        <v>-3.772639869042905</v>
      </c>
      <c r="G208" s="7">
        <f t="shared" si="17"/>
        <v>16.530961089461925</v>
      </c>
      <c r="H208" s="7">
        <f t="shared" si="18"/>
        <v>0.22741782081720885</v>
      </c>
      <c r="I208" s="7">
        <f t="shared" si="19"/>
        <v>16.955986733976772</v>
      </c>
    </row>
    <row r="209" spans="1:9" ht="15.75" thickBot="1">
      <c r="A209">
        <v>133.19218749999999</v>
      </c>
      <c r="B209">
        <v>5750.4724169253186</v>
      </c>
      <c r="C209">
        <v>3231.9334337407677</v>
      </c>
      <c r="D209">
        <v>924.04513040917925</v>
      </c>
      <c r="F209" s="7">
        <f t="shared" si="16"/>
        <v>-1.9536576018838168</v>
      </c>
      <c r="G209" s="7">
        <f t="shared" si="17"/>
        <v>18.207701141538429</v>
      </c>
      <c r="H209" s="7">
        <f t="shared" si="18"/>
        <v>-1.6042030732402168</v>
      </c>
      <c r="I209" s="7">
        <f t="shared" si="19"/>
        <v>18.312213380281975</v>
      </c>
    </row>
    <row r="210" spans="1:9" ht="15.75" thickBot="1">
      <c r="A210">
        <v>133.20086805555556</v>
      </c>
      <c r="B210">
        <v>5750.4076919147865</v>
      </c>
      <c r="C210">
        <v>3232.0558943232486</v>
      </c>
      <c r="D210">
        <v>923.9968707094572</v>
      </c>
      <c r="F210" s="7">
        <f t="shared" si="16"/>
        <v>-7.4563212132877084</v>
      </c>
      <c r="G210" s="7">
        <f t="shared" si="17"/>
        <v>14.107459101777009</v>
      </c>
      <c r="H210" s="7">
        <f t="shared" si="18"/>
        <v>-5.5595174079703442</v>
      </c>
      <c r="I210" s="7">
        <f t="shared" si="19"/>
        <v>15.956726742788925</v>
      </c>
    </row>
    <row r="211" spans="1:9" ht="15.75" thickBot="1">
      <c r="A211">
        <v>133.21128472222222</v>
      </c>
      <c r="B211">
        <v>5750.4118238415113</v>
      </c>
      <c r="C211">
        <v>3232.2563353578607</v>
      </c>
      <c r="D211">
        <v>924.01585778147671</v>
      </c>
      <c r="F211" s="7">
        <f t="shared" si="16"/>
        <v>0.39666496557801717</v>
      </c>
      <c r="G211" s="7">
        <f t="shared" si="17"/>
        <v>19.242339322782975</v>
      </c>
      <c r="H211" s="7">
        <f t="shared" si="18"/>
        <v>1.8227589138749161</v>
      </c>
      <c r="I211" s="7">
        <f t="shared" si="19"/>
        <v>19.246427349200083</v>
      </c>
    </row>
    <row r="212" spans="1:9" ht="15.75" thickBot="1">
      <c r="A212">
        <v>133.22170138888887</v>
      </c>
      <c r="B212">
        <v>5750.4529827765691</v>
      </c>
      <c r="C212">
        <v>3232.470291070591</v>
      </c>
      <c r="D212">
        <v>924.02301368230223</v>
      </c>
      <c r="F212" s="7">
        <f t="shared" si="16"/>
        <v>3.9512577655586494</v>
      </c>
      <c r="G212" s="7">
        <f t="shared" si="17"/>
        <v>20.539748422121683</v>
      </c>
      <c r="H212" s="7">
        <f t="shared" si="18"/>
        <v>0.68696647925088383</v>
      </c>
      <c r="I212" s="7">
        <f t="shared" si="19"/>
        <v>20.916350139877121</v>
      </c>
    </row>
    <row r="213" spans="1:9" ht="15.75" thickBot="1">
      <c r="A213">
        <v>133.23211805555556</v>
      </c>
      <c r="B213">
        <v>5750.408873326679</v>
      </c>
      <c r="C213">
        <v>3232.6556420701436</v>
      </c>
      <c r="D213">
        <v>924.00527329914883</v>
      </c>
      <c r="F213" s="7">
        <f t="shared" si="16"/>
        <v>-4.234507189444713</v>
      </c>
      <c r="G213" s="7">
        <f t="shared" si="17"/>
        <v>17.793695957018294</v>
      </c>
      <c r="H213" s="7">
        <f t="shared" si="18"/>
        <v>-1.7030767827241959</v>
      </c>
      <c r="I213" s="7">
        <f t="shared" si="19"/>
        <v>18.290616909996999</v>
      </c>
    </row>
    <row r="214" spans="1:9" ht="15.75" thickBot="1">
      <c r="A214">
        <v>133.24253472222222</v>
      </c>
      <c r="B214">
        <v>5750.3870107685143</v>
      </c>
      <c r="C214">
        <v>3232.8464541390467</v>
      </c>
      <c r="D214">
        <v>923.95383189663926</v>
      </c>
      <c r="F214" s="7">
        <f t="shared" si="16"/>
        <v>-2.0988055838116439</v>
      </c>
      <c r="G214" s="7">
        <f t="shared" si="17"/>
        <v>18.317958614718297</v>
      </c>
      <c r="H214" s="7">
        <f t="shared" si="18"/>
        <v>-4.9383746409229738</v>
      </c>
      <c r="I214" s="7">
        <f t="shared" si="19"/>
        <v>18.437803358566637</v>
      </c>
    </row>
    <row r="215" spans="1:9" ht="15.75" thickBot="1">
      <c r="A215">
        <v>133.25295138888887</v>
      </c>
      <c r="B215">
        <v>5750.3468753402958</v>
      </c>
      <c r="C215">
        <v>3233.024552396967</v>
      </c>
      <c r="D215">
        <v>923.90389867991212</v>
      </c>
      <c r="F215" s="7">
        <f t="shared" si="16"/>
        <v>-3.853001108978654</v>
      </c>
      <c r="G215" s="7">
        <f t="shared" si="17"/>
        <v>17.097432760362697</v>
      </c>
      <c r="H215" s="7">
        <f t="shared" si="18"/>
        <v>-4.7935888058098444</v>
      </c>
      <c r="I215" s="7">
        <f t="shared" si="19"/>
        <v>17.526203939841459</v>
      </c>
    </row>
    <row r="216" spans="1:9" ht="15.75" thickBot="1">
      <c r="A216">
        <v>133.26336805555556</v>
      </c>
      <c r="B216">
        <v>5750.3192283256722</v>
      </c>
      <c r="C216">
        <v>3233.211796209986</v>
      </c>
      <c r="D216">
        <v>923.89102618301717</v>
      </c>
      <c r="F216" s="7">
        <f t="shared" si="16"/>
        <v>-2.6541134038658964</v>
      </c>
      <c r="G216" s="7">
        <f t="shared" si="17"/>
        <v>17.975406049790809</v>
      </c>
      <c r="H216" s="7">
        <f t="shared" si="18"/>
        <v>-1.2357597019122555</v>
      </c>
      <c r="I216" s="7">
        <f t="shared" si="19"/>
        <v>18.170292804889982</v>
      </c>
    </row>
    <row r="217" spans="1:9" ht="15.75" thickBot="1">
      <c r="A217">
        <v>133.27378472222222</v>
      </c>
      <c r="B217">
        <v>5750.3496632670312</v>
      </c>
      <c r="C217">
        <v>3233.4186497771298</v>
      </c>
      <c r="D217">
        <v>923.91991192964349</v>
      </c>
      <c r="F217" s="7">
        <f t="shared" si="16"/>
        <v>2.9217543704752842</v>
      </c>
      <c r="G217" s="7">
        <f t="shared" si="17"/>
        <v>19.857942445818352</v>
      </c>
      <c r="H217" s="7">
        <f t="shared" si="18"/>
        <v>2.7730316761287876</v>
      </c>
      <c r="I217" s="7">
        <f t="shared" si="19"/>
        <v>20.071734523524011</v>
      </c>
    </row>
    <row r="218" spans="1:9" ht="15.75" thickBot="1">
      <c r="A218">
        <v>133.28420138888887</v>
      </c>
      <c r="B218">
        <v>5750.3016525914227</v>
      </c>
      <c r="C218">
        <v>3233.5959424145549</v>
      </c>
      <c r="D218">
        <v>923.88686653075604</v>
      </c>
      <c r="F218" s="7">
        <f t="shared" si="16"/>
        <v>-4.6090248584265368</v>
      </c>
      <c r="G218" s="7">
        <f t="shared" si="17"/>
        <v>17.020093192827535</v>
      </c>
      <c r="H218" s="7">
        <f t="shared" si="18"/>
        <v>-3.172358293198315</v>
      </c>
      <c r="I218" s="7">
        <f t="shared" si="19"/>
        <v>17.633113237262666</v>
      </c>
    </row>
    <row r="219" spans="1:9" ht="15.75" thickBot="1">
      <c r="A219">
        <v>133.29461805555556</v>
      </c>
      <c r="B219">
        <v>5750.2961126709324</v>
      </c>
      <c r="C219">
        <v>3233.7910290893242</v>
      </c>
      <c r="D219">
        <v>923.89742817885906</v>
      </c>
      <c r="F219" s="7">
        <f t="shared" si="16"/>
        <v>-0.53183236706439518</v>
      </c>
      <c r="G219" s="7">
        <f t="shared" si="17"/>
        <v>18.72832077781872</v>
      </c>
      <c r="H219" s="7">
        <f t="shared" si="18"/>
        <v>1.0139182178881785</v>
      </c>
      <c r="I219" s="7">
        <f t="shared" si="19"/>
        <v>18.735870538182464</v>
      </c>
    </row>
    <row r="220" spans="1:9" ht="15.75" thickBot="1">
      <c r="A220">
        <v>133.30503472222222</v>
      </c>
      <c r="B220">
        <v>5750.2575146166973</v>
      </c>
      <c r="C220">
        <v>3233.9696832307991</v>
      </c>
      <c r="D220">
        <v>923.88777680619944</v>
      </c>
      <c r="F220" s="7">
        <f t="shared" si="16"/>
        <v>-3.7054132065711252</v>
      </c>
      <c r="G220" s="7">
        <f t="shared" si="17"/>
        <v>17.150797581606778</v>
      </c>
      <c r="H220" s="7">
        <f t="shared" si="18"/>
        <v>-0.9265317753242257</v>
      </c>
      <c r="I220" s="7">
        <f t="shared" si="19"/>
        <v>17.546508049087162</v>
      </c>
    </row>
    <row r="221" spans="1:9" ht="15.75" thickBot="1">
      <c r="A221">
        <v>133.31545138888887</v>
      </c>
      <c r="B221">
        <v>5750.1897723715983</v>
      </c>
      <c r="C221">
        <v>3234.1355646846505</v>
      </c>
      <c r="D221">
        <v>923.92506847553898</v>
      </c>
      <c r="F221" s="7">
        <f t="shared" si="16"/>
        <v>-6.5032555295097181</v>
      </c>
      <c r="G221" s="7">
        <f t="shared" si="17"/>
        <v>15.924619569748687</v>
      </c>
      <c r="H221" s="7">
        <f t="shared" si="18"/>
        <v>3.5800002565989235</v>
      </c>
      <c r="I221" s="7">
        <f t="shared" si="19"/>
        <v>17.201332533362688</v>
      </c>
    </row>
    <row r="222" spans="1:9" ht="15.75" thickBot="1">
      <c r="A222">
        <v>133.32586805555556</v>
      </c>
      <c r="B222">
        <v>5750.2103116400594</v>
      </c>
      <c r="C222">
        <v>3234.3334116872379</v>
      </c>
      <c r="D222">
        <v>923.92693989397299</v>
      </c>
      <c r="F222" s="7">
        <f t="shared" si="16"/>
        <v>1.9717697722626839</v>
      </c>
      <c r="G222" s="7">
        <f t="shared" si="17"/>
        <v>18.993312248358063</v>
      </c>
      <c r="H222" s="7">
        <f t="shared" si="18"/>
        <v>0.17965616966434089</v>
      </c>
      <c r="I222" s="7">
        <f t="shared" si="19"/>
        <v>19.095386516078623</v>
      </c>
    </row>
    <row r="223" spans="1:9" ht="15.75" thickBot="1">
      <c r="A223">
        <v>133.33628472222222</v>
      </c>
      <c r="B223">
        <v>5750.133901024562</v>
      </c>
      <c r="C223">
        <v>3234.491845117609</v>
      </c>
      <c r="D223">
        <v>923.95067324624222</v>
      </c>
      <c r="F223" s="7">
        <f t="shared" si="16"/>
        <v>-7.3354190877647261</v>
      </c>
      <c r="G223" s="7">
        <f t="shared" si="17"/>
        <v>15.2096093156426</v>
      </c>
      <c r="H223" s="7">
        <f t="shared" si="18"/>
        <v>2.2784018178483878</v>
      </c>
      <c r="I223" s="7">
        <f t="shared" si="19"/>
        <v>16.886106381508593</v>
      </c>
    </row>
    <row r="224" spans="1:9" ht="15.75" thickBot="1">
      <c r="A224">
        <v>133.34670138888887</v>
      </c>
      <c r="B224">
        <v>5750.1259162396391</v>
      </c>
      <c r="C224">
        <v>3234.6797134948438</v>
      </c>
      <c r="D224">
        <v>923.96603430705864</v>
      </c>
      <c r="F224" s="7">
        <f t="shared" si="16"/>
        <v>-0.76653935259743455</v>
      </c>
      <c r="G224" s="7">
        <f t="shared" si="17"/>
        <v>18.035364214551041</v>
      </c>
      <c r="H224" s="7">
        <f t="shared" si="18"/>
        <v>1.4746618383773917</v>
      </c>
      <c r="I224" s="7">
        <f t="shared" si="19"/>
        <v>18.051646598872601</v>
      </c>
    </row>
    <row r="225" spans="1:9" ht="15.75" thickBot="1">
      <c r="A225">
        <v>133.35711805555556</v>
      </c>
      <c r="B225">
        <v>5750.0281975731441</v>
      </c>
      <c r="C225">
        <v>3234.8283677925283</v>
      </c>
      <c r="D225">
        <v>923.98135422515486</v>
      </c>
      <c r="F225" s="7">
        <f t="shared" si="16"/>
        <v>-9.3809919835014064</v>
      </c>
      <c r="G225" s="7">
        <f t="shared" si="17"/>
        <v>14.270812577687556</v>
      </c>
      <c r="H225" s="7">
        <f t="shared" si="18"/>
        <v>1.4707121372348944</v>
      </c>
      <c r="I225" s="7">
        <f t="shared" si="19"/>
        <v>17.078029810900407</v>
      </c>
    </row>
    <row r="226" spans="1:9" ht="15.75" thickBot="1">
      <c r="A226">
        <v>133.36753472222222</v>
      </c>
      <c r="B226">
        <v>5750.0444862454951</v>
      </c>
      <c r="C226">
        <v>3235.0232620157039</v>
      </c>
      <c r="D226">
        <v>924.01000153115001</v>
      </c>
      <c r="F226" s="7">
        <f t="shared" si="16"/>
        <v>1.563712545701095</v>
      </c>
      <c r="G226" s="7">
        <f t="shared" si="17"/>
        <v>18.709845424879596</v>
      </c>
      <c r="H226" s="7">
        <f t="shared" si="18"/>
        <v>2.7501413755369413</v>
      </c>
      <c r="I226" s="7">
        <f t="shared" si="19"/>
        <v>18.775076903929605</v>
      </c>
    </row>
    <row r="227" spans="1:9" ht="15.75" thickBot="1">
      <c r="A227">
        <v>133.37795138888887</v>
      </c>
      <c r="B227">
        <v>5749.9665382896283</v>
      </c>
      <c r="C227">
        <v>3235.1810148590339</v>
      </c>
      <c r="D227">
        <v>924.07227095367557</v>
      </c>
      <c r="F227" s="7">
        <f t="shared" si="16"/>
        <v>-7.4830037632268462</v>
      </c>
      <c r="G227" s="7">
        <f t="shared" si="17"/>
        <v>15.144272959688482</v>
      </c>
      <c r="H227" s="7">
        <f t="shared" si="18"/>
        <v>5.9778645624591968</v>
      </c>
      <c r="I227" s="7">
        <f t="shared" si="19"/>
        <v>16.892138668564701</v>
      </c>
    </row>
    <row r="228" spans="1:9" ht="15.75" thickBot="1">
      <c r="A228">
        <v>133.38836805555556</v>
      </c>
      <c r="B228">
        <v>5749.9442844174901</v>
      </c>
      <c r="C228">
        <v>3235.3574514083348</v>
      </c>
      <c r="D228">
        <v>924.01033487735981</v>
      </c>
      <c r="F228" s="7">
        <f t="shared" si="16"/>
        <v>-2.1363717252640773</v>
      </c>
      <c r="G228" s="7">
        <f t="shared" si="17"/>
        <v>16.937908732854453</v>
      </c>
      <c r="H228" s="7">
        <f t="shared" si="18"/>
        <v>-5.9458633263021587</v>
      </c>
      <c r="I228" s="7">
        <f t="shared" si="19"/>
        <v>17.072106969879698</v>
      </c>
    </row>
    <row r="229" spans="1:9" ht="15.75" thickBot="1">
      <c r="A229">
        <v>133.39878472222222</v>
      </c>
      <c r="B229">
        <v>5749.9379448464861</v>
      </c>
      <c r="C229">
        <v>3235.5413336911561</v>
      </c>
      <c r="D229">
        <v>924.084168664922</v>
      </c>
      <c r="F229" s="7">
        <f t="shared" si="16"/>
        <v>-0.60859881638371793</v>
      </c>
      <c r="G229" s="7">
        <f t="shared" si="17"/>
        <v>17.652699150859601</v>
      </c>
      <c r="H229" s="7">
        <f t="shared" si="18"/>
        <v>7.0880436059770435</v>
      </c>
      <c r="I229" s="7">
        <f t="shared" si="19"/>
        <v>17.663187136812624</v>
      </c>
    </row>
    <row r="230" spans="1:9" ht="15.75" thickBot="1">
      <c r="A230">
        <v>133.40920138888887</v>
      </c>
      <c r="B230">
        <v>5749.86907682733</v>
      </c>
      <c r="C230">
        <v>3235.7076436437301</v>
      </c>
      <c r="D230">
        <v>924.11307818062915</v>
      </c>
      <c r="F230" s="7">
        <f t="shared" ref="F230:F251" si="20">(B230-B229)/(A230-A229)</f>
        <v>-6.6113298389887962</v>
      </c>
      <c r="G230" s="7">
        <f t="shared" ref="G230:G251" si="21">(C230-C229)/(A230-A229)</f>
        <v>15.965755447119559</v>
      </c>
      <c r="H230" s="7">
        <f t="shared" ref="H230:H251" si="22">(D230-D229)/(A230-A229)</f>
        <v>2.775313507888109</v>
      </c>
      <c r="I230" s="7">
        <f t="shared" ref="I230:I251" si="23">SQRT(F230^2 + G230^2)</f>
        <v>17.280481163356868</v>
      </c>
    </row>
    <row r="231" spans="1:9" ht="15.75" thickBot="1">
      <c r="A231">
        <v>133.41961805555556</v>
      </c>
      <c r="B231">
        <v>5749.8113310806748</v>
      </c>
      <c r="C231">
        <v>3235.8734430074637</v>
      </c>
      <c r="D231">
        <v>924.17530074121623</v>
      </c>
      <c r="F231" s="7">
        <f t="shared" si="20"/>
        <v>-5.5435916788891637</v>
      </c>
      <c r="G231" s="7">
        <f t="shared" si="21"/>
        <v>15.916738918400521</v>
      </c>
      <c r="H231" s="7">
        <f t="shared" si="22"/>
        <v>5.9733658163495909</v>
      </c>
      <c r="I231" s="7">
        <f t="shared" si="23"/>
        <v>16.854494548896295</v>
      </c>
    </row>
    <row r="232" spans="1:9" ht="15.75" thickBot="1">
      <c r="A232">
        <v>133.43003472222222</v>
      </c>
      <c r="B232">
        <v>5749.872443075612</v>
      </c>
      <c r="C232">
        <v>3236.0909825993122</v>
      </c>
      <c r="D232">
        <v>924.18394966364758</v>
      </c>
      <c r="F232" s="7">
        <f t="shared" si="20"/>
        <v>5.8667515139730924</v>
      </c>
      <c r="G232" s="7">
        <f t="shared" si="21"/>
        <v>20.883800817468803</v>
      </c>
      <c r="H232" s="7">
        <f t="shared" si="22"/>
        <v>0.83029655341018072</v>
      </c>
      <c r="I232" s="7">
        <f t="shared" si="23"/>
        <v>21.69220850698278</v>
      </c>
    </row>
    <row r="233" spans="1:9" ht="15.75" thickBot="1">
      <c r="A233">
        <v>133.44045138888887</v>
      </c>
      <c r="B233">
        <v>5749.7952936199235</v>
      </c>
      <c r="C233">
        <v>3236.2446729739167</v>
      </c>
      <c r="D233">
        <v>924.27281767569991</v>
      </c>
      <c r="F233" s="7">
        <f t="shared" si="20"/>
        <v>-7.4063477460944398</v>
      </c>
      <c r="G233" s="7">
        <f t="shared" si="21"/>
        <v>14.754275962054411</v>
      </c>
      <c r="H233" s="7">
        <f t="shared" si="22"/>
        <v>8.5313291570314789</v>
      </c>
      <c r="I233" s="7">
        <f t="shared" si="23"/>
        <v>16.508865681824865</v>
      </c>
    </row>
    <row r="234" spans="1:9" ht="15.75" thickBot="1">
      <c r="A234">
        <v>133.45086805555556</v>
      </c>
      <c r="B234">
        <v>5749.7476744041505</v>
      </c>
      <c r="C234">
        <v>3236.4186690598872</v>
      </c>
      <c r="D234">
        <v>924.26983133472606</v>
      </c>
      <c r="F234" s="7">
        <f t="shared" si="20"/>
        <v>-4.5714447142007497</v>
      </c>
      <c r="G234" s="7">
        <f t="shared" si="21"/>
        <v>16.703624253130869</v>
      </c>
      <c r="H234" s="7">
        <f t="shared" si="22"/>
        <v>-0.28668873348890578</v>
      </c>
      <c r="I234" s="7">
        <f t="shared" si="23"/>
        <v>17.317885839927914</v>
      </c>
    </row>
    <row r="235" spans="1:9" ht="15.75" thickBot="1">
      <c r="A235">
        <v>133.46128472222222</v>
      </c>
      <c r="B235">
        <v>5749.711489908098</v>
      </c>
      <c r="C235">
        <v>3236.5871268812803</v>
      </c>
      <c r="D235">
        <v>924.33178501371049</v>
      </c>
      <c r="F235" s="7">
        <f t="shared" si="20"/>
        <v>-3.473711621048527</v>
      </c>
      <c r="G235" s="7">
        <f t="shared" si="21"/>
        <v>16.171950853750033</v>
      </c>
      <c r="H235" s="7">
        <f t="shared" si="22"/>
        <v>5.9475531825100436</v>
      </c>
      <c r="I235" s="7">
        <f t="shared" si="23"/>
        <v>16.540818203532556</v>
      </c>
    </row>
    <row r="236" spans="1:9" ht="15.75" thickBot="1">
      <c r="A236">
        <v>133.47170138888887</v>
      </c>
      <c r="B236">
        <v>5749.6332037405273</v>
      </c>
      <c r="C236">
        <v>3236.7498982486486</v>
      </c>
      <c r="D236">
        <v>924.33723528337191</v>
      </c>
      <c r="F236" s="7">
        <f t="shared" si="20"/>
        <v>-7.5154720867935936</v>
      </c>
      <c r="G236" s="7">
        <f t="shared" si="21"/>
        <v>15.62605126737583</v>
      </c>
      <c r="H236" s="7">
        <f t="shared" si="22"/>
        <v>0.5232258874971405</v>
      </c>
      <c r="I236" s="7">
        <f t="shared" si="23"/>
        <v>17.339429024568009</v>
      </c>
    </row>
    <row r="237" spans="1:9" ht="15.75" thickBot="1">
      <c r="A237">
        <v>133.48211805555556</v>
      </c>
      <c r="B237">
        <v>5749.6029500999675</v>
      </c>
      <c r="C237">
        <v>3236.9278869067198</v>
      </c>
      <c r="D237">
        <v>924.36259033737474</v>
      </c>
      <c r="F237" s="7">
        <f t="shared" si="20"/>
        <v>-2.9043494937306527</v>
      </c>
      <c r="G237" s="7">
        <f t="shared" si="21"/>
        <v>17.086911174801415</v>
      </c>
      <c r="H237" s="7">
        <f t="shared" si="22"/>
        <v>2.4340851842672526</v>
      </c>
      <c r="I237" s="7">
        <f t="shared" si="23"/>
        <v>17.331987176238243</v>
      </c>
    </row>
    <row r="238" spans="1:9" ht="15.75" thickBot="1">
      <c r="A238">
        <v>133.49253472222222</v>
      </c>
      <c r="B238">
        <v>5749.6146835226473</v>
      </c>
      <c r="C238">
        <v>3237.1267314846664</v>
      </c>
      <c r="D238">
        <v>924.38135379711264</v>
      </c>
      <c r="F238" s="7">
        <f t="shared" si="20"/>
        <v>1.1264085772573948</v>
      </c>
      <c r="G238" s="7">
        <f t="shared" si="21"/>
        <v>19.089079482891147</v>
      </c>
      <c r="H238" s="7">
        <f t="shared" si="22"/>
        <v>1.8012921348397879</v>
      </c>
      <c r="I238" s="7">
        <f t="shared" si="23"/>
        <v>19.122284167615927</v>
      </c>
    </row>
    <row r="239" spans="1:9" ht="15.75" thickBot="1">
      <c r="A239">
        <v>133.50295138888887</v>
      </c>
      <c r="B239">
        <v>5749.5538500449347</v>
      </c>
      <c r="C239">
        <v>3237.2890162843496</v>
      </c>
      <c r="D239">
        <v>924.43171681670822</v>
      </c>
      <c r="F239" s="7">
        <f t="shared" si="20"/>
        <v>-5.8400138604100356</v>
      </c>
      <c r="G239" s="7">
        <f t="shared" si="21"/>
        <v>15.57934076960335</v>
      </c>
      <c r="H239" s="7">
        <f t="shared" si="22"/>
        <v>4.8348498811800118</v>
      </c>
      <c r="I239" s="7">
        <f t="shared" si="23"/>
        <v>16.637957227532667</v>
      </c>
    </row>
    <row r="240" spans="1:9" ht="15.75" thickBot="1">
      <c r="A240">
        <v>133.51336805555556</v>
      </c>
      <c r="B240">
        <v>5749.5098387041016</v>
      </c>
      <c r="C240">
        <v>3237.46299166565</v>
      </c>
      <c r="D240">
        <v>924.42699456949617</v>
      </c>
      <c r="F240" s="7">
        <f t="shared" si="20"/>
        <v>-4.2250887199693805</v>
      </c>
      <c r="G240" s="7">
        <f t="shared" si="21"/>
        <v>16.701636604803387</v>
      </c>
      <c r="H240" s="7">
        <f t="shared" si="22"/>
        <v>-0.45333573235538399</v>
      </c>
      <c r="I240" s="7">
        <f t="shared" si="23"/>
        <v>17.227769442691091</v>
      </c>
    </row>
    <row r="241" spans="1:9" ht="15.75" thickBot="1">
      <c r="A241">
        <v>133.52378472222222</v>
      </c>
      <c r="B241">
        <v>5749.4446373912624</v>
      </c>
      <c r="C241">
        <v>3237.618453513569</v>
      </c>
      <c r="D241">
        <v>924.60605259322972</v>
      </c>
      <c r="F241" s="7">
        <f t="shared" si="20"/>
        <v>-6.2593260325722984</v>
      </c>
      <c r="G241" s="7">
        <f t="shared" si="21"/>
        <v>14.924337400238914</v>
      </c>
      <c r="H241" s="7">
        <f t="shared" si="22"/>
        <v>17.189570278436069</v>
      </c>
      <c r="I241" s="7">
        <f t="shared" si="23"/>
        <v>16.183788469274038</v>
      </c>
    </row>
    <row r="242" spans="1:9" ht="15.75" thickBot="1">
      <c r="A242">
        <v>133.53420138888887</v>
      </c>
      <c r="B242">
        <v>5749.5275398786571</v>
      </c>
      <c r="C242">
        <v>3237.8547977860676</v>
      </c>
      <c r="D242">
        <v>924.51961123498722</v>
      </c>
      <c r="F242" s="7">
        <f t="shared" si="20"/>
        <v>7.9586387898961757</v>
      </c>
      <c r="G242" s="7">
        <f t="shared" si="21"/>
        <v>22.689050159888836</v>
      </c>
      <c r="H242" s="7">
        <f t="shared" si="22"/>
        <v>-8.2983703912871523</v>
      </c>
      <c r="I242" s="7">
        <f t="shared" si="23"/>
        <v>24.044394950715471</v>
      </c>
    </row>
    <row r="243" spans="1:9" ht="15.75" thickBot="1">
      <c r="A243">
        <v>133.54461805555556</v>
      </c>
      <c r="B243">
        <v>5749.4010801811055</v>
      </c>
      <c r="C243">
        <v>3238.0005572134578</v>
      </c>
      <c r="D243">
        <v>924.45656106876027</v>
      </c>
      <c r="F243" s="7">
        <f t="shared" si="20"/>
        <v>-12.140130964929741</v>
      </c>
      <c r="G243" s="7">
        <f t="shared" si="21"/>
        <v>13.992905029434054</v>
      </c>
      <c r="H243" s="7">
        <f t="shared" si="22"/>
        <v>-6.0528159577769607</v>
      </c>
      <c r="I243" s="7">
        <f t="shared" si="23"/>
        <v>18.525230660059453</v>
      </c>
    </row>
    <row r="244" spans="1:9" ht="15.75" thickBot="1">
      <c r="A244">
        <v>133.55503472222222</v>
      </c>
      <c r="B244">
        <v>5749.4454362932611</v>
      </c>
      <c r="C244">
        <v>3238.2121639708453</v>
      </c>
      <c r="D244">
        <v>924.46355862955397</v>
      </c>
      <c r="F244" s="7">
        <f t="shared" si="20"/>
        <v>4.2581867669398505</v>
      </c>
      <c r="G244" s="7">
        <f t="shared" si="21"/>
        <v>20.314248709215747</v>
      </c>
      <c r="H244" s="7">
        <f t="shared" si="22"/>
        <v>0.67176583619645658</v>
      </c>
      <c r="I244" s="7">
        <f t="shared" si="23"/>
        <v>20.755742703213858</v>
      </c>
    </row>
    <row r="245" spans="1:9" ht="15.75" thickBot="1">
      <c r="A245">
        <v>133.56545138888887</v>
      </c>
      <c r="B245">
        <v>5749.3838868128842</v>
      </c>
      <c r="C245">
        <v>3238.3845946666252</v>
      </c>
      <c r="D245">
        <v>924.48582825989956</v>
      </c>
      <c r="F245" s="7">
        <f t="shared" si="20"/>
        <v>-5.9087501161901939</v>
      </c>
      <c r="G245" s="7">
        <f t="shared" si="21"/>
        <v>16.553346794884924</v>
      </c>
      <c r="H245" s="7">
        <f t="shared" si="22"/>
        <v>2.1378845131786308</v>
      </c>
      <c r="I245" s="7">
        <f t="shared" si="23"/>
        <v>17.576308430592146</v>
      </c>
    </row>
    <row r="246" spans="1:9" ht="15.75" thickBot="1">
      <c r="A246">
        <v>133.57586805555556</v>
      </c>
      <c r="B246">
        <v>5749.3727165493365</v>
      </c>
      <c r="C246">
        <v>3238.5751469028082</v>
      </c>
      <c r="D246">
        <v>924.47116758976665</v>
      </c>
      <c r="F246" s="7">
        <f t="shared" si="20"/>
        <v>-1.0723453005756303</v>
      </c>
      <c r="G246" s="7">
        <f t="shared" si="21"/>
        <v>18.293014673541087</v>
      </c>
      <c r="H246" s="7">
        <f t="shared" si="22"/>
        <v>-1.4074243327569866</v>
      </c>
      <c r="I246" s="7">
        <f t="shared" si="23"/>
        <v>18.324418416147786</v>
      </c>
    </row>
    <row r="247" spans="1:9" ht="15.75" thickBot="1">
      <c r="A247">
        <v>133.58628472222222</v>
      </c>
      <c r="B247">
        <v>5749.3521695077479</v>
      </c>
      <c r="C247">
        <v>3238.7642420663055</v>
      </c>
      <c r="D247">
        <v>924.44823836596549</v>
      </c>
      <c r="F247" s="7">
        <f t="shared" si="20"/>
        <v>-1.9725159925019147</v>
      </c>
      <c r="G247" s="7">
        <f t="shared" si="21"/>
        <v>18.153135695758603</v>
      </c>
      <c r="H247" s="7">
        <f t="shared" si="22"/>
        <v>-2.2012054849130447</v>
      </c>
      <c r="I247" s="7">
        <f t="shared" si="23"/>
        <v>18.259987812955984</v>
      </c>
    </row>
    <row r="248" spans="1:9" ht="15.75" thickBot="1">
      <c r="A248">
        <v>133.59670138888887</v>
      </c>
      <c r="B248">
        <v>5749.3010981806574</v>
      </c>
      <c r="C248">
        <v>3238.9418673194796</v>
      </c>
      <c r="D248">
        <v>924.41533346432504</v>
      </c>
      <c r="F248" s="7">
        <f t="shared" si="20"/>
        <v>-4.9028474006962854</v>
      </c>
      <c r="G248" s="7">
        <f t="shared" si="21"/>
        <v>17.052024304722227</v>
      </c>
      <c r="H248" s="7">
        <f t="shared" si="22"/>
        <v>-3.1588705574860421</v>
      </c>
      <c r="I248" s="7">
        <f t="shared" si="23"/>
        <v>17.742870272967444</v>
      </c>
    </row>
    <row r="249" spans="1:9" ht="15.75" thickBot="1">
      <c r="A249">
        <v>133.60711805555556</v>
      </c>
      <c r="B249">
        <v>5749.2218439863818</v>
      </c>
      <c r="C249">
        <v>3239.1046761463185</v>
      </c>
      <c r="D249">
        <v>924.46094501595383</v>
      </c>
      <c r="F249" s="7">
        <f t="shared" si="20"/>
        <v>-7.608402650440242</v>
      </c>
      <c r="G249" s="7">
        <f t="shared" si="21"/>
        <v>15.629647376511221</v>
      </c>
      <c r="H249" s="7">
        <f t="shared" si="22"/>
        <v>4.3787089563550055</v>
      </c>
      <c r="I249" s="7">
        <f t="shared" si="23"/>
        <v>17.383143214197776</v>
      </c>
    </row>
    <row r="250" spans="1:9" ht="15.75" thickBot="1">
      <c r="A250">
        <v>133.61753472222222</v>
      </c>
      <c r="B250">
        <v>5749.2888527732039</v>
      </c>
      <c r="C250">
        <v>3239.3353042187873</v>
      </c>
      <c r="D250">
        <v>924.43985502616761</v>
      </c>
      <c r="F250" s="7">
        <f t="shared" si="20"/>
        <v>6.4328435349220241</v>
      </c>
      <c r="G250" s="7">
        <f t="shared" si="21"/>
        <v>22.140294957023926</v>
      </c>
      <c r="H250" s="7">
        <f t="shared" si="22"/>
        <v>-2.0246390194788768</v>
      </c>
      <c r="I250" s="7">
        <f t="shared" si="23"/>
        <v>23.055891583905559</v>
      </c>
    </row>
    <row r="251" spans="1:9" s="7" customFormat="1" ht="15.75" thickBot="1">
      <c r="A251" s="7">
        <v>133.62795138888887</v>
      </c>
      <c r="B251" s="7">
        <v>5749.2634417203999</v>
      </c>
      <c r="C251" s="7">
        <v>3239.525061567484</v>
      </c>
      <c r="D251" s="7">
        <v>924.35349594112245</v>
      </c>
      <c r="F251" s="7">
        <f t="shared" si="20"/>
        <v>-2.4394610691837801</v>
      </c>
      <c r="G251" s="7">
        <f t="shared" si="21"/>
        <v>18.216705474902678</v>
      </c>
      <c r="H251" s="7">
        <f t="shared" si="22"/>
        <v>-8.2904721643429102</v>
      </c>
      <c r="I251" s="7">
        <f t="shared" si="23"/>
        <v>18.379317959799611</v>
      </c>
    </row>
    <row r="252" spans="1:9" ht="15.75" thickBot="1">
      <c r="A252">
        <v>133.64878472222222</v>
      </c>
      <c r="B252">
        <v>5749.2064014354046</v>
      </c>
      <c r="C252">
        <v>3239.9063225280934</v>
      </c>
      <c r="D252">
        <v>924.28130801689804</v>
      </c>
      <c r="F252" s="7">
        <f t="shared" ref="F252:F255" si="24">(B252-B251)/(A252-A251)</f>
        <v>-2.737933679773624</v>
      </c>
      <c r="G252" s="7">
        <f t="shared" ref="G252:G255" si="25">(C252-C251)/(A252-A251)</f>
        <v>18.300526109239264</v>
      </c>
      <c r="H252" s="7">
        <f t="shared" ref="H252:H255" si="26">(D252-D251)/(A252-A251)</f>
        <v>-3.4650203627700353</v>
      </c>
      <c r="I252" s="7">
        <f t="shared" ref="I252:I255" si="27">SQRT(F252^2 + G252^2)</f>
        <v>18.504203217371636</v>
      </c>
    </row>
    <row r="253" spans="1:9" ht="15.75" thickBot="1">
      <c r="A253">
        <v>133.66961805555556</v>
      </c>
      <c r="B253">
        <v>5749.195830036484</v>
      </c>
      <c r="C253">
        <v>3240.3146821152213</v>
      </c>
      <c r="D253">
        <v>924.19103237288527</v>
      </c>
      <c r="F253" s="7">
        <f t="shared" si="24"/>
        <v>-0.50742714818602175</v>
      </c>
      <c r="G253" s="7">
        <f t="shared" si="25"/>
        <v>19.601260182133228</v>
      </c>
      <c r="H253" s="7">
        <f t="shared" si="26"/>
        <v>-4.3332309126106638</v>
      </c>
      <c r="I253" s="7">
        <f t="shared" si="27"/>
        <v>19.607827086100023</v>
      </c>
    </row>
    <row r="254" spans="1:9" ht="15.75" thickBot="1">
      <c r="A254">
        <v>133.72170138888887</v>
      </c>
      <c r="B254">
        <v>5749.119073881724</v>
      </c>
      <c r="C254">
        <v>3241.3147216902885</v>
      </c>
      <c r="D254">
        <v>923.9413166329407</v>
      </c>
      <c r="F254" s="7">
        <f t="shared" si="24"/>
        <v>-1.4737181713926379</v>
      </c>
      <c r="G254" s="7">
        <f t="shared" si="25"/>
        <v>19.200759841296239</v>
      </c>
      <c r="H254" s="7">
        <f t="shared" si="26"/>
        <v>-4.7945422069376198</v>
      </c>
      <c r="I254" s="7">
        <f t="shared" si="27"/>
        <v>19.257233023771281</v>
      </c>
    </row>
    <row r="255" spans="1:9" ht="15.75" thickBot="1">
      <c r="A255">
        <v>133.73211805555556</v>
      </c>
      <c r="B255">
        <v>5749.1056937589547</v>
      </c>
      <c r="C255">
        <v>3241.5185168500311</v>
      </c>
      <c r="D255">
        <v>923.86378230038611</v>
      </c>
      <c r="F255" s="7">
        <f t="shared" si="24"/>
        <v>-1.2844917858578182</v>
      </c>
      <c r="G255" s="7">
        <f t="shared" si="25"/>
        <v>19.564335335257848</v>
      </c>
      <c r="H255" s="7">
        <f t="shared" si="26"/>
        <v>-7.4432959252272788</v>
      </c>
      <c r="I255" s="7">
        <f t="shared" si="27"/>
        <v>19.606456494184638</v>
      </c>
    </row>
  </sheetData>
  <sortState ref="A252:D264">
    <sortCondition ref="A252:A26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14"/>
  <sheetViews>
    <sheetView zoomScale="94" zoomScaleNormal="94" workbookViewId="0">
      <selection activeCell="A2" sqref="A2:XFD6"/>
    </sheetView>
  </sheetViews>
  <sheetFormatPr defaultRowHeight="15"/>
  <cols>
    <col min="2" max="5" width="0" hidden="1" customWidth="1"/>
  </cols>
  <sheetData>
    <row r="1" spans="1:26">
      <c r="A1" t="s">
        <v>16</v>
      </c>
    </row>
    <row r="2" spans="1:26" ht="15.75" thickBot="1"/>
    <row r="3" spans="1:26">
      <c r="F3" t="s">
        <v>84</v>
      </c>
      <c r="I3" s="13" t="s">
        <v>83</v>
      </c>
      <c r="J3" s="14"/>
      <c r="K3" s="14"/>
      <c r="L3" s="14"/>
      <c r="M3" s="14" t="s">
        <v>85</v>
      </c>
      <c r="N3" s="14"/>
      <c r="O3" s="14"/>
      <c r="P3" s="14"/>
      <c r="Q3" s="14"/>
      <c r="R3" s="14" t="s">
        <v>86</v>
      </c>
      <c r="S3" s="14"/>
      <c r="T3" s="15"/>
      <c r="X3" s="4"/>
    </row>
    <row r="4" spans="1:26">
      <c r="F4" t="s">
        <v>10</v>
      </c>
      <c r="G4" t="s">
        <v>11</v>
      </c>
      <c r="H4" t="s">
        <v>12</v>
      </c>
      <c r="I4" s="16" t="s">
        <v>10</v>
      </c>
      <c r="J4" s="17"/>
      <c r="K4" s="17" t="s">
        <v>11</v>
      </c>
      <c r="L4" s="17" t="s">
        <v>12</v>
      </c>
      <c r="M4" s="17" t="s">
        <v>10</v>
      </c>
      <c r="N4" s="17" t="s">
        <v>11</v>
      </c>
      <c r="O4" s="17" t="s">
        <v>12</v>
      </c>
      <c r="P4" s="17"/>
      <c r="Q4" s="17"/>
      <c r="R4" s="17">
        <f>DEGREES(ATAN((F5-M5)/(G5-N5)))</f>
        <v>45</v>
      </c>
      <c r="S4" s="17"/>
      <c r="T4" s="18"/>
      <c r="X4" s="4"/>
    </row>
    <row r="5" spans="1:26">
      <c r="F5">
        <v>5000</v>
      </c>
      <c r="G5">
        <v>5000</v>
      </c>
      <c r="H5">
        <v>1000</v>
      </c>
      <c r="I5" s="16"/>
      <c r="J5" s="17"/>
      <c r="K5" s="17"/>
      <c r="L5" s="17"/>
      <c r="M5" s="17"/>
      <c r="N5" s="17"/>
      <c r="O5" s="17"/>
      <c r="P5" s="17"/>
      <c r="Q5" s="17"/>
      <c r="R5" s="17" t="s">
        <v>87</v>
      </c>
      <c r="S5" s="17"/>
      <c r="T5" s="18"/>
      <c r="X5" s="4"/>
    </row>
    <row r="6" spans="1:26" ht="15.75" thickBot="1">
      <c r="I6" s="19" t="s">
        <v>88</v>
      </c>
      <c r="J6" s="20"/>
      <c r="K6" s="20"/>
      <c r="L6" s="20"/>
      <c r="M6" s="20"/>
      <c r="N6" s="20"/>
      <c r="O6" s="20"/>
      <c r="P6" s="20"/>
      <c r="Q6" s="20"/>
      <c r="R6" s="20">
        <f xml:space="preserve"> 180 + R4</f>
        <v>225</v>
      </c>
      <c r="S6" s="20"/>
      <c r="T6" s="21"/>
      <c r="X6" s="4"/>
    </row>
    <row r="9" spans="1:26" s="7" customFormat="1" ht="15.75" thickBot="1">
      <c r="A9" s="5" t="s">
        <v>2</v>
      </c>
      <c r="B9" s="5" t="s">
        <v>3</v>
      </c>
      <c r="C9" s="5" t="s">
        <v>4</v>
      </c>
      <c r="D9" s="5" t="s">
        <v>5</v>
      </c>
      <c r="E9" s="5" t="s">
        <v>6</v>
      </c>
      <c r="F9" s="5" t="s">
        <v>13</v>
      </c>
      <c r="G9" s="5" t="s">
        <v>7</v>
      </c>
      <c r="H9" s="5" t="s">
        <v>8</v>
      </c>
      <c r="I9" s="5" t="s">
        <v>9</v>
      </c>
      <c r="J9"/>
      <c r="K9" s="5" t="s">
        <v>30</v>
      </c>
      <c r="L9" s="6" t="s">
        <v>22</v>
      </c>
      <c r="M9" s="6" t="s">
        <v>23</v>
      </c>
      <c r="N9" s="6" t="s">
        <v>90</v>
      </c>
      <c r="O9" s="6" t="s">
        <v>25</v>
      </c>
      <c r="P9" s="6"/>
      <c r="Q9"/>
      <c r="R9" s="6" t="s">
        <v>91</v>
      </c>
      <c r="S9" s="6" t="s">
        <v>92</v>
      </c>
      <c r="T9" s="6" t="s">
        <v>93</v>
      </c>
      <c r="U9" s="24" t="s">
        <v>10</v>
      </c>
      <c r="V9" s="6" t="s">
        <v>11</v>
      </c>
      <c r="W9" s="25" t="s">
        <v>12</v>
      </c>
      <c r="X9" s="5" t="s">
        <v>10</v>
      </c>
      <c r="Y9" s="5" t="s">
        <v>11</v>
      </c>
      <c r="Z9" s="5" t="s">
        <v>12</v>
      </c>
    </row>
    <row r="10" spans="1:26">
      <c r="A10" t="s">
        <v>0</v>
      </c>
      <c r="B10">
        <v>5</v>
      </c>
      <c r="C10">
        <v>10</v>
      </c>
      <c r="D10">
        <v>15</v>
      </c>
      <c r="E10">
        <v>36</v>
      </c>
      <c r="F10">
        <f xml:space="preserve"> 133 + (C10-13) + (D10 + E10/60)/24</f>
        <v>130.65</v>
      </c>
      <c r="G10">
        <v>201.53299999999999</v>
      </c>
      <c r="H10">
        <v>265.66289999999998</v>
      </c>
      <c r="I10">
        <v>23.015999999999998</v>
      </c>
      <c r="U10">
        <v>5008.4229999999998</v>
      </c>
      <c r="V10">
        <v>5021.348</v>
      </c>
      <c r="W10">
        <v>999.95899999999995</v>
      </c>
    </row>
    <row r="11" spans="1:26">
      <c r="A11" t="s">
        <v>0</v>
      </c>
      <c r="B11">
        <v>5</v>
      </c>
      <c r="C11">
        <v>10</v>
      </c>
      <c r="D11">
        <v>15</v>
      </c>
      <c r="E11">
        <v>36</v>
      </c>
      <c r="F11">
        <f t="shared" ref="F11:F46" si="0" xml:space="preserve"> 133 + (C11-13) + (D11 + E11/60)/24</f>
        <v>130.65</v>
      </c>
      <c r="G11">
        <v>21.531300000000002</v>
      </c>
      <c r="H11">
        <v>94.336200000000005</v>
      </c>
      <c r="I11">
        <v>23.015000000000001</v>
      </c>
      <c r="K11">
        <f>(G11+G14-180)/2</f>
        <v>21.531599999999997</v>
      </c>
      <c r="U11">
        <v>5008.4229999999998</v>
      </c>
      <c r="V11">
        <v>5021.348</v>
      </c>
      <c r="W11">
        <v>999.96</v>
      </c>
    </row>
    <row r="12" spans="1:26">
      <c r="A12">
        <v>111</v>
      </c>
      <c r="B12">
        <v>5</v>
      </c>
      <c r="C12">
        <v>10</v>
      </c>
      <c r="D12">
        <v>15</v>
      </c>
      <c r="E12">
        <v>37</v>
      </c>
      <c r="F12">
        <f t="shared" si="0"/>
        <v>130.65069444444444</v>
      </c>
      <c r="G12">
        <v>178.83420000000001</v>
      </c>
      <c r="H12">
        <v>92.211299999999994</v>
      </c>
      <c r="I12">
        <v>1962.7260000000001</v>
      </c>
      <c r="K12">
        <f>G12-K11</f>
        <v>157.30260000000001</v>
      </c>
      <c r="L12">
        <f>AVERAGE(K12:K13)</f>
        <v>157.30475000000001</v>
      </c>
      <c r="M12">
        <f>(360 - (H12+H13))/2 + H12</f>
        <v>92.213149999999985</v>
      </c>
      <c r="O12">
        <f>AVERAGE(I12:I13)*COS(RADIANS(M12-90))</f>
        <v>1961.2594646506907</v>
      </c>
      <c r="Q12">
        <f>AVERAGE(F11:F14)</f>
        <v>130.65190972222223</v>
      </c>
      <c r="R12">
        <f>$F$5+O12*SIN(RADIANS(L12))</f>
        <v>5756.7118756925665</v>
      </c>
      <c r="S12">
        <f>$G$5+O12*COS(RADIANS(L12))</f>
        <v>3190.6007005451361</v>
      </c>
      <c r="T12">
        <f>$H$5-AVERAGE(I12:I13)*SIN(RADIANS(M12-90))</f>
        <v>924.20521277596606</v>
      </c>
      <c r="U12">
        <v>5039.9040000000005</v>
      </c>
      <c r="V12">
        <v>3039.12</v>
      </c>
      <c r="W12">
        <v>926.23199999999997</v>
      </c>
    </row>
    <row r="13" spans="1:26">
      <c r="A13">
        <v>111</v>
      </c>
      <c r="B13">
        <v>5</v>
      </c>
      <c r="C13">
        <v>10</v>
      </c>
      <c r="D13">
        <v>15</v>
      </c>
      <c r="E13">
        <v>37</v>
      </c>
      <c r="F13">
        <f t="shared" si="0"/>
        <v>130.65069444444444</v>
      </c>
      <c r="G13">
        <v>358.83819999999997</v>
      </c>
      <c r="H13">
        <v>267.78500000000003</v>
      </c>
      <c r="I13">
        <v>1962.721</v>
      </c>
      <c r="K13">
        <f>G13-180-G11</f>
        <v>157.30689999999998</v>
      </c>
      <c r="U13">
        <v>5039.7669999999998</v>
      </c>
      <c r="V13">
        <v>3039.127</v>
      </c>
      <c r="W13">
        <v>926.10500000000002</v>
      </c>
    </row>
    <row r="14" spans="1:26">
      <c r="A14" t="s">
        <v>0</v>
      </c>
      <c r="B14">
        <v>5</v>
      </c>
      <c r="C14">
        <v>10</v>
      </c>
      <c r="D14">
        <v>15</v>
      </c>
      <c r="E14">
        <v>45</v>
      </c>
      <c r="F14">
        <f t="shared" si="0"/>
        <v>130.65625</v>
      </c>
      <c r="G14">
        <v>201.53190000000001</v>
      </c>
      <c r="H14">
        <v>265.66199999999998</v>
      </c>
      <c r="I14">
        <v>23.015000000000001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>
        <v>5008.4229999999998</v>
      </c>
      <c r="V14">
        <v>5021.348</v>
      </c>
      <c r="W14">
        <v>999.95899999999995</v>
      </c>
    </row>
    <row r="15" spans="1:26">
      <c r="A15" t="s">
        <v>0</v>
      </c>
      <c r="B15">
        <v>5</v>
      </c>
      <c r="C15">
        <v>10</v>
      </c>
      <c r="D15">
        <v>15</v>
      </c>
      <c r="E15">
        <v>45</v>
      </c>
      <c r="F15">
        <f t="shared" si="0"/>
        <v>130.65625</v>
      </c>
      <c r="G15">
        <v>21.532399999999999</v>
      </c>
      <c r="H15">
        <v>94.335700000000003</v>
      </c>
      <c r="I15">
        <v>23.015000000000001</v>
      </c>
      <c r="K15">
        <f t="shared" ref="K15" si="1">(G15+G18-180)/2</f>
        <v>21.531599999999997</v>
      </c>
      <c r="U15">
        <v>5008.4229999999998</v>
      </c>
      <c r="V15">
        <v>5021.348</v>
      </c>
      <c r="W15">
        <v>999.96</v>
      </c>
    </row>
    <row r="16" spans="1:26">
      <c r="A16">
        <v>111</v>
      </c>
      <c r="B16">
        <v>5</v>
      </c>
      <c r="C16">
        <v>10</v>
      </c>
      <c r="D16">
        <v>15</v>
      </c>
      <c r="E16">
        <v>46</v>
      </c>
      <c r="F16">
        <f t="shared" si="0"/>
        <v>130.65694444444443</v>
      </c>
      <c r="G16">
        <v>178.8323</v>
      </c>
      <c r="H16">
        <v>92.213399999999993</v>
      </c>
      <c r="I16">
        <v>1962.624</v>
      </c>
      <c r="K16">
        <f t="shared" ref="K16" si="2">G16-K15</f>
        <v>157.30070000000001</v>
      </c>
      <c r="L16">
        <f t="shared" ref="L16" si="3">AVERAGE(K16:K17)</f>
        <v>157.3031</v>
      </c>
      <c r="M16">
        <f t="shared" ref="M16" si="4">(360 - (H16+H17))/2 + H16</f>
        <v>92.215299999999999</v>
      </c>
      <c r="O16">
        <f t="shared" ref="O16" si="5">AVERAGE(I16:I17)*COS(RADIANS(M16-90))</f>
        <v>1961.1536960815199</v>
      </c>
      <c r="Q16">
        <f t="shared" ref="Q16" si="6">AVERAGE(F15:F18)</f>
        <v>130.65920138888887</v>
      </c>
      <c r="R16">
        <f t="shared" ref="R16" si="7">$F$5+O16*SIN(RADIANS(L16))</f>
        <v>5756.7231708874315</v>
      </c>
      <c r="S16">
        <f t="shared" ref="S16" si="8">$G$5+O16*COS(RADIANS(L16))</f>
        <v>3190.7200707750399</v>
      </c>
      <c r="T16">
        <f t="shared" ref="T16" si="9">$H$5-AVERAGE(I16:I17)*SIN(RADIANS(M16-90))</f>
        <v>924.13559882235131</v>
      </c>
      <c r="U16">
        <v>5039.9669999999996</v>
      </c>
      <c r="V16">
        <v>3039.2260000000001</v>
      </c>
      <c r="W16">
        <v>926.16200000000003</v>
      </c>
    </row>
    <row r="17" spans="1:23">
      <c r="A17">
        <v>111</v>
      </c>
      <c r="B17">
        <v>5</v>
      </c>
      <c r="C17">
        <v>10</v>
      </c>
      <c r="D17">
        <v>15</v>
      </c>
      <c r="E17">
        <v>46</v>
      </c>
      <c r="F17">
        <f t="shared" si="0"/>
        <v>130.65694444444443</v>
      </c>
      <c r="G17">
        <v>358.83789999999999</v>
      </c>
      <c r="H17">
        <v>267.78280000000001</v>
      </c>
      <c r="I17">
        <v>1962.617</v>
      </c>
      <c r="K17">
        <f t="shared" ref="K17" si="10">G17-180-G15</f>
        <v>157.30549999999999</v>
      </c>
      <c r="U17">
        <v>5039.7740000000003</v>
      </c>
      <c r="V17">
        <v>3039.2339999999999</v>
      </c>
      <c r="W17">
        <v>926.03399999999999</v>
      </c>
    </row>
    <row r="18" spans="1:23">
      <c r="A18" t="s">
        <v>0</v>
      </c>
      <c r="B18">
        <v>5</v>
      </c>
      <c r="C18">
        <v>10</v>
      </c>
      <c r="D18">
        <v>16</v>
      </c>
      <c r="E18">
        <v>0</v>
      </c>
      <c r="F18">
        <f t="shared" si="0"/>
        <v>130.66666666666666</v>
      </c>
      <c r="G18">
        <v>201.5308</v>
      </c>
      <c r="H18">
        <v>265.66149999999999</v>
      </c>
      <c r="I18">
        <v>23.015000000000001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>
        <v>5008.4229999999998</v>
      </c>
      <c r="V18">
        <v>5021.348</v>
      </c>
      <c r="W18">
        <v>999.95899999999995</v>
      </c>
    </row>
    <row r="19" spans="1:23">
      <c r="A19" t="s">
        <v>0</v>
      </c>
      <c r="B19">
        <v>5</v>
      </c>
      <c r="C19">
        <v>10</v>
      </c>
      <c r="D19">
        <v>16</v>
      </c>
      <c r="E19">
        <v>0</v>
      </c>
      <c r="F19">
        <f t="shared" si="0"/>
        <v>130.66666666666666</v>
      </c>
      <c r="G19">
        <v>21.531099999999999</v>
      </c>
      <c r="H19">
        <v>94.333200000000005</v>
      </c>
      <c r="I19">
        <v>23.015000000000001</v>
      </c>
      <c r="K19">
        <f t="shared" ref="K19" si="11">(G19+G22-180)/2</f>
        <v>21.531350000000003</v>
      </c>
      <c r="U19">
        <v>5008.4229999999998</v>
      </c>
      <c r="V19">
        <v>5021.348</v>
      </c>
      <c r="W19">
        <v>999.96100000000001</v>
      </c>
    </row>
    <row r="20" spans="1:23">
      <c r="A20">
        <v>111</v>
      </c>
      <c r="B20">
        <v>5</v>
      </c>
      <c r="C20">
        <v>10</v>
      </c>
      <c r="D20">
        <v>16</v>
      </c>
      <c r="E20">
        <v>1</v>
      </c>
      <c r="F20">
        <f t="shared" si="0"/>
        <v>130.66736111111112</v>
      </c>
      <c r="G20">
        <v>178.83099999999999</v>
      </c>
      <c r="H20">
        <v>92.212900000000005</v>
      </c>
      <c r="I20">
        <v>1962.45</v>
      </c>
      <c r="K20">
        <f t="shared" ref="K20" si="12">G20-K19</f>
        <v>157.29964999999999</v>
      </c>
      <c r="L20">
        <f t="shared" ref="L20" si="13">AVERAGE(K20:K21)</f>
        <v>157.30282499999998</v>
      </c>
      <c r="M20">
        <f t="shared" ref="M20" si="14">(360 - (H20+H21))/2 + H20</f>
        <v>92.215550000000022</v>
      </c>
      <c r="O20">
        <f t="shared" ref="O20" si="15">AVERAGE(I20:I21)*COS(RADIANS(M20-90))</f>
        <v>1960.9819932448577</v>
      </c>
      <c r="Q20">
        <f t="shared" ref="Q20" si="16">AVERAGE(F19:F22)</f>
        <v>130.66961805555556</v>
      </c>
      <c r="R20">
        <f t="shared" ref="R20" si="17">$F$5+O20*SIN(RADIANS(L20))</f>
        <v>5756.6656014470218</v>
      </c>
      <c r="S20">
        <f t="shared" ref="S20" si="18">$G$5+O20*COS(RADIANS(L20))</f>
        <v>3190.8821084801048</v>
      </c>
      <c r="T20">
        <f t="shared" ref="T20" si="19">$H$5-AVERAGE(I20:I21)*SIN(RADIANS(M20-90))</f>
        <v>924.13367169537401</v>
      </c>
      <c r="U20">
        <v>5040.0079999999998</v>
      </c>
      <c r="V20">
        <v>3039.4</v>
      </c>
      <c r="W20">
        <v>926.18600000000004</v>
      </c>
    </row>
    <row r="21" spans="1:23">
      <c r="A21">
        <v>111</v>
      </c>
      <c r="B21">
        <v>5</v>
      </c>
      <c r="C21">
        <v>10</v>
      </c>
      <c r="D21">
        <v>16</v>
      </c>
      <c r="E21">
        <v>1</v>
      </c>
      <c r="F21">
        <f t="shared" si="0"/>
        <v>130.66736111111112</v>
      </c>
      <c r="G21">
        <v>358.83710000000002</v>
      </c>
      <c r="H21">
        <v>267.78179999999998</v>
      </c>
      <c r="I21">
        <v>1962.4480000000001</v>
      </c>
      <c r="K21">
        <f t="shared" ref="K21" si="20">G21-180-G19</f>
        <v>157.30600000000001</v>
      </c>
      <c r="U21">
        <v>5039.799</v>
      </c>
      <c r="V21">
        <v>3039.4050000000002</v>
      </c>
      <c r="W21">
        <v>926.00699999999995</v>
      </c>
    </row>
    <row r="22" spans="1:23">
      <c r="A22" t="s">
        <v>0</v>
      </c>
      <c r="B22">
        <v>5</v>
      </c>
      <c r="C22">
        <v>10</v>
      </c>
      <c r="D22">
        <v>16</v>
      </c>
      <c r="E22">
        <v>15</v>
      </c>
      <c r="F22">
        <f t="shared" si="0"/>
        <v>130.67708333333334</v>
      </c>
      <c r="G22">
        <v>201.5316</v>
      </c>
      <c r="H22">
        <v>265.6617</v>
      </c>
      <c r="I22">
        <v>23.015000000000001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>
        <v>5008.4229999999998</v>
      </c>
      <c r="V22">
        <v>5021.348</v>
      </c>
      <c r="W22">
        <v>999.95899999999995</v>
      </c>
    </row>
    <row r="23" spans="1:23">
      <c r="A23" t="s">
        <v>0</v>
      </c>
      <c r="B23">
        <v>5</v>
      </c>
      <c r="C23">
        <v>10</v>
      </c>
      <c r="D23">
        <v>16</v>
      </c>
      <c r="E23">
        <v>15</v>
      </c>
      <c r="F23">
        <f t="shared" si="0"/>
        <v>130.67708333333334</v>
      </c>
      <c r="G23">
        <v>21.529699999999998</v>
      </c>
      <c r="H23">
        <v>94.333699999999993</v>
      </c>
      <c r="I23">
        <v>23.015000000000001</v>
      </c>
      <c r="K23">
        <f t="shared" ref="K23" si="21">(G23+G26-180)/2</f>
        <v>21.530599999999993</v>
      </c>
      <c r="U23">
        <v>5008.4219999999996</v>
      </c>
      <c r="V23">
        <v>5021.348</v>
      </c>
      <c r="W23">
        <v>999.96100000000001</v>
      </c>
    </row>
    <row r="24" spans="1:23">
      <c r="A24">
        <v>111</v>
      </c>
      <c r="B24">
        <v>5</v>
      </c>
      <c r="C24">
        <v>10</v>
      </c>
      <c r="D24">
        <v>16</v>
      </c>
      <c r="E24">
        <v>16</v>
      </c>
      <c r="F24">
        <f t="shared" si="0"/>
        <v>130.67777777777778</v>
      </c>
      <c r="G24">
        <v>178.82769999999999</v>
      </c>
      <c r="H24">
        <v>92.215900000000005</v>
      </c>
      <c r="I24">
        <v>1962.278</v>
      </c>
      <c r="K24">
        <f t="shared" ref="K24" si="22">G24-K23</f>
        <v>157.2971</v>
      </c>
      <c r="L24">
        <f t="shared" ref="L24" si="23">AVERAGE(K24:K25)</f>
        <v>157.29995</v>
      </c>
      <c r="M24">
        <f t="shared" ref="M24" si="24">(360 - (H24+H25))/2 + H24</f>
        <v>92.218400000000003</v>
      </c>
      <c r="O24">
        <f t="shared" ref="O24" si="25">AVERAGE(I24:I25)*COS(RADIANS(M24-90))</f>
        <v>1960.8053467418954</v>
      </c>
      <c r="Q24">
        <f t="shared" ref="Q24" si="26">AVERAGE(F23:F26)</f>
        <v>130.68003472222222</v>
      </c>
      <c r="R24">
        <f t="shared" ref="R24" si="27">$F$5+O24*SIN(RADIANS(L24))</f>
        <v>5756.6882097076577</v>
      </c>
      <c r="S24">
        <f t="shared" ref="S24" si="28">$G$5+O24*COS(RADIANS(L24))</f>
        <v>3191.0830419554841</v>
      </c>
      <c r="T24">
        <f t="shared" ref="T24" si="29">$H$5-AVERAGE(I24:I25)*SIN(RADIANS(M24-90))</f>
        <v>924.04282545806018</v>
      </c>
      <c r="U24">
        <v>5040.1180000000004</v>
      </c>
      <c r="V24">
        <v>3039.578</v>
      </c>
      <c r="W24">
        <v>926.09100000000001</v>
      </c>
    </row>
    <row r="25" spans="1:23">
      <c r="A25">
        <v>111</v>
      </c>
      <c r="B25">
        <v>5</v>
      </c>
      <c r="C25">
        <v>10</v>
      </c>
      <c r="D25">
        <v>16</v>
      </c>
      <c r="E25">
        <v>16</v>
      </c>
      <c r="F25">
        <f t="shared" si="0"/>
        <v>130.67777777777778</v>
      </c>
      <c r="G25">
        <v>358.83249999999998</v>
      </c>
      <c r="H25">
        <v>267.77910000000003</v>
      </c>
      <c r="I25">
        <v>1962.2739999999999</v>
      </c>
      <c r="K25">
        <f t="shared" ref="K25" si="30">G25-180-G23</f>
        <v>157.30279999999999</v>
      </c>
      <c r="U25">
        <v>5039.9539999999997</v>
      </c>
      <c r="V25">
        <v>3039.585</v>
      </c>
      <c r="W25">
        <v>925.92</v>
      </c>
    </row>
    <row r="26" spans="1:23">
      <c r="A26" t="s">
        <v>0</v>
      </c>
      <c r="B26">
        <v>5</v>
      </c>
      <c r="C26">
        <v>10</v>
      </c>
      <c r="D26">
        <v>16</v>
      </c>
      <c r="E26">
        <v>30</v>
      </c>
      <c r="F26">
        <f t="shared" si="0"/>
        <v>130.6875</v>
      </c>
      <c r="G26">
        <v>201.53149999999999</v>
      </c>
      <c r="H26">
        <v>265.66230000000002</v>
      </c>
      <c r="I26">
        <v>23.015000000000001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>
        <v>5008.4229999999998</v>
      </c>
      <c r="V26">
        <v>5021.348</v>
      </c>
      <c r="W26">
        <v>999.95899999999995</v>
      </c>
    </row>
    <row r="27" spans="1:23">
      <c r="A27" t="s">
        <v>0</v>
      </c>
      <c r="B27">
        <v>5</v>
      </c>
      <c r="C27">
        <v>10</v>
      </c>
      <c r="D27">
        <v>16</v>
      </c>
      <c r="E27">
        <v>30</v>
      </c>
      <c r="F27">
        <f t="shared" si="0"/>
        <v>130.6875</v>
      </c>
      <c r="G27">
        <v>21.5319</v>
      </c>
      <c r="H27">
        <v>94.333500000000001</v>
      </c>
      <c r="I27">
        <v>23.015000000000001</v>
      </c>
      <c r="K27">
        <f t="shared" ref="K27" si="31">(G27+G30-180)/2</f>
        <v>21.531800000000004</v>
      </c>
      <c r="U27">
        <v>5008.4229999999998</v>
      </c>
      <c r="V27">
        <v>5021.348</v>
      </c>
      <c r="W27">
        <v>999.96100000000001</v>
      </c>
    </row>
    <row r="28" spans="1:23">
      <c r="A28">
        <v>111</v>
      </c>
      <c r="B28">
        <v>5</v>
      </c>
      <c r="C28">
        <v>10</v>
      </c>
      <c r="D28">
        <v>16</v>
      </c>
      <c r="E28">
        <v>31</v>
      </c>
      <c r="F28">
        <f t="shared" si="0"/>
        <v>130.68819444444443</v>
      </c>
      <c r="G28">
        <v>178.82599999999999</v>
      </c>
      <c r="H28">
        <v>92.219399999999993</v>
      </c>
      <c r="I28">
        <v>1962.11</v>
      </c>
      <c r="K28">
        <f t="shared" ref="K28" si="32">G28-K27</f>
        <v>157.29419999999999</v>
      </c>
      <c r="L28">
        <f t="shared" ref="L28" si="33">AVERAGE(K28:K29)</f>
        <v>157.29655</v>
      </c>
      <c r="M28">
        <f t="shared" ref="M28" si="34">(360 - (H28+H29))/2 + H28</f>
        <v>92.222249999999988</v>
      </c>
      <c r="O28">
        <f t="shared" ref="O28" si="35">AVERAGE(I28:I29)*COS(RADIANS(M28-90))</f>
        <v>1960.6313654586702</v>
      </c>
      <c r="Q28">
        <f t="shared" ref="Q28" si="36">AVERAGE(F27:F30)</f>
        <v>130.69045138888887</v>
      </c>
      <c r="R28">
        <f t="shared" ref="R28" si="37">$F$5+O28*SIN(RADIANS(L28))</f>
        <v>5756.7284015755522</v>
      </c>
      <c r="S28">
        <f t="shared" ref="S28" si="38">$G$5+O28*COS(RADIANS(L28))</f>
        <v>3191.2884482402292</v>
      </c>
      <c r="T28">
        <f t="shared" ref="T28" si="39">$H$5-AVERAGE(I28:I29)*SIN(RADIANS(M28-90))</f>
        <v>923.91762208848297</v>
      </c>
      <c r="U28">
        <v>5040.1719999999996</v>
      </c>
      <c r="V28">
        <v>3039.752</v>
      </c>
      <c r="W28">
        <v>925.97699999999998</v>
      </c>
    </row>
    <row r="29" spans="1:23">
      <c r="A29">
        <v>111</v>
      </c>
      <c r="B29">
        <v>5</v>
      </c>
      <c r="C29">
        <v>10</v>
      </c>
      <c r="D29">
        <v>16</v>
      </c>
      <c r="E29">
        <v>31</v>
      </c>
      <c r="F29">
        <f t="shared" si="0"/>
        <v>130.68819444444443</v>
      </c>
      <c r="G29">
        <v>358.83080000000001</v>
      </c>
      <c r="H29">
        <v>267.7749</v>
      </c>
      <c r="I29">
        <v>1962.104</v>
      </c>
      <c r="K29">
        <f t="shared" ref="K29" si="40">G29-180-G27</f>
        <v>157.2989</v>
      </c>
      <c r="U29">
        <v>5040.0079999999998</v>
      </c>
      <c r="V29">
        <v>3039.7620000000002</v>
      </c>
      <c r="W29">
        <v>925.78300000000002</v>
      </c>
    </row>
    <row r="30" spans="1:23">
      <c r="A30" t="s">
        <v>0</v>
      </c>
      <c r="B30">
        <v>5</v>
      </c>
      <c r="C30">
        <v>10</v>
      </c>
      <c r="D30">
        <v>16</v>
      </c>
      <c r="E30">
        <v>45</v>
      </c>
      <c r="F30">
        <f t="shared" si="0"/>
        <v>130.69791666666666</v>
      </c>
      <c r="G30">
        <v>201.5317</v>
      </c>
      <c r="H30">
        <v>265.66520000000003</v>
      </c>
      <c r="I30">
        <v>23.015000000000001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>
        <v>5008.4229999999998</v>
      </c>
      <c r="V30">
        <v>5021.348</v>
      </c>
      <c r="W30">
        <v>999.96</v>
      </c>
    </row>
    <row r="31" spans="1:23">
      <c r="A31" t="s">
        <v>0</v>
      </c>
      <c r="B31">
        <v>5</v>
      </c>
      <c r="C31">
        <v>10</v>
      </c>
      <c r="D31">
        <v>16</v>
      </c>
      <c r="E31">
        <v>45</v>
      </c>
      <c r="F31">
        <f t="shared" si="0"/>
        <v>130.69791666666666</v>
      </c>
      <c r="G31">
        <v>21.529499999999999</v>
      </c>
      <c r="H31">
        <v>94.3322</v>
      </c>
      <c r="I31">
        <v>23.015000000000001</v>
      </c>
      <c r="K31">
        <f t="shared" ref="K31" si="41">(G31+G34-180)/2</f>
        <v>21.528999999999996</v>
      </c>
      <c r="U31">
        <v>5008.4219999999996</v>
      </c>
      <c r="V31">
        <v>5021.3490000000002</v>
      </c>
      <c r="W31">
        <v>999.96100000000001</v>
      </c>
    </row>
    <row r="32" spans="1:23">
      <c r="A32">
        <v>111</v>
      </c>
      <c r="B32">
        <v>5</v>
      </c>
      <c r="C32">
        <v>10</v>
      </c>
      <c r="D32">
        <v>16</v>
      </c>
      <c r="E32">
        <v>46</v>
      </c>
      <c r="F32">
        <f t="shared" si="0"/>
        <v>130.69861111111112</v>
      </c>
      <c r="G32">
        <v>178.8229</v>
      </c>
      <c r="H32">
        <v>92.219499999999996</v>
      </c>
      <c r="I32">
        <v>1961.942</v>
      </c>
      <c r="K32">
        <f t="shared" ref="K32" si="42">G32-K31</f>
        <v>157.29390000000001</v>
      </c>
      <c r="L32">
        <f t="shared" ref="L32" si="43">AVERAGE(K32:K33)</f>
        <v>157.29565000000002</v>
      </c>
      <c r="M32">
        <f t="shared" ref="M32" si="44">(360 - (H32+H33))/2 + H32</f>
        <v>92.222250000000017</v>
      </c>
      <c r="O32">
        <f t="shared" ref="O32" si="45">AVERAGE(I32:I33)*COS(RADIANS(M32-90))</f>
        <v>1960.4644910537413</v>
      </c>
      <c r="Q32">
        <f t="shared" ref="Q32" si="46">AVERAGE(F31:F34)</f>
        <v>130.70086805555556</v>
      </c>
      <c r="R32">
        <f t="shared" ref="R32" si="47">$F$5+O32*SIN(RADIANS(L32))</f>
        <v>5756.6924031278122</v>
      </c>
      <c r="S32">
        <f t="shared" ref="S32" si="48">$G$5+O32*COS(RADIANS(L32))</f>
        <v>3191.4542782303615</v>
      </c>
      <c r="T32">
        <f t="shared" ref="T32" si="49">$H$5-AVERAGE(I32:I33)*SIN(RADIANS(M32-90))</f>
        <v>923.9240976563849</v>
      </c>
      <c r="U32">
        <v>5040.2749999999996</v>
      </c>
      <c r="V32">
        <v>3039.922</v>
      </c>
      <c r="W32">
        <v>925.98199999999997</v>
      </c>
    </row>
    <row r="33" spans="1:23">
      <c r="A33">
        <v>111</v>
      </c>
      <c r="B33">
        <v>5</v>
      </c>
      <c r="C33">
        <v>10</v>
      </c>
      <c r="D33">
        <v>16</v>
      </c>
      <c r="E33">
        <v>46</v>
      </c>
      <c r="F33">
        <f t="shared" si="0"/>
        <v>130.69861111111112</v>
      </c>
      <c r="G33">
        <v>358.82690000000002</v>
      </c>
      <c r="H33">
        <v>267.77499999999998</v>
      </c>
      <c r="I33">
        <v>1961.9380000000001</v>
      </c>
      <c r="K33">
        <f t="shared" ref="K33" si="50">G33-180-G31</f>
        <v>157.29740000000004</v>
      </c>
      <c r="U33">
        <v>5040.1379999999999</v>
      </c>
      <c r="V33">
        <v>3039.931</v>
      </c>
      <c r="W33">
        <v>925.79100000000005</v>
      </c>
    </row>
    <row r="34" spans="1:23">
      <c r="A34" t="s">
        <v>0</v>
      </c>
      <c r="B34">
        <v>5</v>
      </c>
      <c r="C34">
        <v>10</v>
      </c>
      <c r="D34">
        <v>17</v>
      </c>
      <c r="E34">
        <v>0</v>
      </c>
      <c r="F34">
        <f t="shared" si="0"/>
        <v>130.70833333333334</v>
      </c>
      <c r="G34">
        <v>201.52850000000001</v>
      </c>
      <c r="H34">
        <v>265.66320000000002</v>
      </c>
      <c r="I34">
        <v>23.015000000000001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>
        <v>5008.4219999999996</v>
      </c>
      <c r="V34">
        <v>5021.3490000000002</v>
      </c>
      <c r="W34">
        <v>999.96</v>
      </c>
    </row>
    <row r="35" spans="1:23">
      <c r="A35" t="s">
        <v>0</v>
      </c>
      <c r="B35">
        <v>5</v>
      </c>
      <c r="C35">
        <v>10</v>
      </c>
      <c r="D35">
        <v>17</v>
      </c>
      <c r="E35">
        <v>0</v>
      </c>
      <c r="F35">
        <f t="shared" si="0"/>
        <v>130.70833333333334</v>
      </c>
      <c r="G35">
        <v>21.527200000000001</v>
      </c>
      <c r="H35">
        <v>94.3339</v>
      </c>
      <c r="I35">
        <v>23.015000000000001</v>
      </c>
      <c r="K35">
        <f t="shared" ref="K35" si="51">(G35+G38-180)/2</f>
        <v>21.528199999999998</v>
      </c>
      <c r="U35">
        <v>5008.4210000000003</v>
      </c>
      <c r="V35">
        <v>5021.3490000000002</v>
      </c>
      <c r="W35">
        <v>999.96100000000001</v>
      </c>
    </row>
    <row r="36" spans="1:23">
      <c r="A36">
        <v>111</v>
      </c>
      <c r="B36">
        <v>5</v>
      </c>
      <c r="C36">
        <v>10</v>
      </c>
      <c r="D36">
        <v>17</v>
      </c>
      <c r="E36">
        <v>1</v>
      </c>
      <c r="F36">
        <f t="shared" si="0"/>
        <v>130.70902777777778</v>
      </c>
      <c r="G36">
        <v>178.82050000000001</v>
      </c>
      <c r="H36">
        <v>92.219200000000001</v>
      </c>
      <c r="I36">
        <v>1961.7760000000001</v>
      </c>
      <c r="K36">
        <f t="shared" ref="K36" si="52">G36-K35</f>
        <v>157.29230000000001</v>
      </c>
      <c r="L36">
        <f t="shared" ref="L36" si="53">AVERAGE(K36:K37)</f>
        <v>157.29560000000001</v>
      </c>
      <c r="M36">
        <f t="shared" ref="M36" si="54">(360 - (H36+H37))/2 + H36</f>
        <v>92.222849999999994</v>
      </c>
      <c r="O36">
        <f t="shared" ref="O36" si="55">AVERAGE(I36:I37)*COS(RADIANS(M36-90))</f>
        <v>1960.2983188154442</v>
      </c>
      <c r="Q36">
        <f t="shared" ref="Q36" si="56">AVERAGE(F35:F38)</f>
        <v>130.71128472222222</v>
      </c>
      <c r="R36">
        <f t="shared" ref="R36" si="57">$F$5+O36*SIN(RADIANS(L36))</f>
        <v>5756.6298427381525</v>
      </c>
      <c r="S36">
        <f t="shared" ref="S36" si="58">$G$5+O36*COS(RADIANS(L36))</f>
        <v>3191.6082338639408</v>
      </c>
      <c r="T36">
        <f t="shared" ref="T36" si="59">$H$5-AVERAGE(I36:I37)*SIN(RADIANS(M36-90))</f>
        <v>923.90998686034254</v>
      </c>
      <c r="U36">
        <v>5040.3530000000001</v>
      </c>
      <c r="V36">
        <v>3040.0889999999999</v>
      </c>
      <c r="W36">
        <v>925.99599999999998</v>
      </c>
    </row>
    <row r="37" spans="1:23">
      <c r="A37">
        <v>111</v>
      </c>
      <c r="B37">
        <v>5</v>
      </c>
      <c r="C37">
        <v>10</v>
      </c>
      <c r="D37">
        <v>17</v>
      </c>
      <c r="E37">
        <v>1</v>
      </c>
      <c r="F37">
        <f t="shared" si="0"/>
        <v>130.70902777777778</v>
      </c>
      <c r="G37">
        <v>358.8261</v>
      </c>
      <c r="H37">
        <v>267.77350000000001</v>
      </c>
      <c r="I37">
        <v>1961.7729999999999</v>
      </c>
      <c r="K37">
        <f t="shared" ref="K37" si="60">G37-180-G35</f>
        <v>157.2989</v>
      </c>
      <c r="U37">
        <v>5040.16</v>
      </c>
      <c r="V37">
        <v>3040.098</v>
      </c>
      <c r="W37">
        <v>925.74800000000005</v>
      </c>
    </row>
    <row r="38" spans="1:23">
      <c r="A38" t="s">
        <v>0</v>
      </c>
      <c r="B38">
        <v>5</v>
      </c>
      <c r="C38">
        <v>10</v>
      </c>
      <c r="D38">
        <v>17</v>
      </c>
      <c r="E38">
        <v>15</v>
      </c>
      <c r="F38">
        <f t="shared" si="0"/>
        <v>130.71875</v>
      </c>
      <c r="G38">
        <v>201.5292</v>
      </c>
      <c r="H38">
        <v>265.66410000000002</v>
      </c>
      <c r="I38">
        <v>23.015000000000001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>
        <v>5008.4219999999996</v>
      </c>
      <c r="V38">
        <v>5021.348</v>
      </c>
      <c r="W38">
        <v>999.96</v>
      </c>
    </row>
    <row r="39" spans="1:23">
      <c r="A39" t="s">
        <v>0</v>
      </c>
      <c r="B39">
        <v>5</v>
      </c>
      <c r="C39">
        <v>10</v>
      </c>
      <c r="D39">
        <v>17</v>
      </c>
      <c r="E39">
        <v>15</v>
      </c>
      <c r="F39">
        <f t="shared" si="0"/>
        <v>130.71875</v>
      </c>
      <c r="G39">
        <v>21.528700000000001</v>
      </c>
      <c r="H39">
        <v>94.3339</v>
      </c>
      <c r="I39">
        <v>23.015000000000001</v>
      </c>
      <c r="K39">
        <f t="shared" ref="K39" si="61">(G39+G42-180)/2</f>
        <v>21.528699999999986</v>
      </c>
      <c r="U39">
        <v>5008.4219999999996</v>
      </c>
      <c r="V39">
        <v>5021.3490000000002</v>
      </c>
      <c r="W39">
        <v>999.96100000000001</v>
      </c>
    </row>
    <row r="40" spans="1:23">
      <c r="A40">
        <v>111</v>
      </c>
      <c r="B40">
        <v>5</v>
      </c>
      <c r="C40">
        <v>10</v>
      </c>
      <c r="D40">
        <v>17</v>
      </c>
      <c r="E40">
        <v>16</v>
      </c>
      <c r="F40">
        <f t="shared" si="0"/>
        <v>130.71944444444443</v>
      </c>
      <c r="G40">
        <v>178.81890000000001</v>
      </c>
      <c r="H40">
        <v>92.220299999999995</v>
      </c>
      <c r="I40">
        <v>1961.6089999999999</v>
      </c>
      <c r="K40">
        <f t="shared" ref="K40" si="62">G40-K39</f>
        <v>157.29020000000003</v>
      </c>
      <c r="L40">
        <f t="shared" ref="L40" si="63">AVERAGE(K40:K41)</f>
        <v>157.29195000000001</v>
      </c>
      <c r="M40">
        <f t="shared" ref="M40" si="64">(360 - (H40+H41))/2 + H40</f>
        <v>92.224350000000001</v>
      </c>
      <c r="O40">
        <f t="shared" ref="O40" si="65">AVERAGE(I40:I41)*COS(RADIANS(M40-90))</f>
        <v>1960.1299515675562</v>
      </c>
      <c r="Q40">
        <f t="shared" ref="Q40" si="66">AVERAGE(F39:F42)</f>
        <v>130.72170138888887</v>
      </c>
      <c r="R40">
        <f t="shared" ref="R40" si="67">$F$5+O40*SIN(RADIANS(L40))</f>
        <v>5756.6800481673581</v>
      </c>
      <c r="S40">
        <f t="shared" ref="S40" si="68">$G$5+O40*COS(RADIANS(L40))</f>
        <v>3191.8117543414696</v>
      </c>
      <c r="T40">
        <f t="shared" ref="T40" si="69">$H$5-AVERAGE(I40:I41)*SIN(RADIANS(M40-90))</f>
        <v>923.8651286743717</v>
      </c>
      <c r="U40">
        <v>5040.4049999999997</v>
      </c>
      <c r="V40">
        <v>3040.2579999999998</v>
      </c>
      <c r="W40">
        <v>925.96699999999998</v>
      </c>
    </row>
    <row r="41" spans="1:23">
      <c r="A41">
        <v>111</v>
      </c>
      <c r="B41">
        <v>5</v>
      </c>
      <c r="C41">
        <v>10</v>
      </c>
      <c r="D41">
        <v>17</v>
      </c>
      <c r="E41">
        <v>16</v>
      </c>
      <c r="F41">
        <f t="shared" si="0"/>
        <v>130.71944444444443</v>
      </c>
      <c r="G41">
        <v>358.82240000000002</v>
      </c>
      <c r="H41">
        <v>267.77159999999998</v>
      </c>
      <c r="I41">
        <v>1961.607</v>
      </c>
      <c r="K41">
        <f t="shared" ref="K41" si="70">G41-180-G39</f>
        <v>157.2937</v>
      </c>
      <c r="U41">
        <v>5040.2839999999997</v>
      </c>
      <c r="V41">
        <v>3040.2689999999998</v>
      </c>
      <c r="W41">
        <v>925.68799999999999</v>
      </c>
    </row>
    <row r="42" spans="1:23">
      <c r="A42" t="s">
        <v>0</v>
      </c>
      <c r="B42">
        <v>5</v>
      </c>
      <c r="C42">
        <v>10</v>
      </c>
      <c r="D42">
        <v>17</v>
      </c>
      <c r="E42">
        <v>30</v>
      </c>
      <c r="F42">
        <f t="shared" si="0"/>
        <v>130.72916666666666</v>
      </c>
      <c r="G42">
        <v>201.52869999999999</v>
      </c>
      <c r="H42">
        <v>265.6628</v>
      </c>
      <c r="I42">
        <v>23.015000000000001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>
        <v>5008.4219999999996</v>
      </c>
      <c r="V42">
        <v>5021.348</v>
      </c>
      <c r="W42">
        <v>999.95899999999995</v>
      </c>
    </row>
    <row r="43" spans="1:23">
      <c r="A43" t="s">
        <v>0</v>
      </c>
      <c r="B43">
        <v>5</v>
      </c>
      <c r="C43">
        <v>10</v>
      </c>
      <c r="D43">
        <v>17</v>
      </c>
      <c r="E43">
        <v>45</v>
      </c>
      <c r="F43">
        <f t="shared" si="0"/>
        <v>130.73958333333334</v>
      </c>
      <c r="G43">
        <v>21.526800000000001</v>
      </c>
      <c r="H43">
        <v>94.335300000000004</v>
      </c>
      <c r="I43">
        <v>23.015000000000001</v>
      </c>
      <c r="K43">
        <f t="shared" ref="K43" si="71">(G43+G46-180)/2</f>
        <v>21.530200000000008</v>
      </c>
      <c r="U43">
        <v>5008.4210000000003</v>
      </c>
      <c r="V43">
        <v>5021.3490000000002</v>
      </c>
      <c r="W43">
        <v>999.96</v>
      </c>
    </row>
    <row r="44" spans="1:23">
      <c r="A44">
        <v>111</v>
      </c>
      <c r="B44">
        <v>5</v>
      </c>
      <c r="C44">
        <v>10</v>
      </c>
      <c r="D44">
        <v>17</v>
      </c>
      <c r="E44">
        <v>46</v>
      </c>
      <c r="F44">
        <f t="shared" si="0"/>
        <v>130.74027777777778</v>
      </c>
      <c r="G44">
        <v>178.81549999999999</v>
      </c>
      <c r="H44">
        <v>92.222999999999999</v>
      </c>
      <c r="I44">
        <v>1961.288</v>
      </c>
      <c r="K44">
        <f t="shared" ref="K44" si="72">G44-K43</f>
        <v>157.28529999999998</v>
      </c>
      <c r="L44">
        <f t="shared" ref="L44" si="73">AVERAGE(K44:K45)</f>
        <v>157.28975</v>
      </c>
      <c r="M44">
        <f t="shared" ref="M44" si="74">(360 - (H44+H45))/2 + H44</f>
        <v>92.225949999999997</v>
      </c>
      <c r="O44">
        <f t="shared" ref="O44" si="75">AVERAGE(I44:I45)*COS(RADIANS(M44-90))</f>
        <v>1959.8050684434827</v>
      </c>
      <c r="Q44">
        <f t="shared" ref="Q44" si="76">AVERAGE(F43:F46)</f>
        <v>130.74253472222222</v>
      </c>
      <c r="R44">
        <f t="shared" ref="R44" si="77">$F$5+O44*SIN(RADIANS(L44))</f>
        <v>5756.6240490770997</v>
      </c>
      <c r="S44">
        <f t="shared" ref="S44" si="78">$G$5+O44*COS(RADIANS(L44))</f>
        <v>3192.1405047252874</v>
      </c>
      <c r="T44">
        <f t="shared" ref="T44" si="79">$H$5-AVERAGE(I44:I45)*SIN(RADIANS(M44-90))</f>
        <v>923.8229369938997</v>
      </c>
      <c r="U44">
        <v>5040.5140000000001</v>
      </c>
      <c r="V44">
        <v>3040.585</v>
      </c>
      <c r="W44">
        <v>925.88699999999994</v>
      </c>
    </row>
    <row r="45" spans="1:23">
      <c r="A45">
        <v>111</v>
      </c>
      <c r="B45">
        <v>5</v>
      </c>
      <c r="C45">
        <v>10</v>
      </c>
      <c r="D45">
        <v>17</v>
      </c>
      <c r="E45">
        <v>46</v>
      </c>
      <c r="F45">
        <f t="shared" si="0"/>
        <v>130.74027777777778</v>
      </c>
      <c r="G45">
        <v>358.82100000000003</v>
      </c>
      <c r="H45">
        <v>267.77109999999999</v>
      </c>
      <c r="I45">
        <v>1961.2819999999999</v>
      </c>
      <c r="K45">
        <f t="shared" ref="K45" si="80">G45-180-G43</f>
        <v>157.29420000000002</v>
      </c>
      <c r="U45">
        <v>5040.3239999999996</v>
      </c>
      <c r="V45">
        <v>3040.5949999999998</v>
      </c>
      <c r="W45">
        <v>925.68299999999999</v>
      </c>
    </row>
    <row r="46" spans="1:23">
      <c r="A46" t="s">
        <v>0</v>
      </c>
      <c r="B46">
        <v>5</v>
      </c>
      <c r="C46">
        <v>10</v>
      </c>
      <c r="D46">
        <v>18</v>
      </c>
      <c r="E46">
        <v>0</v>
      </c>
      <c r="F46">
        <f t="shared" si="0"/>
        <v>130.75</v>
      </c>
      <c r="G46">
        <v>201.53360000000001</v>
      </c>
      <c r="H46">
        <v>265.6628</v>
      </c>
      <c r="I46">
        <v>23.015000000000001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>
        <v>5008.424</v>
      </c>
      <c r="V46">
        <v>5021.348</v>
      </c>
      <c r="W46">
        <v>999.95899999999995</v>
      </c>
    </row>
    <row r="47" spans="1:23">
      <c r="A47" t="s">
        <v>0</v>
      </c>
      <c r="B47">
        <v>5</v>
      </c>
      <c r="C47">
        <v>10</v>
      </c>
      <c r="D47">
        <v>19</v>
      </c>
      <c r="E47">
        <v>30</v>
      </c>
      <c r="F47">
        <f t="shared" ref="F47:F94" si="81" xml:space="preserve"> 133 + (C47-13) + (D47 + E47/60)/24</f>
        <v>130.8125</v>
      </c>
      <c r="G47">
        <v>21.5259</v>
      </c>
      <c r="H47">
        <v>94.332999999999998</v>
      </c>
      <c r="I47">
        <v>23.016999999999999</v>
      </c>
      <c r="K47">
        <f t="shared" ref="K47" si="82">(G47+G50-180)/2</f>
        <v>21.527349999999998</v>
      </c>
      <c r="U47">
        <v>5008.4210000000003</v>
      </c>
      <c r="V47">
        <v>5021.3500000000004</v>
      </c>
      <c r="W47">
        <v>999.96100000000001</v>
      </c>
    </row>
    <row r="48" spans="1:23">
      <c r="A48">
        <v>111</v>
      </c>
      <c r="B48">
        <v>5</v>
      </c>
      <c r="C48">
        <v>10</v>
      </c>
      <c r="D48">
        <v>19</v>
      </c>
      <c r="E48">
        <v>31</v>
      </c>
      <c r="F48">
        <f t="shared" si="81"/>
        <v>130.81319444444443</v>
      </c>
      <c r="G48">
        <v>178.80879999999999</v>
      </c>
      <c r="H48">
        <v>92.221299999999999</v>
      </c>
      <c r="I48">
        <v>1960.201</v>
      </c>
      <c r="K48">
        <f t="shared" ref="K48" si="83">G48-K47</f>
        <v>157.28145000000001</v>
      </c>
      <c r="L48">
        <f t="shared" ref="L48" si="84">AVERAGE(K48:K49)</f>
        <v>157.28407499999997</v>
      </c>
      <c r="M48">
        <f t="shared" ref="M48" si="85">(360 - (H48+H49))/2 + H48</f>
        <v>92.226450000000014</v>
      </c>
      <c r="O48">
        <f t="shared" ref="O48" si="86">AVERAGE(I48:I49)*COS(RADIANS(M48-90))</f>
        <v>1958.7172249421783</v>
      </c>
      <c r="Q48">
        <f t="shared" ref="Q48" si="87">AVERAGE(F47:F50)</f>
        <v>130.81406249999998</v>
      </c>
      <c r="R48">
        <f t="shared" ref="R48" si="88">$F$5+O48*SIN(RADIANS(L48))</f>
        <v>5756.3830249094126</v>
      </c>
      <c r="S48">
        <f t="shared" ref="S48" si="89">$G$5+O48*COS(RADIANS(L48))</f>
        <v>3193.2189156087352</v>
      </c>
      <c r="T48">
        <f t="shared" ref="T48" si="90">$H$5-AVERAGE(I48:I49)*SIN(RADIANS(M48-90))</f>
        <v>923.84810229670848</v>
      </c>
      <c r="U48">
        <v>5040.7190000000001</v>
      </c>
      <c r="V48">
        <v>3041.6729999999998</v>
      </c>
      <c r="W48">
        <v>925.98500000000001</v>
      </c>
    </row>
    <row r="49" spans="1:23">
      <c r="A49">
        <v>111</v>
      </c>
      <c r="B49">
        <v>5</v>
      </c>
      <c r="C49">
        <v>10</v>
      </c>
      <c r="D49">
        <v>19</v>
      </c>
      <c r="E49">
        <v>31</v>
      </c>
      <c r="F49">
        <f t="shared" si="81"/>
        <v>130.81319444444443</v>
      </c>
      <c r="G49">
        <v>358.81259999999997</v>
      </c>
      <c r="H49">
        <v>267.76839999999999</v>
      </c>
      <c r="I49">
        <v>1960.193</v>
      </c>
      <c r="K49">
        <f t="shared" ref="K49" si="91">G49-180-G47</f>
        <v>157.28669999999997</v>
      </c>
      <c r="U49">
        <v>5040.5889999999999</v>
      </c>
      <c r="V49">
        <v>3041.6930000000002</v>
      </c>
      <c r="W49">
        <v>925.63300000000004</v>
      </c>
    </row>
    <row r="50" spans="1:23">
      <c r="A50" t="s">
        <v>0</v>
      </c>
      <c r="B50">
        <v>5</v>
      </c>
      <c r="C50">
        <v>10</v>
      </c>
      <c r="D50">
        <v>19</v>
      </c>
      <c r="E50">
        <v>37</v>
      </c>
      <c r="F50">
        <f t="shared" si="81"/>
        <v>130.8173611111111</v>
      </c>
      <c r="G50">
        <v>201.52879999999999</v>
      </c>
      <c r="H50">
        <v>265.66000000000003</v>
      </c>
      <c r="I50">
        <v>23.015999999999998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>
        <v>5008.4219999999996</v>
      </c>
      <c r="V50">
        <v>5021.3490000000002</v>
      </c>
      <c r="W50">
        <v>999.95799999999997</v>
      </c>
    </row>
    <row r="51" spans="1:23">
      <c r="A51" t="s">
        <v>0</v>
      </c>
      <c r="B51">
        <v>5</v>
      </c>
      <c r="C51">
        <v>10</v>
      </c>
      <c r="D51">
        <v>19</v>
      </c>
      <c r="E51">
        <v>45</v>
      </c>
      <c r="F51">
        <f t="shared" si="81"/>
        <v>130.82291666666666</v>
      </c>
      <c r="G51">
        <v>21.5274</v>
      </c>
      <c r="H51">
        <v>94.3339</v>
      </c>
      <c r="I51">
        <v>23.015999999999998</v>
      </c>
      <c r="K51">
        <f t="shared" ref="K51" si="92">(G51+G54-180)/2</f>
        <v>21.528700000000001</v>
      </c>
      <c r="U51">
        <v>5008.4219999999996</v>
      </c>
      <c r="V51">
        <v>5021.3500000000004</v>
      </c>
      <c r="W51">
        <v>999.96100000000001</v>
      </c>
    </row>
    <row r="52" spans="1:23">
      <c r="A52">
        <v>111</v>
      </c>
      <c r="B52">
        <v>5</v>
      </c>
      <c r="C52">
        <v>10</v>
      </c>
      <c r="D52">
        <v>19</v>
      </c>
      <c r="E52">
        <v>46</v>
      </c>
      <c r="F52">
        <f t="shared" si="81"/>
        <v>130.82361111111112</v>
      </c>
      <c r="G52">
        <v>178.80879999999999</v>
      </c>
      <c r="H52">
        <v>92.220100000000002</v>
      </c>
      <c r="I52">
        <v>1960.038</v>
      </c>
      <c r="K52">
        <f t="shared" ref="K52" si="93">G52-K51</f>
        <v>157.2801</v>
      </c>
      <c r="L52">
        <f t="shared" ref="L52" si="94">AVERAGE(K52:K53)</f>
        <v>157.28219999999999</v>
      </c>
      <c r="M52">
        <f t="shared" ref="M52" si="95">(360 - (H52+H53))/2 + H52</f>
        <v>92.223950000000002</v>
      </c>
      <c r="O52">
        <f t="shared" ref="O52" si="96">AVERAGE(I52:I53)*COS(RADIANS(M52-90))</f>
        <v>1958.5606663457411</v>
      </c>
      <c r="Q52">
        <f t="shared" ref="Q52" si="97">AVERAGE(F51:F54)</f>
        <v>130.82586805555556</v>
      </c>
      <c r="R52">
        <f t="shared" ref="R52" si="98">$F$5+O52*SIN(RADIANS(L52))</f>
        <v>5756.3816895014234</v>
      </c>
      <c r="S52">
        <f t="shared" ref="S52" si="99">$G$5+O52*COS(RADIANS(L52))</f>
        <v>3193.3880816446372</v>
      </c>
      <c r="T52">
        <f t="shared" ref="T52" si="100">$H$5-AVERAGE(I52:I53)*SIN(RADIANS(M52-90))</f>
        <v>923.93977641153538</v>
      </c>
      <c r="U52">
        <v>5040.7179999999998</v>
      </c>
      <c r="V52">
        <v>3041.835</v>
      </c>
      <c r="W52">
        <v>926.03399999999999</v>
      </c>
    </row>
    <row r="53" spans="1:23">
      <c r="A53">
        <v>111</v>
      </c>
      <c r="B53">
        <v>5</v>
      </c>
      <c r="C53">
        <v>10</v>
      </c>
      <c r="D53">
        <v>19</v>
      </c>
      <c r="E53">
        <v>46</v>
      </c>
      <c r="F53">
        <f t="shared" si="81"/>
        <v>130.82361111111112</v>
      </c>
      <c r="G53">
        <v>358.81169999999997</v>
      </c>
      <c r="H53">
        <v>267.7722</v>
      </c>
      <c r="I53">
        <v>1960.0360000000001</v>
      </c>
      <c r="K53">
        <f t="shared" ref="K53" si="101">G53-180-G51</f>
        <v>157.28429999999997</v>
      </c>
      <c r="U53">
        <v>5040.616</v>
      </c>
      <c r="V53">
        <v>3041.8440000000001</v>
      </c>
      <c r="W53">
        <v>925.76900000000001</v>
      </c>
    </row>
    <row r="54" spans="1:23">
      <c r="A54" t="s">
        <v>0</v>
      </c>
      <c r="B54">
        <v>5</v>
      </c>
      <c r="C54">
        <v>10</v>
      </c>
      <c r="D54">
        <v>20</v>
      </c>
      <c r="E54">
        <v>0</v>
      </c>
      <c r="F54">
        <f t="shared" si="81"/>
        <v>130.83333333333334</v>
      </c>
      <c r="G54">
        <v>201.53</v>
      </c>
      <c r="H54">
        <v>265.66250000000002</v>
      </c>
      <c r="I54">
        <v>23.015999999999998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>
        <v>5008.4229999999998</v>
      </c>
      <c r="V54">
        <v>5021.3490000000002</v>
      </c>
      <c r="W54">
        <v>999.95899999999995</v>
      </c>
    </row>
    <row r="55" spans="1:23">
      <c r="A55" t="s">
        <v>0</v>
      </c>
      <c r="B55">
        <v>5</v>
      </c>
      <c r="C55">
        <v>10</v>
      </c>
      <c r="D55">
        <v>20</v>
      </c>
      <c r="E55">
        <v>24</v>
      </c>
      <c r="F55">
        <f t="shared" si="81"/>
        <v>130.85</v>
      </c>
      <c r="G55">
        <v>21.5289</v>
      </c>
      <c r="H55">
        <v>94.334999999999994</v>
      </c>
      <c r="I55">
        <v>23.015999999999998</v>
      </c>
      <c r="K55">
        <f t="shared" ref="K55" si="102">(G55+G58-180)/2</f>
        <v>21.530649999999994</v>
      </c>
      <c r="U55">
        <v>5008.4219999999996</v>
      </c>
      <c r="V55">
        <v>5021.3490000000002</v>
      </c>
      <c r="W55">
        <v>999.96</v>
      </c>
    </row>
    <row r="56" spans="1:23">
      <c r="A56">
        <v>111</v>
      </c>
      <c r="B56">
        <v>5</v>
      </c>
      <c r="C56">
        <v>10</v>
      </c>
      <c r="D56">
        <v>20</v>
      </c>
      <c r="E56">
        <v>24</v>
      </c>
      <c r="F56">
        <f t="shared" si="81"/>
        <v>130.85</v>
      </c>
      <c r="G56">
        <v>178.80840000000001</v>
      </c>
      <c r="H56">
        <v>92.221000000000004</v>
      </c>
      <c r="I56">
        <v>1959.646</v>
      </c>
      <c r="K56">
        <f t="shared" ref="K56" si="103">G56-K55</f>
        <v>157.27775000000003</v>
      </c>
      <c r="L56">
        <f t="shared" ref="L56" si="104">AVERAGE(K56:K57)</f>
        <v>157.28052500000001</v>
      </c>
      <c r="M56">
        <f t="shared" ref="M56" si="105">(360 - (H56+H57))/2 + H56</f>
        <v>92.223749999999995</v>
      </c>
      <c r="O56">
        <f t="shared" ref="O56" si="106">AVERAGE(I56:I57)*COS(RADIANS(M56-90))</f>
        <v>1958.1687274186761</v>
      </c>
      <c r="Q56">
        <f t="shared" ref="Q56" si="107">AVERAGE(F55:F58)</f>
        <v>130.85121527777778</v>
      </c>
      <c r="R56">
        <f t="shared" ref="R56" si="108">$F$5+O56*SIN(RADIANS(L56))</f>
        <v>5756.283129656681</v>
      </c>
      <c r="S56">
        <f t="shared" ref="S56" si="109">$G$5+O56*COS(RADIANS(L56))</f>
        <v>3193.7717218365851</v>
      </c>
      <c r="T56">
        <f t="shared" ref="T56" si="110">$H$5-AVERAGE(I56:I57)*SIN(RADIANS(M56-90))</f>
        <v>923.96184286970197</v>
      </c>
      <c r="U56">
        <v>5040.7209999999995</v>
      </c>
      <c r="V56">
        <v>3042.2269999999999</v>
      </c>
      <c r="W56">
        <v>926.01900000000001</v>
      </c>
    </row>
    <row r="57" spans="1:23">
      <c r="A57">
        <v>111</v>
      </c>
      <c r="B57">
        <v>5</v>
      </c>
      <c r="C57">
        <v>10</v>
      </c>
      <c r="D57">
        <v>20</v>
      </c>
      <c r="E57">
        <v>25</v>
      </c>
      <c r="F57">
        <f t="shared" si="81"/>
        <v>130.85069444444446</v>
      </c>
      <c r="G57">
        <v>358.81220000000002</v>
      </c>
      <c r="H57">
        <v>267.77350000000001</v>
      </c>
      <c r="I57">
        <v>1959.643</v>
      </c>
      <c r="K57">
        <f t="shared" ref="K57" si="111">G57-180-G55</f>
        <v>157.28330000000003</v>
      </c>
      <c r="U57">
        <v>5040.5910000000003</v>
      </c>
      <c r="V57">
        <v>3042.2359999999999</v>
      </c>
      <c r="W57">
        <v>925.83100000000002</v>
      </c>
    </row>
    <row r="58" spans="1:23">
      <c r="A58" t="s">
        <v>0</v>
      </c>
      <c r="B58">
        <v>5</v>
      </c>
      <c r="C58">
        <v>10</v>
      </c>
      <c r="D58">
        <v>20</v>
      </c>
      <c r="E58">
        <v>30</v>
      </c>
      <c r="F58">
        <f t="shared" si="81"/>
        <v>130.85416666666666</v>
      </c>
      <c r="G58">
        <v>201.5324</v>
      </c>
      <c r="H58">
        <v>265.66309999999999</v>
      </c>
      <c r="I58">
        <v>23.015999999999998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>
        <v>5008.4229999999998</v>
      </c>
      <c r="V58">
        <v>5021.348</v>
      </c>
      <c r="W58">
        <v>999.96</v>
      </c>
    </row>
    <row r="59" spans="1:23">
      <c r="A59" t="s">
        <v>0</v>
      </c>
      <c r="B59">
        <v>5</v>
      </c>
      <c r="C59">
        <v>10</v>
      </c>
      <c r="D59">
        <v>20</v>
      </c>
      <c r="E59">
        <v>30</v>
      </c>
      <c r="F59">
        <f t="shared" si="81"/>
        <v>130.85416666666666</v>
      </c>
      <c r="G59">
        <v>21.529499999999999</v>
      </c>
      <c r="H59">
        <v>94.335700000000003</v>
      </c>
      <c r="I59">
        <v>23.015999999999998</v>
      </c>
      <c r="K59">
        <f t="shared" ref="K59" si="112">(G59+G62-180)/2</f>
        <v>21.530799999999999</v>
      </c>
      <c r="U59">
        <v>5008.4219999999996</v>
      </c>
      <c r="V59">
        <v>5021.3490000000002</v>
      </c>
      <c r="W59">
        <v>999.96</v>
      </c>
    </row>
    <row r="60" spans="1:23">
      <c r="A60">
        <v>111</v>
      </c>
      <c r="B60">
        <v>5</v>
      </c>
      <c r="C60">
        <v>10</v>
      </c>
      <c r="D60">
        <v>20</v>
      </c>
      <c r="E60">
        <v>31</v>
      </c>
      <c r="F60">
        <f t="shared" si="81"/>
        <v>130.85486111111112</v>
      </c>
      <c r="G60">
        <v>178.8092</v>
      </c>
      <c r="H60">
        <v>92.218699999999998</v>
      </c>
      <c r="I60">
        <v>1959.586</v>
      </c>
      <c r="K60">
        <f t="shared" ref="K60" si="113">G60-K59</f>
        <v>157.2784</v>
      </c>
      <c r="L60">
        <f t="shared" ref="L60" si="114">AVERAGE(K60:K61)</f>
        <v>157.28125</v>
      </c>
      <c r="M60">
        <f t="shared" ref="M60" si="115">(360 - (H60+H61))/2 + H60</f>
        <v>92.222300000000004</v>
      </c>
      <c r="O60">
        <f t="shared" ref="O60" si="116">AVERAGE(I60:I61)*COS(RADIANS(M60-90))</f>
        <v>1958.1091973642604</v>
      </c>
      <c r="Q60">
        <f t="shared" ref="Q60" si="117">AVERAGE(F59:F62)</f>
        <v>130.85711805555556</v>
      </c>
      <c r="R60">
        <f t="shared" ref="R60" si="118">$F$5+O60*SIN(RADIANS(L60))</f>
        <v>5756.2372832604406</v>
      </c>
      <c r="S60">
        <f t="shared" ref="S60" si="119">$G$5+O60*COS(RADIANS(L60))</f>
        <v>3193.8170634707635</v>
      </c>
      <c r="T60">
        <f t="shared" ref="T60" si="120">$H$5-AVERAGE(I60:I61)*SIN(RADIANS(M60-90))</f>
        <v>924.01378357562476</v>
      </c>
      <c r="U60">
        <v>5040.6949999999997</v>
      </c>
      <c r="V60">
        <v>3042.2840000000001</v>
      </c>
      <c r="W60">
        <v>926.09799999999996</v>
      </c>
    </row>
    <row r="61" spans="1:23">
      <c r="A61">
        <v>111</v>
      </c>
      <c r="B61">
        <v>5</v>
      </c>
      <c r="C61">
        <v>10</v>
      </c>
      <c r="D61">
        <v>20</v>
      </c>
      <c r="E61">
        <v>31</v>
      </c>
      <c r="F61">
        <f t="shared" si="81"/>
        <v>130.85486111111112</v>
      </c>
      <c r="G61">
        <v>358.81360000000001</v>
      </c>
      <c r="H61">
        <v>267.77409999999998</v>
      </c>
      <c r="I61">
        <v>1959.58</v>
      </c>
      <c r="K61">
        <f t="shared" ref="K61" si="121">G61-180-G59</f>
        <v>157.28410000000002</v>
      </c>
      <c r="U61">
        <v>5040.5420000000004</v>
      </c>
      <c r="V61">
        <v>3042.297</v>
      </c>
      <c r="W61">
        <v>925.851</v>
      </c>
    </row>
    <row r="62" spans="1:23">
      <c r="A62" t="s">
        <v>0</v>
      </c>
      <c r="B62">
        <v>5</v>
      </c>
      <c r="C62">
        <v>10</v>
      </c>
      <c r="D62">
        <v>20</v>
      </c>
      <c r="E62">
        <v>45</v>
      </c>
      <c r="F62">
        <f t="shared" si="81"/>
        <v>130.86458333333334</v>
      </c>
      <c r="G62">
        <v>201.53210000000001</v>
      </c>
      <c r="H62">
        <v>265.66219999999998</v>
      </c>
      <c r="I62">
        <v>23.015999999999998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>
        <v>5008.4229999999998</v>
      </c>
      <c r="V62">
        <v>5021.348</v>
      </c>
      <c r="W62">
        <v>999.95899999999995</v>
      </c>
    </row>
    <row r="63" spans="1:23">
      <c r="A63" t="s">
        <v>0</v>
      </c>
      <c r="B63">
        <v>5</v>
      </c>
      <c r="C63">
        <v>10</v>
      </c>
      <c r="D63">
        <v>20</v>
      </c>
      <c r="E63">
        <v>45</v>
      </c>
      <c r="F63">
        <f t="shared" si="81"/>
        <v>130.86458333333334</v>
      </c>
      <c r="G63">
        <v>21.5304</v>
      </c>
      <c r="H63">
        <v>94.3352</v>
      </c>
      <c r="I63">
        <v>23.015999999999998</v>
      </c>
      <c r="K63">
        <f t="shared" ref="K63" si="122">(G63+G66-180)/2</f>
        <v>21.530799999999999</v>
      </c>
      <c r="U63">
        <v>5008.4219999999996</v>
      </c>
      <c r="V63">
        <v>5021.348</v>
      </c>
      <c r="W63">
        <v>999.96</v>
      </c>
    </row>
    <row r="64" spans="1:23">
      <c r="A64">
        <v>111</v>
      </c>
      <c r="B64">
        <v>5</v>
      </c>
      <c r="C64">
        <v>10</v>
      </c>
      <c r="D64">
        <v>20</v>
      </c>
      <c r="E64">
        <v>46</v>
      </c>
      <c r="F64">
        <f t="shared" si="81"/>
        <v>130.86527777777778</v>
      </c>
      <c r="G64">
        <v>178.809</v>
      </c>
      <c r="H64">
        <v>92.220100000000002</v>
      </c>
      <c r="I64">
        <v>1959.44</v>
      </c>
      <c r="K64">
        <f t="shared" ref="K64" si="123">G64-K63</f>
        <v>157.2782</v>
      </c>
      <c r="L64">
        <f t="shared" ref="L64" si="124">AVERAGE(K64:K65)</f>
        <v>157.28055000000001</v>
      </c>
      <c r="M64">
        <f t="shared" ref="M64" si="125">(360 - (H64+H65))/2 + H64</f>
        <v>92.222649999999987</v>
      </c>
      <c r="O64">
        <f t="shared" ref="O64" si="126">AVERAGE(I64:I65)*COS(RADIANS(M64-90))</f>
        <v>1957.9613441240558</v>
      </c>
      <c r="Q64">
        <f t="shared" ref="Q64" si="127">AVERAGE(F63:F66)</f>
        <v>130.86753472222222</v>
      </c>
      <c r="R64">
        <f t="shared" ref="R64" si="128">$F$5+O64*SIN(RADIANS(L64))</f>
        <v>5756.2022461325932</v>
      </c>
      <c r="S64">
        <f t="shared" ref="S64" si="129">$G$5+O64*COS(RADIANS(L64))</f>
        <v>3193.9626836557054</v>
      </c>
      <c r="T64">
        <f t="shared" ref="T64" si="130">$H$5-AVERAGE(I64:I65)*SIN(RADIANS(M64-90))</f>
        <v>924.00754263631688</v>
      </c>
      <c r="U64">
        <v>5040.6980000000003</v>
      </c>
      <c r="V64">
        <v>3042.4319999999998</v>
      </c>
      <c r="W64">
        <v>926.05700000000002</v>
      </c>
    </row>
    <row r="65" spans="1:23">
      <c r="A65">
        <v>111</v>
      </c>
      <c r="B65">
        <v>5</v>
      </c>
      <c r="C65">
        <v>10</v>
      </c>
      <c r="D65">
        <v>20</v>
      </c>
      <c r="E65">
        <v>46</v>
      </c>
      <c r="F65">
        <f t="shared" si="81"/>
        <v>130.86527777777778</v>
      </c>
      <c r="G65">
        <v>358.81330000000003</v>
      </c>
      <c r="H65">
        <v>267.77480000000003</v>
      </c>
      <c r="I65">
        <v>1959.431</v>
      </c>
      <c r="K65">
        <f t="shared" ref="K65" si="131">G65-180-G63</f>
        <v>157.28290000000004</v>
      </c>
      <c r="U65">
        <v>5040.549</v>
      </c>
      <c r="V65">
        <v>3042.4450000000002</v>
      </c>
      <c r="W65">
        <v>925.88300000000004</v>
      </c>
    </row>
    <row r="66" spans="1:23">
      <c r="A66" t="s">
        <v>0</v>
      </c>
      <c r="B66">
        <v>5</v>
      </c>
      <c r="C66">
        <v>10</v>
      </c>
      <c r="D66">
        <v>21</v>
      </c>
      <c r="E66">
        <v>0</v>
      </c>
      <c r="F66">
        <f t="shared" si="81"/>
        <v>130.875</v>
      </c>
      <c r="G66">
        <v>201.53120000000001</v>
      </c>
      <c r="H66">
        <v>265.66250000000002</v>
      </c>
      <c r="I66">
        <v>23.015999999999998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>
        <v>5008.4229999999998</v>
      </c>
      <c r="V66">
        <v>5021.348</v>
      </c>
      <c r="W66">
        <v>999.95899999999995</v>
      </c>
    </row>
    <row r="67" spans="1:23">
      <c r="A67" t="s">
        <v>0</v>
      </c>
      <c r="B67">
        <v>5</v>
      </c>
      <c r="C67">
        <v>10</v>
      </c>
      <c r="D67">
        <v>21</v>
      </c>
      <c r="E67">
        <v>0</v>
      </c>
      <c r="F67">
        <f t="shared" si="81"/>
        <v>130.875</v>
      </c>
      <c r="G67">
        <v>21.531300000000002</v>
      </c>
      <c r="H67">
        <v>94.335300000000004</v>
      </c>
      <c r="I67">
        <v>23.015999999999998</v>
      </c>
      <c r="K67">
        <f t="shared" ref="K67" si="132">(G67+G70-180)/2</f>
        <v>21.530900000000003</v>
      </c>
      <c r="U67">
        <v>5008.4229999999998</v>
      </c>
      <c r="V67">
        <v>5021.348</v>
      </c>
      <c r="W67">
        <v>999.96</v>
      </c>
    </row>
    <row r="68" spans="1:23">
      <c r="A68">
        <v>111</v>
      </c>
      <c r="B68">
        <v>5</v>
      </c>
      <c r="C68">
        <v>10</v>
      </c>
      <c r="D68">
        <v>21</v>
      </c>
      <c r="E68">
        <v>1</v>
      </c>
      <c r="F68">
        <f t="shared" si="81"/>
        <v>130.87569444444443</v>
      </c>
      <c r="G68">
        <v>178.8083</v>
      </c>
      <c r="H68">
        <v>92.218100000000007</v>
      </c>
      <c r="I68">
        <v>1959.2860000000001</v>
      </c>
      <c r="K68">
        <f t="shared" ref="K68" si="133">G68-K67</f>
        <v>157.2774</v>
      </c>
      <c r="L68">
        <f t="shared" ref="L68" si="134">AVERAGE(K68:K69)</f>
        <v>157.2792</v>
      </c>
      <c r="M68">
        <f t="shared" ref="M68" si="135">(360 - (H68+H69))/2 + H68</f>
        <v>92.221050000000005</v>
      </c>
      <c r="O68">
        <f t="shared" ref="O68" si="136">AVERAGE(I68:I69)*COS(RADIANS(M68-90))</f>
        <v>1957.8135781585254</v>
      </c>
      <c r="Q68">
        <f t="shared" ref="Q68" si="137">AVERAGE(F67:F70)</f>
        <v>130.87795138888887</v>
      </c>
      <c r="R68">
        <f t="shared" ref="R68" si="138">$F$5+O68*SIN(RADIANS(L68))</f>
        <v>5756.1877264112836</v>
      </c>
      <c r="S68">
        <f t="shared" ref="S68" si="139">$G$5+O68*COS(RADIANS(L68))</f>
        <v>3194.1168007739752</v>
      </c>
      <c r="T68">
        <f t="shared" ref="T68" si="140">$H$5-AVERAGE(I68:I69)*SIN(RADIANS(M68-90))</f>
        <v>924.06803250039479</v>
      </c>
      <c r="U68">
        <v>5040.7190000000001</v>
      </c>
      <c r="V68">
        <v>3042.5839999999998</v>
      </c>
      <c r="W68">
        <v>926.12900000000002</v>
      </c>
    </row>
    <row r="69" spans="1:23">
      <c r="A69">
        <v>111</v>
      </c>
      <c r="B69">
        <v>5</v>
      </c>
      <c r="C69">
        <v>10</v>
      </c>
      <c r="D69">
        <v>21</v>
      </c>
      <c r="E69">
        <v>1</v>
      </c>
      <c r="F69">
        <f t="shared" si="81"/>
        <v>130.87569444444443</v>
      </c>
      <c r="G69">
        <v>358.81229999999999</v>
      </c>
      <c r="H69">
        <v>267.77600000000001</v>
      </c>
      <c r="I69">
        <v>1959.2850000000001</v>
      </c>
      <c r="K69">
        <f t="shared" ref="K69" si="141">G69-180-G67</f>
        <v>157.28100000000001</v>
      </c>
      <c r="U69">
        <v>5040.5810000000001</v>
      </c>
      <c r="V69">
        <v>3042.5889999999999</v>
      </c>
      <c r="W69">
        <v>925.92899999999997</v>
      </c>
    </row>
    <row r="70" spans="1:23">
      <c r="A70" t="s">
        <v>0</v>
      </c>
      <c r="B70">
        <v>5</v>
      </c>
      <c r="C70">
        <v>10</v>
      </c>
      <c r="D70">
        <v>21</v>
      </c>
      <c r="E70">
        <v>15</v>
      </c>
      <c r="F70">
        <f t="shared" si="81"/>
        <v>130.88541666666666</v>
      </c>
      <c r="G70">
        <v>201.53049999999999</v>
      </c>
      <c r="H70">
        <v>265.66250000000002</v>
      </c>
      <c r="I70">
        <v>23.015999999999998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>
        <v>5008.4219999999996</v>
      </c>
      <c r="V70">
        <v>5021.348</v>
      </c>
      <c r="W70">
        <v>999.95899999999995</v>
      </c>
    </row>
    <row r="71" spans="1:23">
      <c r="A71" t="s">
        <v>0</v>
      </c>
      <c r="B71">
        <v>5</v>
      </c>
      <c r="C71">
        <v>10</v>
      </c>
      <c r="D71">
        <v>21</v>
      </c>
      <c r="E71">
        <v>15</v>
      </c>
      <c r="F71">
        <f t="shared" si="81"/>
        <v>130.88541666666666</v>
      </c>
      <c r="G71">
        <v>21.528099999999998</v>
      </c>
      <c r="H71">
        <v>94.334599999999995</v>
      </c>
      <c r="I71">
        <v>23.015999999999998</v>
      </c>
      <c r="K71">
        <f t="shared" ref="K71" si="142">(G71+G74-180)/2</f>
        <v>21.528750000000002</v>
      </c>
      <c r="U71">
        <v>5008.4219999999996</v>
      </c>
      <c r="V71">
        <v>5021.3490000000002</v>
      </c>
      <c r="W71">
        <v>999.96</v>
      </c>
    </row>
    <row r="72" spans="1:23">
      <c r="A72">
        <v>111</v>
      </c>
      <c r="B72">
        <v>5</v>
      </c>
      <c r="C72">
        <v>10</v>
      </c>
      <c r="D72">
        <v>21</v>
      </c>
      <c r="E72">
        <v>16</v>
      </c>
      <c r="F72">
        <f t="shared" si="81"/>
        <v>130.88611111111112</v>
      </c>
      <c r="G72">
        <v>178.8074</v>
      </c>
      <c r="H72">
        <v>92.216499999999996</v>
      </c>
      <c r="I72">
        <v>1959.134</v>
      </c>
      <c r="K72">
        <f t="shared" ref="K72" si="143">G72-K71</f>
        <v>157.27865</v>
      </c>
      <c r="L72">
        <f t="shared" ref="L72" si="144">AVERAGE(K72:K73)</f>
        <v>157.28002500000002</v>
      </c>
      <c r="M72">
        <f t="shared" ref="M72" si="145">(360 - (H72+H73))/2 + H72</f>
        <v>92.219750000000005</v>
      </c>
      <c r="O72">
        <f t="shared" ref="O72" si="146">AVERAGE(I72:I73)*COS(RADIANS(M72-90))</f>
        <v>1957.6619156788865</v>
      </c>
      <c r="Q72">
        <f t="shared" ref="Q72" si="147">AVERAGE(F71:F74)</f>
        <v>130.88836805555556</v>
      </c>
      <c r="R72">
        <f t="shared" ref="R72" si="148">$F$5+O72*SIN(RADIANS(L72))</f>
        <v>5756.1031472394898</v>
      </c>
      <c r="S72">
        <f t="shared" ref="S72" si="149">$G$5+O72*COS(RADIANS(L72))</f>
        <v>3194.2458066408744</v>
      </c>
      <c r="T72">
        <f t="shared" ref="T72" si="150">$H$5-AVERAGE(I72:I73)*SIN(RADIANS(M72-90))</f>
        <v>924.11839930212022</v>
      </c>
      <c r="U72">
        <v>5040.7449999999999</v>
      </c>
      <c r="V72">
        <v>3042.7339999999999</v>
      </c>
      <c r="W72">
        <v>926.19100000000003</v>
      </c>
    </row>
    <row r="73" spans="1:23">
      <c r="A73">
        <v>111</v>
      </c>
      <c r="B73">
        <v>5</v>
      </c>
      <c r="C73">
        <v>10</v>
      </c>
      <c r="D73">
        <v>21</v>
      </c>
      <c r="E73">
        <v>16</v>
      </c>
      <c r="F73">
        <f t="shared" si="81"/>
        <v>130.88611111111112</v>
      </c>
      <c r="G73">
        <v>358.80950000000001</v>
      </c>
      <c r="H73">
        <v>267.77699999999999</v>
      </c>
      <c r="I73">
        <v>1959.13</v>
      </c>
      <c r="K73">
        <f t="shared" ref="K73" si="151">G73-180-G71</f>
        <v>157.28140000000002</v>
      </c>
      <c r="U73">
        <v>5040.6750000000002</v>
      </c>
      <c r="V73">
        <v>3042.7460000000001</v>
      </c>
      <c r="W73">
        <v>925.97</v>
      </c>
    </row>
    <row r="74" spans="1:23">
      <c r="A74" t="s">
        <v>0</v>
      </c>
      <c r="B74">
        <v>5</v>
      </c>
      <c r="C74">
        <v>10</v>
      </c>
      <c r="D74">
        <v>21</v>
      </c>
      <c r="E74">
        <v>30</v>
      </c>
      <c r="F74">
        <f t="shared" si="81"/>
        <v>130.89583333333334</v>
      </c>
      <c r="G74">
        <v>201.52940000000001</v>
      </c>
      <c r="H74">
        <v>265.66340000000002</v>
      </c>
      <c r="I74">
        <v>23.015999999999998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>
        <v>5008.4219999999996</v>
      </c>
      <c r="V74">
        <v>5021.348</v>
      </c>
      <c r="W74">
        <v>999.96</v>
      </c>
    </row>
    <row r="75" spans="1:23">
      <c r="A75" t="s">
        <v>0</v>
      </c>
      <c r="B75">
        <v>5</v>
      </c>
      <c r="C75">
        <v>10</v>
      </c>
      <c r="D75">
        <v>21</v>
      </c>
      <c r="E75">
        <v>30</v>
      </c>
      <c r="F75">
        <f t="shared" si="81"/>
        <v>130.89583333333334</v>
      </c>
      <c r="G75">
        <v>21.526800000000001</v>
      </c>
      <c r="H75">
        <v>94.3352</v>
      </c>
      <c r="I75">
        <v>23.015999999999998</v>
      </c>
      <c r="K75">
        <f t="shared" ref="K75" si="152">(G75+G78-180)/2</f>
        <v>21.528500000000008</v>
      </c>
      <c r="U75">
        <v>5008.4210000000003</v>
      </c>
      <c r="V75">
        <v>5021.3490000000002</v>
      </c>
      <c r="W75">
        <v>999.96</v>
      </c>
    </row>
    <row r="76" spans="1:23">
      <c r="A76">
        <v>111</v>
      </c>
      <c r="B76">
        <v>5</v>
      </c>
      <c r="C76">
        <v>10</v>
      </c>
      <c r="D76">
        <v>21</v>
      </c>
      <c r="E76">
        <v>31</v>
      </c>
      <c r="F76">
        <f t="shared" si="81"/>
        <v>130.89652777777778</v>
      </c>
      <c r="G76">
        <v>178.80699999999999</v>
      </c>
      <c r="H76">
        <v>92.216700000000003</v>
      </c>
      <c r="I76">
        <v>1958.9839999999999</v>
      </c>
      <c r="K76">
        <f t="shared" ref="K76" si="153">G76-K75</f>
        <v>157.27849999999998</v>
      </c>
      <c r="L76">
        <f t="shared" ref="L76" si="154">AVERAGE(K76:K77)</f>
        <v>157.28064999999998</v>
      </c>
      <c r="M76">
        <f t="shared" ref="M76" si="155">(360 - (H76+H77))/2 + H76</f>
        <v>92.218950000000007</v>
      </c>
      <c r="O76">
        <f t="shared" ref="O76" si="156">AVERAGE(I76:I77)*COS(RADIANS(M76-90))</f>
        <v>1957.5120882201054</v>
      </c>
      <c r="Q76">
        <f t="shared" ref="Q76" si="157">AVERAGE(F75:F78)</f>
        <v>130.89878472222222</v>
      </c>
      <c r="R76">
        <f t="shared" ref="R76" si="158">$F$5+O76*SIN(RADIANS(L76))</f>
        <v>5756.0255834732134</v>
      </c>
      <c r="S76">
        <f t="shared" ref="S76" si="159">$G$5+O76*COS(RADIANS(L76))</f>
        <v>3194.375760945311</v>
      </c>
      <c r="T76">
        <f t="shared" ref="T76" si="160">$H$5-AVERAGE(I76:I77)*SIN(RADIANS(M76-90))</f>
        <v>924.15157989013846</v>
      </c>
      <c r="U76">
        <v>5040.7560000000003</v>
      </c>
      <c r="V76">
        <v>3042.884</v>
      </c>
      <c r="W76">
        <v>926.19100000000003</v>
      </c>
    </row>
    <row r="77" spans="1:23">
      <c r="A77">
        <v>111</v>
      </c>
      <c r="B77">
        <v>5</v>
      </c>
      <c r="C77">
        <v>10</v>
      </c>
      <c r="D77">
        <v>21</v>
      </c>
      <c r="E77">
        <v>31</v>
      </c>
      <c r="F77">
        <f t="shared" si="81"/>
        <v>130.89652777777778</v>
      </c>
      <c r="G77">
        <v>358.80959999999999</v>
      </c>
      <c r="H77">
        <v>267.77879999999999</v>
      </c>
      <c r="I77">
        <v>1958.9780000000001</v>
      </c>
      <c r="K77">
        <f t="shared" ref="K77" si="161">G77-180-G75</f>
        <v>157.28279999999998</v>
      </c>
      <c r="U77">
        <v>5040.6670000000004</v>
      </c>
      <c r="V77">
        <v>3042.8939999999998</v>
      </c>
      <c r="W77">
        <v>926.03599999999994</v>
      </c>
    </row>
    <row r="78" spans="1:23">
      <c r="A78" t="s">
        <v>0</v>
      </c>
      <c r="B78">
        <v>5</v>
      </c>
      <c r="C78">
        <v>10</v>
      </c>
      <c r="D78">
        <v>21</v>
      </c>
      <c r="E78">
        <v>45</v>
      </c>
      <c r="F78">
        <f t="shared" si="81"/>
        <v>130.90625</v>
      </c>
      <c r="G78">
        <v>201.53020000000001</v>
      </c>
      <c r="H78">
        <v>265.66309999999999</v>
      </c>
      <c r="I78">
        <v>23.015000000000001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>
        <v>5008.4219999999996</v>
      </c>
      <c r="V78">
        <v>5021.348</v>
      </c>
      <c r="W78">
        <v>999.96</v>
      </c>
    </row>
    <row r="79" spans="1:23">
      <c r="A79" t="s">
        <v>0</v>
      </c>
      <c r="B79">
        <v>5</v>
      </c>
      <c r="C79">
        <v>10</v>
      </c>
      <c r="D79">
        <v>21</v>
      </c>
      <c r="E79">
        <v>45</v>
      </c>
      <c r="F79">
        <f t="shared" si="81"/>
        <v>130.90625</v>
      </c>
      <c r="G79">
        <v>21.527999999999999</v>
      </c>
      <c r="H79">
        <v>94.334699999999998</v>
      </c>
      <c r="I79">
        <v>23.015999999999998</v>
      </c>
      <c r="K79">
        <f t="shared" ref="K79" si="162">(G79+G82-180)/2</f>
        <v>21.52924999999999</v>
      </c>
      <c r="U79">
        <v>5008.4219999999996</v>
      </c>
      <c r="V79">
        <v>5021.3490000000002</v>
      </c>
      <c r="W79">
        <v>999.96</v>
      </c>
    </row>
    <row r="80" spans="1:23">
      <c r="A80">
        <v>111</v>
      </c>
      <c r="B80">
        <v>5</v>
      </c>
      <c r="C80">
        <v>10</v>
      </c>
      <c r="D80">
        <v>21</v>
      </c>
      <c r="E80">
        <v>46</v>
      </c>
      <c r="F80">
        <f t="shared" si="81"/>
        <v>130.90694444444443</v>
      </c>
      <c r="G80">
        <v>178.8065</v>
      </c>
      <c r="H80">
        <v>92.214600000000004</v>
      </c>
      <c r="I80">
        <v>1958.826</v>
      </c>
      <c r="K80">
        <f t="shared" ref="K80" si="163">G80-K79</f>
        <v>157.27725000000001</v>
      </c>
      <c r="L80">
        <f t="shared" ref="L80" si="164">AVERAGE(K80:K81)</f>
        <v>157.278975</v>
      </c>
      <c r="M80">
        <f t="shared" ref="M80" si="165">(360 - (H80+H81))/2 + H80</f>
        <v>92.217799999999997</v>
      </c>
      <c r="O80">
        <f t="shared" ref="O80" si="166">AVERAGE(I80:I81)*COS(RADIANS(M80-90))</f>
        <v>1957.3572274287001</v>
      </c>
      <c r="Q80">
        <f t="shared" ref="Q80" si="167">AVERAGE(F79:F82)</f>
        <v>130.90920138888887</v>
      </c>
      <c r="R80">
        <f t="shared" ref="R80" si="168">$F$5+O80*SIN(RADIANS(L80))</f>
        <v>5756.0185551113982</v>
      </c>
      <c r="S80">
        <f t="shared" ref="S80" si="169">$G$5+O80*COS(RADIANS(L80))</f>
        <v>3194.5407066082489</v>
      </c>
      <c r="T80">
        <f t="shared" ref="T80" si="170">$H$5-AVERAGE(I80:I81)*SIN(RADIANS(M80-90))</f>
        <v>924.19692596679602</v>
      </c>
      <c r="U80">
        <v>5040.7700000000004</v>
      </c>
      <c r="V80">
        <v>3043.04</v>
      </c>
      <c r="W80">
        <v>926.26900000000001</v>
      </c>
    </row>
    <row r="81" spans="1:23">
      <c r="A81">
        <v>111</v>
      </c>
      <c r="B81">
        <v>5</v>
      </c>
      <c r="C81">
        <v>10</v>
      </c>
      <c r="D81">
        <v>21</v>
      </c>
      <c r="E81">
        <v>46</v>
      </c>
      <c r="F81">
        <f t="shared" si="81"/>
        <v>130.90694444444443</v>
      </c>
      <c r="G81">
        <v>358.80869999999999</v>
      </c>
      <c r="H81">
        <v>267.779</v>
      </c>
      <c r="I81">
        <v>1958.8230000000001</v>
      </c>
      <c r="K81">
        <f t="shared" ref="K81" si="171">G81-180-G79</f>
        <v>157.2807</v>
      </c>
      <c r="U81">
        <v>5040.6940000000004</v>
      </c>
      <c r="V81">
        <v>3043.049</v>
      </c>
      <c r="W81">
        <v>926.05</v>
      </c>
    </row>
    <row r="82" spans="1:23">
      <c r="A82" t="s">
        <v>0</v>
      </c>
      <c r="B82">
        <v>5</v>
      </c>
      <c r="C82">
        <v>10</v>
      </c>
      <c r="D82">
        <v>22</v>
      </c>
      <c r="E82">
        <v>0</v>
      </c>
      <c r="F82">
        <f t="shared" si="81"/>
        <v>130.91666666666666</v>
      </c>
      <c r="G82">
        <v>201.53049999999999</v>
      </c>
      <c r="H82">
        <v>265.66300000000001</v>
      </c>
      <c r="I82">
        <v>23.015999999999998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>
        <v>5008.4229999999998</v>
      </c>
      <c r="V82">
        <v>5021.3490000000002</v>
      </c>
      <c r="W82">
        <v>999.96</v>
      </c>
    </row>
    <row r="83" spans="1:23">
      <c r="A83" t="s">
        <v>0</v>
      </c>
      <c r="B83">
        <v>5</v>
      </c>
      <c r="C83">
        <v>10</v>
      </c>
      <c r="D83">
        <v>22</v>
      </c>
      <c r="E83">
        <v>0</v>
      </c>
      <c r="F83">
        <f t="shared" si="81"/>
        <v>130.91666666666666</v>
      </c>
      <c r="G83">
        <v>21.528400000000001</v>
      </c>
      <c r="H83">
        <v>94.334999999999994</v>
      </c>
      <c r="I83">
        <v>23.015999999999998</v>
      </c>
      <c r="K83">
        <f t="shared" ref="K83" si="172">(G83+G86-180)/2</f>
        <v>21.529399999999995</v>
      </c>
      <c r="U83">
        <v>5008.4219999999996</v>
      </c>
      <c r="V83">
        <v>5021.3490000000002</v>
      </c>
      <c r="W83">
        <v>999.96</v>
      </c>
    </row>
    <row r="84" spans="1:23">
      <c r="A84">
        <v>111</v>
      </c>
      <c r="B84">
        <v>5</v>
      </c>
      <c r="C84">
        <v>10</v>
      </c>
      <c r="D84">
        <v>22</v>
      </c>
      <c r="E84">
        <v>1</v>
      </c>
      <c r="F84">
        <f t="shared" si="81"/>
        <v>130.91736111111112</v>
      </c>
      <c r="G84">
        <v>178.80670000000001</v>
      </c>
      <c r="H84">
        <v>92.213499999999996</v>
      </c>
      <c r="I84">
        <v>1958.67</v>
      </c>
      <c r="K84">
        <f t="shared" ref="K84" si="173">G84-K83</f>
        <v>157.27730000000003</v>
      </c>
      <c r="L84">
        <f t="shared" ref="L84" si="174">AVERAGE(K84:K85)</f>
        <v>157.27885000000003</v>
      </c>
      <c r="M84">
        <f t="shared" ref="M84" si="175">(360 - (H84+H85))/2 + H84</f>
        <v>92.216449999999995</v>
      </c>
      <c r="O84">
        <f t="shared" ref="O84" si="176">AVERAGE(I84:I85)*COS(RADIANS(M84-90))</f>
        <v>1957.2021304121738</v>
      </c>
      <c r="Q84">
        <f t="shared" ref="Q84" si="177">AVERAGE(F83:F86)</f>
        <v>130.91961805555556</v>
      </c>
      <c r="R84">
        <f t="shared" ref="R84" si="178">$F$5+O84*SIN(RADIANS(L84))</f>
        <v>5755.9625883217868</v>
      </c>
      <c r="S84">
        <f t="shared" ref="S84" si="179">$G$5+O84*COS(RADIANS(L84))</f>
        <v>3194.6854167908086</v>
      </c>
      <c r="T84">
        <f t="shared" ref="T84" si="180">$H$5-AVERAGE(I84:I85)*SIN(RADIANS(M84-90))</f>
        <v>924.24911705927855</v>
      </c>
      <c r="U84">
        <v>5040.76</v>
      </c>
      <c r="V84">
        <v>3043.1950000000002</v>
      </c>
      <c r="W84">
        <v>926.31</v>
      </c>
    </row>
    <row r="85" spans="1:23">
      <c r="A85">
        <v>111</v>
      </c>
      <c r="B85">
        <v>5</v>
      </c>
      <c r="C85">
        <v>10</v>
      </c>
      <c r="D85">
        <v>22</v>
      </c>
      <c r="E85">
        <v>1</v>
      </c>
      <c r="F85">
        <f t="shared" si="81"/>
        <v>130.91736111111112</v>
      </c>
      <c r="G85">
        <v>358.80880000000002</v>
      </c>
      <c r="H85">
        <v>267.78059999999999</v>
      </c>
      <c r="I85">
        <v>1958.665</v>
      </c>
      <c r="K85">
        <f t="shared" ref="K85" si="181">G85-180-G83</f>
        <v>157.28040000000001</v>
      </c>
      <c r="U85">
        <v>5040.6890000000003</v>
      </c>
      <c r="V85">
        <v>3043.2049999999999</v>
      </c>
      <c r="W85">
        <v>926.11</v>
      </c>
    </row>
    <row r="86" spans="1:23">
      <c r="A86" t="s">
        <v>0</v>
      </c>
      <c r="B86">
        <v>5</v>
      </c>
      <c r="C86">
        <v>10</v>
      </c>
      <c r="D86">
        <v>22</v>
      </c>
      <c r="E86">
        <v>15</v>
      </c>
      <c r="F86">
        <f t="shared" si="81"/>
        <v>130.92708333333334</v>
      </c>
      <c r="G86">
        <v>201.53039999999999</v>
      </c>
      <c r="H86">
        <v>265.66309999999999</v>
      </c>
      <c r="I86">
        <v>23.015999999999998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>
        <v>5008.4219999999996</v>
      </c>
      <c r="V86">
        <v>5021.3490000000002</v>
      </c>
      <c r="W86">
        <v>999.96</v>
      </c>
    </row>
    <row r="87" spans="1:23">
      <c r="A87" t="s">
        <v>0</v>
      </c>
      <c r="B87">
        <v>5</v>
      </c>
      <c r="C87">
        <v>10</v>
      </c>
      <c r="D87">
        <v>22</v>
      </c>
      <c r="E87">
        <v>15</v>
      </c>
      <c r="F87">
        <f t="shared" si="81"/>
        <v>130.92708333333334</v>
      </c>
      <c r="G87">
        <v>21.528700000000001</v>
      </c>
      <c r="H87">
        <v>94.335599999999999</v>
      </c>
      <c r="I87">
        <v>23.015000000000001</v>
      </c>
      <c r="K87">
        <f t="shared" ref="K87" si="182">(G87+G90-180)/2</f>
        <v>21.529500000000013</v>
      </c>
      <c r="U87">
        <v>5008.4219999999996</v>
      </c>
      <c r="V87">
        <v>5021.348</v>
      </c>
      <c r="W87">
        <v>999.96</v>
      </c>
    </row>
    <row r="88" spans="1:23">
      <c r="A88">
        <v>111</v>
      </c>
      <c r="B88">
        <v>5</v>
      </c>
      <c r="C88">
        <v>10</v>
      </c>
      <c r="D88">
        <v>22</v>
      </c>
      <c r="E88">
        <v>16</v>
      </c>
      <c r="F88">
        <f t="shared" si="81"/>
        <v>130.92777777777778</v>
      </c>
      <c r="G88">
        <v>178.80520000000001</v>
      </c>
      <c r="H88">
        <v>92.213700000000003</v>
      </c>
      <c r="I88">
        <v>1958.51</v>
      </c>
      <c r="K88">
        <f t="shared" ref="K88" si="183">G88-K87</f>
        <v>157.2757</v>
      </c>
      <c r="L88">
        <f t="shared" ref="L88" si="184">AVERAGE(K88:K89)</f>
        <v>157.27729999999997</v>
      </c>
      <c r="M88">
        <f t="shared" ref="M88" si="185">(360 - (H88+H89))/2 + H88</f>
        <v>92.216549999999998</v>
      </c>
      <c r="O88">
        <f t="shared" ref="O88" si="186">AVERAGE(I88:I89)*COS(RADIANS(M88-90))</f>
        <v>1957.0426175390414</v>
      </c>
      <c r="Q88">
        <f t="shared" ref="Q88" si="187">AVERAGE(F87:F90)</f>
        <v>130.93003472222222</v>
      </c>
      <c r="R88">
        <f t="shared" ref="R88" si="188">$F$5+O88*SIN(RADIANS(L88))</f>
        <v>5755.9498112258898</v>
      </c>
      <c r="S88">
        <f t="shared" ref="S88" si="189">$G$5+O88*COS(RADIANS(L88))</f>
        <v>3194.8530005089324</v>
      </c>
      <c r="T88">
        <f t="shared" ref="T88" si="190">$H$5-AVERAGE(I88:I89)*SIN(RADIANS(M88-90))</f>
        <v>924.25186999049072</v>
      </c>
      <c r="U88">
        <v>5040.8090000000002</v>
      </c>
      <c r="V88">
        <v>3043.3560000000002</v>
      </c>
      <c r="W88">
        <v>926.31200000000001</v>
      </c>
    </row>
    <row r="89" spans="1:23">
      <c r="A89">
        <v>111</v>
      </c>
      <c r="B89">
        <v>5</v>
      </c>
      <c r="C89">
        <v>10</v>
      </c>
      <c r="D89">
        <v>22</v>
      </c>
      <c r="E89">
        <v>16</v>
      </c>
      <c r="F89">
        <f t="shared" si="81"/>
        <v>130.92777777777778</v>
      </c>
      <c r="G89">
        <v>358.80759999999998</v>
      </c>
      <c r="H89">
        <v>267.78059999999999</v>
      </c>
      <c r="I89">
        <v>1958.5060000000001</v>
      </c>
      <c r="K89">
        <f t="shared" ref="K89" si="191">G89-180-G87</f>
        <v>157.27889999999996</v>
      </c>
      <c r="U89">
        <v>5040.7269999999999</v>
      </c>
      <c r="V89">
        <v>3043.3649999999998</v>
      </c>
      <c r="W89">
        <v>926.11599999999999</v>
      </c>
    </row>
    <row r="90" spans="1:23">
      <c r="A90" t="s">
        <v>0</v>
      </c>
      <c r="B90">
        <v>5</v>
      </c>
      <c r="C90">
        <v>10</v>
      </c>
      <c r="D90">
        <v>22</v>
      </c>
      <c r="E90">
        <v>30</v>
      </c>
      <c r="F90">
        <f t="shared" si="81"/>
        <v>130.9375</v>
      </c>
      <c r="G90">
        <v>201.53030000000001</v>
      </c>
      <c r="H90">
        <v>265.66160000000002</v>
      </c>
      <c r="I90">
        <v>23.015999999999998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>
        <v>5008.4219999999996</v>
      </c>
      <c r="V90">
        <v>5021.348</v>
      </c>
      <c r="W90">
        <v>999.95899999999995</v>
      </c>
    </row>
    <row r="91" spans="1:23">
      <c r="A91" t="s">
        <v>0</v>
      </c>
      <c r="B91">
        <v>5</v>
      </c>
      <c r="C91">
        <v>10</v>
      </c>
      <c r="D91">
        <v>22</v>
      </c>
      <c r="E91">
        <v>30</v>
      </c>
      <c r="F91">
        <f t="shared" si="81"/>
        <v>130.9375</v>
      </c>
      <c r="G91">
        <v>21.5291</v>
      </c>
      <c r="H91">
        <v>94.334699999999998</v>
      </c>
      <c r="I91">
        <v>23.015999999999998</v>
      </c>
      <c r="K91">
        <f t="shared" ref="K91" si="192">(G91+G94-180)/2</f>
        <v>21.529949999999999</v>
      </c>
      <c r="U91">
        <v>5008.4219999999996</v>
      </c>
      <c r="V91">
        <v>5021.3490000000002</v>
      </c>
      <c r="W91">
        <v>999.96</v>
      </c>
    </row>
    <row r="92" spans="1:23">
      <c r="A92">
        <v>111</v>
      </c>
      <c r="B92">
        <v>5</v>
      </c>
      <c r="C92">
        <v>10</v>
      </c>
      <c r="D92">
        <v>22</v>
      </c>
      <c r="E92">
        <v>31</v>
      </c>
      <c r="F92">
        <f t="shared" si="81"/>
        <v>130.93819444444443</v>
      </c>
      <c r="G92">
        <v>178.80520000000001</v>
      </c>
      <c r="H92">
        <v>92.211799999999997</v>
      </c>
      <c r="I92">
        <v>1958.3520000000001</v>
      </c>
      <c r="K92">
        <f t="shared" ref="K92" si="193">G92-K91</f>
        <v>157.27525000000003</v>
      </c>
      <c r="L92">
        <f t="shared" ref="L92" si="194">AVERAGE(K92:K93)</f>
        <v>157.27777500000002</v>
      </c>
      <c r="M92">
        <f t="shared" ref="M92" si="195">(360 - (H92+H93))/2 + H92</f>
        <v>92.21435000000001</v>
      </c>
      <c r="O92">
        <f t="shared" ref="O92" si="196">AVERAGE(I92:I93)*COS(RADIANS(M92-90))</f>
        <v>1956.8866433457204</v>
      </c>
      <c r="Q92">
        <f t="shared" ref="Q92" si="197">AVERAGE(F91:F94)</f>
        <v>130.94045138888887</v>
      </c>
      <c r="R92">
        <f t="shared" ref="R92" si="198">$F$5+O92*SIN(RADIANS(L92))</f>
        <v>5755.8745987697685</v>
      </c>
      <c r="S92">
        <f t="shared" ref="S92" si="199">$G$5+O92*COS(RADIANS(L92))</f>
        <v>3194.9906022849846</v>
      </c>
      <c r="T92">
        <f t="shared" ref="T92" si="200">$H$5-AVERAGE(I92:I93)*SIN(RADIANS(M92-90))</f>
        <v>924.33315854272837</v>
      </c>
      <c r="U92">
        <v>5040.8059999999996</v>
      </c>
      <c r="V92">
        <v>3043.511</v>
      </c>
      <c r="W92">
        <v>926.38099999999997</v>
      </c>
    </row>
    <row r="93" spans="1:23">
      <c r="A93">
        <v>111</v>
      </c>
      <c r="B93">
        <v>5</v>
      </c>
      <c r="C93">
        <v>10</v>
      </c>
      <c r="D93">
        <v>22</v>
      </c>
      <c r="E93">
        <v>31</v>
      </c>
      <c r="F93">
        <f t="shared" si="81"/>
        <v>130.93819444444443</v>
      </c>
      <c r="G93">
        <v>358.80939999999998</v>
      </c>
      <c r="H93">
        <v>267.78309999999999</v>
      </c>
      <c r="I93">
        <v>1958.346</v>
      </c>
      <c r="K93">
        <f t="shared" ref="K93" si="201">G93-180-G91</f>
        <v>157.28029999999998</v>
      </c>
      <c r="U93">
        <v>5040.6620000000003</v>
      </c>
      <c r="V93">
        <v>3043.52</v>
      </c>
      <c r="W93">
        <v>926.20699999999999</v>
      </c>
    </row>
    <row r="94" spans="1:23">
      <c r="A94" t="s">
        <v>0</v>
      </c>
      <c r="B94">
        <v>5</v>
      </c>
      <c r="C94">
        <v>10</v>
      </c>
      <c r="D94">
        <v>22</v>
      </c>
      <c r="E94">
        <v>45</v>
      </c>
      <c r="F94">
        <f t="shared" si="81"/>
        <v>130.94791666666666</v>
      </c>
      <c r="G94">
        <v>201.5308</v>
      </c>
      <c r="H94">
        <v>265.66230000000002</v>
      </c>
      <c r="I94">
        <v>23.015999999999998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>
        <v>5008.4229999999998</v>
      </c>
      <c r="V94">
        <v>5021.348</v>
      </c>
      <c r="W94">
        <v>999.95899999999995</v>
      </c>
    </row>
    <row r="95" spans="1:23">
      <c r="A95" t="s">
        <v>0</v>
      </c>
      <c r="B95">
        <v>5</v>
      </c>
      <c r="C95">
        <v>10</v>
      </c>
      <c r="D95">
        <v>22</v>
      </c>
      <c r="E95">
        <v>45</v>
      </c>
      <c r="F95">
        <f t="shared" ref="F95:F152" si="202" xml:space="preserve"> 133 + (C95-13) + (D95 + E95/60)/24</f>
        <v>130.94791666666666</v>
      </c>
      <c r="G95">
        <v>21.529299999999999</v>
      </c>
      <c r="H95">
        <v>94.334800000000001</v>
      </c>
      <c r="I95">
        <v>23.015000000000001</v>
      </c>
      <c r="K95">
        <f t="shared" ref="K95" si="203">(G95+G98-180)/2</f>
        <v>21.529700000000005</v>
      </c>
      <c r="U95">
        <v>5008.4219999999996</v>
      </c>
      <c r="V95">
        <v>5021.348</v>
      </c>
      <c r="W95">
        <v>999.96</v>
      </c>
    </row>
    <row r="96" spans="1:23">
      <c r="A96">
        <v>111</v>
      </c>
      <c r="B96">
        <v>5</v>
      </c>
      <c r="C96">
        <v>10</v>
      </c>
      <c r="D96">
        <v>22</v>
      </c>
      <c r="E96">
        <v>46</v>
      </c>
      <c r="F96">
        <f t="shared" si="202"/>
        <v>130.94861111111112</v>
      </c>
      <c r="G96">
        <v>178.80410000000001</v>
      </c>
      <c r="H96">
        <v>92.211600000000004</v>
      </c>
      <c r="I96">
        <v>1958.192</v>
      </c>
      <c r="K96">
        <f t="shared" ref="K96" si="204">G96-K95</f>
        <v>157.27440000000001</v>
      </c>
      <c r="L96">
        <f t="shared" ref="L96" si="205">AVERAGE(K96:K97)</f>
        <v>157.2765</v>
      </c>
      <c r="M96">
        <f t="shared" ref="M96" si="206">(360 - (H96+H97))/2 + H96</f>
        <v>92.21459999999999</v>
      </c>
      <c r="O96">
        <f t="shared" ref="O96" si="207">AVERAGE(I96:I97)*COS(RADIANS(M96-90))</f>
        <v>1956.727431924985</v>
      </c>
      <c r="Q96">
        <f t="shared" ref="Q96" si="208">AVERAGE(F95:F98)</f>
        <v>130.95086805555556</v>
      </c>
      <c r="R96">
        <f t="shared" ref="R96" si="209">$F$5+O96*SIN(RADIANS(L96))</f>
        <v>5755.8532644761081</v>
      </c>
      <c r="S96">
        <f t="shared" ref="S96" si="210">$G$5+O96*COS(RADIANS(L96))</f>
        <v>3195.1542765575341</v>
      </c>
      <c r="T96">
        <f t="shared" ref="T96" si="211">$H$5-AVERAGE(I96:I97)*SIN(RADIANS(M96-90))</f>
        <v>924.33076416235156</v>
      </c>
      <c r="U96">
        <v>5040.8389999999999</v>
      </c>
      <c r="V96">
        <v>3043.6709999999998</v>
      </c>
      <c r="W96">
        <v>926.39599999999996</v>
      </c>
    </row>
    <row r="97" spans="1:23">
      <c r="A97">
        <v>111</v>
      </c>
      <c r="B97">
        <v>5</v>
      </c>
      <c r="C97">
        <v>10</v>
      </c>
      <c r="D97">
        <v>22</v>
      </c>
      <c r="E97">
        <v>46</v>
      </c>
      <c r="F97">
        <f t="shared" si="202"/>
        <v>130.94861111111112</v>
      </c>
      <c r="G97">
        <v>358.80790000000002</v>
      </c>
      <c r="H97">
        <v>267.7824</v>
      </c>
      <c r="I97">
        <v>1958.1880000000001</v>
      </c>
      <c r="K97">
        <f t="shared" ref="K97" si="212">G97-180-G95</f>
        <v>157.27860000000001</v>
      </c>
      <c r="U97">
        <v>5040.7089999999998</v>
      </c>
      <c r="V97">
        <v>3043.68</v>
      </c>
      <c r="W97">
        <v>926.18899999999996</v>
      </c>
    </row>
    <row r="98" spans="1:23">
      <c r="A98" t="s">
        <v>0</v>
      </c>
      <c r="B98">
        <v>5</v>
      </c>
      <c r="C98">
        <v>10</v>
      </c>
      <c r="D98">
        <v>23</v>
      </c>
      <c r="E98">
        <v>0</v>
      </c>
      <c r="F98">
        <f t="shared" si="202"/>
        <v>130.95833333333334</v>
      </c>
      <c r="G98">
        <v>201.5301</v>
      </c>
      <c r="H98">
        <v>265.66320000000002</v>
      </c>
      <c r="I98">
        <v>23.015999999999998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>
        <v>5008.4219999999996</v>
      </c>
      <c r="V98">
        <v>5021.348</v>
      </c>
      <c r="W98">
        <v>999.96</v>
      </c>
    </row>
    <row r="99" spans="1:23">
      <c r="A99" t="s">
        <v>0</v>
      </c>
      <c r="B99">
        <v>5</v>
      </c>
      <c r="C99">
        <v>10</v>
      </c>
      <c r="D99">
        <v>23</v>
      </c>
      <c r="E99">
        <v>0</v>
      </c>
      <c r="F99">
        <f t="shared" si="202"/>
        <v>130.95833333333334</v>
      </c>
      <c r="G99">
        <v>21.528199999999998</v>
      </c>
      <c r="H99">
        <v>94.336699999999993</v>
      </c>
      <c r="I99">
        <v>23.015999999999998</v>
      </c>
      <c r="K99">
        <f t="shared" ref="K99" si="213">(G99+G102-180)/2</f>
        <v>21.528549999999996</v>
      </c>
      <c r="U99">
        <v>5008.4219999999996</v>
      </c>
      <c r="V99">
        <v>5021.3490000000002</v>
      </c>
      <c r="W99">
        <v>999.96</v>
      </c>
    </row>
    <row r="100" spans="1:23">
      <c r="A100">
        <v>111</v>
      </c>
      <c r="B100">
        <v>5</v>
      </c>
      <c r="C100">
        <v>10</v>
      </c>
      <c r="D100">
        <v>23</v>
      </c>
      <c r="E100">
        <v>1</v>
      </c>
      <c r="F100">
        <f t="shared" si="202"/>
        <v>130.95902777777778</v>
      </c>
      <c r="G100">
        <v>178.8039</v>
      </c>
      <c r="H100">
        <v>92.210700000000003</v>
      </c>
      <c r="I100">
        <v>1958.028</v>
      </c>
      <c r="K100">
        <f t="shared" ref="K100" si="214">G100-K99</f>
        <v>157.27535</v>
      </c>
      <c r="L100">
        <f t="shared" ref="L100" si="215">AVERAGE(K100:K101)</f>
        <v>157.27682500000003</v>
      </c>
      <c r="M100">
        <f t="shared" ref="M100" si="216">(360 - (H100+H101))/2 + H100</f>
        <v>92.212250000000012</v>
      </c>
      <c r="O100">
        <f t="shared" ref="O100" si="217">AVERAGE(I100:I101)*COS(RADIANS(M100-90))</f>
        <v>1956.5661564749339</v>
      </c>
      <c r="Q100">
        <f t="shared" ref="Q100" si="218">AVERAGE(F99:F102)</f>
        <v>130.96128472222222</v>
      </c>
      <c r="R100">
        <f t="shared" ref="R100" si="219">$F$5+O100*SIN(RADIANS(L100))</f>
        <v>5755.7807294561144</v>
      </c>
      <c r="S100">
        <f t="shared" ref="S100" si="220">$G$5+O100*COS(RADIANS(L100))</f>
        <v>3195.29874670463</v>
      </c>
      <c r="T100">
        <f t="shared" ref="T100" si="221">$H$5-AVERAGE(I100:I101)*SIN(RADIANS(M100-90))</f>
        <v>924.41736980525866</v>
      </c>
      <c r="U100">
        <v>5040.8440000000001</v>
      </c>
      <c r="V100">
        <v>3043.8339999999998</v>
      </c>
      <c r="W100">
        <v>926.43200000000002</v>
      </c>
    </row>
    <row r="101" spans="1:23">
      <c r="A101">
        <v>111</v>
      </c>
      <c r="B101">
        <v>5</v>
      </c>
      <c r="C101">
        <v>10</v>
      </c>
      <c r="D101">
        <v>23</v>
      </c>
      <c r="E101">
        <v>1</v>
      </c>
      <c r="F101">
        <f t="shared" si="202"/>
        <v>130.95902777777778</v>
      </c>
      <c r="G101">
        <v>358.80650000000003</v>
      </c>
      <c r="H101">
        <v>267.78620000000001</v>
      </c>
      <c r="I101">
        <v>1958.0229999999999</v>
      </c>
      <c r="K101">
        <f t="shared" ref="K101" si="222">G101-180-G99</f>
        <v>157.27830000000003</v>
      </c>
      <c r="U101">
        <v>5040.7550000000001</v>
      </c>
      <c r="V101">
        <v>3043.8409999999999</v>
      </c>
      <c r="W101">
        <v>926.32399999999996</v>
      </c>
    </row>
    <row r="102" spans="1:23">
      <c r="A102" t="s">
        <v>0</v>
      </c>
      <c r="B102">
        <v>5</v>
      </c>
      <c r="C102">
        <v>10</v>
      </c>
      <c r="D102">
        <v>23</v>
      </c>
      <c r="E102">
        <v>15</v>
      </c>
      <c r="F102">
        <f t="shared" si="202"/>
        <v>130.96875</v>
      </c>
      <c r="G102">
        <v>201.52889999999999</v>
      </c>
      <c r="H102">
        <v>265.66239999999999</v>
      </c>
      <c r="I102">
        <v>23.015999999999998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>
        <v>5008.4219999999996</v>
      </c>
      <c r="V102">
        <v>5021.3490000000002</v>
      </c>
      <c r="W102">
        <v>999.95899999999995</v>
      </c>
    </row>
    <row r="103" spans="1:23">
      <c r="A103" t="s">
        <v>0</v>
      </c>
      <c r="B103">
        <v>5</v>
      </c>
      <c r="C103">
        <v>10</v>
      </c>
      <c r="D103">
        <v>23</v>
      </c>
      <c r="E103">
        <v>15</v>
      </c>
      <c r="F103">
        <f t="shared" si="202"/>
        <v>130.96875</v>
      </c>
      <c r="G103">
        <v>21.528700000000001</v>
      </c>
      <c r="H103">
        <v>94.335999999999999</v>
      </c>
      <c r="I103">
        <v>23.015000000000001</v>
      </c>
      <c r="K103">
        <f t="shared" ref="K103" si="223">(G103+G106-180)/2</f>
        <v>21.528300000000002</v>
      </c>
      <c r="U103">
        <v>5008.4219999999996</v>
      </c>
      <c r="V103">
        <v>5021.348</v>
      </c>
      <c r="W103">
        <v>999.96</v>
      </c>
    </row>
    <row r="104" spans="1:23">
      <c r="A104">
        <v>111</v>
      </c>
      <c r="B104">
        <v>5</v>
      </c>
      <c r="C104">
        <v>10</v>
      </c>
      <c r="D104">
        <v>23</v>
      </c>
      <c r="E104">
        <v>16</v>
      </c>
      <c r="F104">
        <f t="shared" si="202"/>
        <v>130.96944444444443</v>
      </c>
      <c r="G104">
        <v>178.8004</v>
      </c>
      <c r="H104">
        <v>92.209299999999999</v>
      </c>
      <c r="I104">
        <v>1957.8630000000001</v>
      </c>
      <c r="K104">
        <f t="shared" ref="K104" si="224">G104-K103</f>
        <v>157.27209999999999</v>
      </c>
      <c r="L104">
        <f t="shared" ref="L104" si="225">AVERAGE(K104:K105)</f>
        <v>157.27409999999998</v>
      </c>
      <c r="M104">
        <f t="shared" ref="M104" si="226">(360 - (H104+H105))/2 + H104</f>
        <v>92.212350000000001</v>
      </c>
      <c r="O104">
        <f t="shared" ref="O104" si="227">AVERAGE(I104:I105)*COS(RADIANS(M104-90))</f>
        <v>1956.4026464252086</v>
      </c>
      <c r="Q104">
        <f t="shared" ref="Q104" si="228">AVERAGE(F103:F106)</f>
        <v>130.97170138888887</v>
      </c>
      <c r="R104">
        <f t="shared" ref="R104" si="229">$F$5+O104*SIN(RADIANS(L104))</f>
        <v>5755.8033928963705</v>
      </c>
      <c r="S104">
        <f t="shared" ref="S104" si="230">$G$5+O104*COS(RADIANS(L104))</f>
        <v>3195.4855095550233</v>
      </c>
      <c r="T104">
        <f t="shared" ref="T104" si="231">$H$5-AVERAGE(I104:I105)*SIN(RADIANS(M104-90))</f>
        <v>924.42026657601559</v>
      </c>
      <c r="U104">
        <v>5040.96</v>
      </c>
      <c r="V104">
        <v>3044</v>
      </c>
      <c r="W104">
        <v>926.48699999999997</v>
      </c>
    </row>
    <row r="105" spans="1:23">
      <c r="A105">
        <v>111</v>
      </c>
      <c r="B105">
        <v>5</v>
      </c>
      <c r="C105">
        <v>10</v>
      </c>
      <c r="D105">
        <v>23</v>
      </c>
      <c r="E105">
        <v>16</v>
      </c>
      <c r="F105">
        <f t="shared" si="202"/>
        <v>130.96944444444443</v>
      </c>
      <c r="G105">
        <v>358.8048</v>
      </c>
      <c r="H105">
        <v>267.78460000000001</v>
      </c>
      <c r="I105">
        <v>1957.8610000000001</v>
      </c>
      <c r="K105">
        <f t="shared" ref="K105" si="232">G105-180-G103</f>
        <v>157.27609999999999</v>
      </c>
      <c r="U105">
        <v>5040.8100000000004</v>
      </c>
      <c r="V105">
        <v>3044.0070000000001</v>
      </c>
      <c r="W105">
        <v>926.27800000000002</v>
      </c>
    </row>
    <row r="106" spans="1:23">
      <c r="A106" t="s">
        <v>0</v>
      </c>
      <c r="B106">
        <v>5</v>
      </c>
      <c r="C106">
        <v>10</v>
      </c>
      <c r="D106">
        <v>23</v>
      </c>
      <c r="E106">
        <v>30</v>
      </c>
      <c r="F106">
        <f t="shared" si="202"/>
        <v>130.97916666666666</v>
      </c>
      <c r="G106">
        <v>201.52789999999999</v>
      </c>
      <c r="H106">
        <v>265.66079999999999</v>
      </c>
      <c r="I106">
        <v>23.015000000000001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>
        <v>5008.4210000000003</v>
      </c>
      <c r="V106">
        <v>5021.3490000000002</v>
      </c>
      <c r="W106">
        <v>999.95899999999995</v>
      </c>
    </row>
    <row r="107" spans="1:23">
      <c r="A107" t="s">
        <v>0</v>
      </c>
      <c r="B107">
        <v>5</v>
      </c>
      <c r="C107">
        <v>10</v>
      </c>
      <c r="D107">
        <v>23</v>
      </c>
      <c r="E107">
        <v>30</v>
      </c>
      <c r="F107">
        <f t="shared" si="202"/>
        <v>130.97916666666666</v>
      </c>
      <c r="G107">
        <v>21.527699999999999</v>
      </c>
      <c r="H107">
        <v>94.334699999999998</v>
      </c>
      <c r="I107">
        <v>23.015999999999998</v>
      </c>
      <c r="K107">
        <f t="shared" ref="K107" si="233">(G107+G110-180)/2</f>
        <v>21.528150000000011</v>
      </c>
      <c r="U107">
        <v>5008.4210000000003</v>
      </c>
      <c r="V107">
        <v>5021.3490000000002</v>
      </c>
      <c r="W107">
        <v>999.96</v>
      </c>
    </row>
    <row r="108" spans="1:23">
      <c r="A108">
        <v>111</v>
      </c>
      <c r="B108">
        <v>5</v>
      </c>
      <c r="C108">
        <v>10</v>
      </c>
      <c r="D108">
        <v>23</v>
      </c>
      <c r="E108">
        <v>31</v>
      </c>
      <c r="F108">
        <f t="shared" si="202"/>
        <v>130.97986111111112</v>
      </c>
      <c r="G108">
        <v>178.80080000000001</v>
      </c>
      <c r="H108">
        <v>92.207800000000006</v>
      </c>
      <c r="I108">
        <v>1957.6969999999999</v>
      </c>
      <c r="K108">
        <f t="shared" ref="K108" si="234">G108-K107</f>
        <v>157.27265</v>
      </c>
      <c r="L108">
        <f t="shared" ref="L108" si="235">AVERAGE(K108:K109)</f>
        <v>157.274475</v>
      </c>
      <c r="M108">
        <f t="shared" ref="M108" si="236">(360 - (H108+H109))/2 + H108</f>
        <v>92.212599999999995</v>
      </c>
      <c r="O108">
        <f t="shared" ref="O108" si="237">AVERAGE(I108:I109)*COS(RADIANS(M108-90))</f>
        <v>1956.2339422529055</v>
      </c>
      <c r="Q108">
        <f t="shared" ref="Q108" si="238">AVERAGE(F107:F110)</f>
        <v>130.98211805555556</v>
      </c>
      <c r="R108">
        <f t="shared" ref="R108" si="239">$F$5+O108*SIN(RADIANS(L108))</f>
        <v>5755.7264090723493</v>
      </c>
      <c r="S108">
        <f t="shared" ref="S108" si="240">$G$5+O108*COS(RADIANS(L108))</f>
        <v>3195.6361698778828</v>
      </c>
      <c r="T108">
        <f t="shared" ref="T108" si="241">$H$5-AVERAGE(I108:I109)*SIN(RADIANS(M108-90))</f>
        <v>924.41823553326378</v>
      </c>
      <c r="U108">
        <v>5040.942</v>
      </c>
      <c r="V108">
        <v>3044.163</v>
      </c>
      <c r="W108">
        <v>926.54399999999998</v>
      </c>
    </row>
    <row r="109" spans="1:23">
      <c r="A109">
        <v>111</v>
      </c>
      <c r="B109">
        <v>5</v>
      </c>
      <c r="C109">
        <v>10</v>
      </c>
      <c r="D109">
        <v>23</v>
      </c>
      <c r="E109">
        <v>31</v>
      </c>
      <c r="F109">
        <f t="shared" si="202"/>
        <v>130.97986111111112</v>
      </c>
      <c r="G109">
        <v>358.80399999999997</v>
      </c>
      <c r="H109">
        <v>267.7826</v>
      </c>
      <c r="I109">
        <v>1957.69</v>
      </c>
      <c r="K109">
        <f t="shared" ref="K109" si="242">G109-180-G107</f>
        <v>157.27629999999996</v>
      </c>
      <c r="U109">
        <v>5040.8329999999996</v>
      </c>
      <c r="V109">
        <v>3044.18</v>
      </c>
      <c r="W109">
        <v>926.21400000000006</v>
      </c>
    </row>
    <row r="110" spans="1:23">
      <c r="A110" t="s">
        <v>0</v>
      </c>
      <c r="B110">
        <v>5</v>
      </c>
      <c r="C110">
        <v>10</v>
      </c>
      <c r="D110">
        <v>23</v>
      </c>
      <c r="E110">
        <v>45</v>
      </c>
      <c r="F110">
        <f t="shared" si="202"/>
        <v>130.98958333333334</v>
      </c>
      <c r="G110">
        <v>201.52860000000001</v>
      </c>
      <c r="H110">
        <v>265.66230000000002</v>
      </c>
      <c r="I110">
        <v>23.015000000000001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>
        <v>5008.4219999999996</v>
      </c>
      <c r="V110">
        <v>5021.348</v>
      </c>
      <c r="W110">
        <v>999.95899999999995</v>
      </c>
    </row>
    <row r="111" spans="1:23">
      <c r="A111" t="s">
        <v>0</v>
      </c>
      <c r="B111">
        <v>5</v>
      </c>
      <c r="C111">
        <v>10</v>
      </c>
      <c r="D111">
        <v>23</v>
      </c>
      <c r="E111">
        <v>45</v>
      </c>
      <c r="F111">
        <f t="shared" si="202"/>
        <v>130.98958333333334</v>
      </c>
      <c r="G111">
        <v>21.526499999999999</v>
      </c>
      <c r="H111">
        <v>94.335999999999999</v>
      </c>
      <c r="I111">
        <v>23.015000000000001</v>
      </c>
      <c r="K111">
        <f t="shared" ref="K111" si="243">(G111+G114-180)/2</f>
        <v>21.527500000000003</v>
      </c>
      <c r="U111">
        <v>5008.4210000000003</v>
      </c>
      <c r="V111">
        <v>5021.3490000000002</v>
      </c>
      <c r="W111">
        <v>999.96</v>
      </c>
    </row>
    <row r="112" spans="1:23">
      <c r="A112">
        <v>111</v>
      </c>
      <c r="B112">
        <v>5</v>
      </c>
      <c r="C112">
        <v>10</v>
      </c>
      <c r="D112">
        <v>23</v>
      </c>
      <c r="E112">
        <v>46</v>
      </c>
      <c r="F112">
        <f t="shared" si="202"/>
        <v>130.99027777777778</v>
      </c>
      <c r="G112">
        <v>178.79900000000001</v>
      </c>
      <c r="H112">
        <v>92.208500000000001</v>
      </c>
      <c r="I112">
        <v>1957.5260000000001</v>
      </c>
      <c r="K112">
        <f t="shared" ref="K112" si="244">G112-K111</f>
        <v>157.2715</v>
      </c>
      <c r="L112">
        <f t="shared" ref="L112" si="245">AVERAGE(K112:K113)</f>
        <v>157.27360000000002</v>
      </c>
      <c r="M112">
        <f t="shared" ref="M112" si="246">(360 - (H112+H113))/2 + H112</f>
        <v>92.209950000000006</v>
      </c>
      <c r="O112">
        <f t="shared" ref="O112" si="247">AVERAGE(I112:I113)*COS(RADIANS(M112-90))</f>
        <v>1956.0690612341664</v>
      </c>
      <c r="Q112">
        <f t="shared" ref="Q112" si="248">AVERAGE(F111:F114)</f>
        <v>130.99253472222222</v>
      </c>
      <c r="R112">
        <f t="shared" ref="R112" si="249">$F$5+O112*SIN(RADIANS(L112))</f>
        <v>5755.6902659012994</v>
      </c>
      <c r="S112">
        <f t="shared" ref="S112" si="250">$G$5+O112*COS(RADIANS(L112))</f>
        <v>3195.7997909490377</v>
      </c>
      <c r="T112">
        <f t="shared" ref="T112" si="251">$H$5-AVERAGE(I112:I113)*SIN(RADIANS(M112-90))</f>
        <v>924.5152114165553</v>
      </c>
      <c r="U112">
        <v>5040.9979999999996</v>
      </c>
      <c r="V112">
        <v>3044.3359999999998</v>
      </c>
      <c r="W112">
        <v>926.52700000000004</v>
      </c>
    </row>
    <row r="113" spans="1:23">
      <c r="A113">
        <v>111</v>
      </c>
      <c r="B113">
        <v>5</v>
      </c>
      <c r="C113">
        <v>10</v>
      </c>
      <c r="D113">
        <v>23</v>
      </c>
      <c r="E113">
        <v>46</v>
      </c>
      <c r="F113">
        <f t="shared" si="202"/>
        <v>130.99027777777778</v>
      </c>
      <c r="G113">
        <v>358.80220000000003</v>
      </c>
      <c r="H113">
        <v>267.78859999999997</v>
      </c>
      <c r="I113">
        <v>1957.5239999999999</v>
      </c>
      <c r="K113">
        <f t="shared" ref="K113" si="252">G113-180-G111</f>
        <v>157.27570000000003</v>
      </c>
      <c r="U113">
        <v>5040.8890000000001</v>
      </c>
      <c r="V113">
        <v>3044.34</v>
      </c>
      <c r="W113">
        <v>926.428</v>
      </c>
    </row>
    <row r="114" spans="1:23">
      <c r="A114" t="s">
        <v>0</v>
      </c>
      <c r="B114">
        <v>5</v>
      </c>
      <c r="C114">
        <v>11</v>
      </c>
      <c r="D114">
        <v>0</v>
      </c>
      <c r="E114">
        <v>0</v>
      </c>
      <c r="F114">
        <f t="shared" si="202"/>
        <v>131</v>
      </c>
      <c r="G114">
        <v>201.52850000000001</v>
      </c>
      <c r="H114">
        <v>265.66109999999998</v>
      </c>
      <c r="I114">
        <v>23.015000000000001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>
        <v>5008.4219999999996</v>
      </c>
      <c r="V114">
        <v>5021.348</v>
      </c>
      <c r="W114">
        <v>999.95899999999995</v>
      </c>
    </row>
    <row r="115" spans="1:23">
      <c r="A115" t="s">
        <v>0</v>
      </c>
      <c r="B115">
        <v>5</v>
      </c>
      <c r="C115">
        <v>11</v>
      </c>
      <c r="D115">
        <v>0</v>
      </c>
      <c r="E115">
        <v>0</v>
      </c>
      <c r="F115">
        <f t="shared" si="202"/>
        <v>131</v>
      </c>
      <c r="G115">
        <v>21.5275</v>
      </c>
      <c r="H115">
        <v>94.334500000000006</v>
      </c>
      <c r="I115">
        <v>23.015000000000001</v>
      </c>
      <c r="K115">
        <f t="shared" ref="K115" si="253">(G115+G118-180)/2</f>
        <v>21.528599999999997</v>
      </c>
      <c r="U115">
        <v>5008.4210000000003</v>
      </c>
      <c r="V115">
        <v>5021.3490000000002</v>
      </c>
      <c r="W115">
        <v>999.96100000000001</v>
      </c>
    </row>
    <row r="116" spans="1:23">
      <c r="A116">
        <v>111</v>
      </c>
      <c r="B116">
        <v>5</v>
      </c>
      <c r="C116">
        <v>11</v>
      </c>
      <c r="D116">
        <v>0</v>
      </c>
      <c r="E116">
        <v>1</v>
      </c>
      <c r="F116">
        <f t="shared" si="202"/>
        <v>131.00069444444443</v>
      </c>
      <c r="G116">
        <v>178.7987</v>
      </c>
      <c r="H116">
        <v>92.206500000000005</v>
      </c>
      <c r="I116">
        <v>1957.3610000000001</v>
      </c>
      <c r="K116">
        <f t="shared" ref="K116" si="254">G116-K115</f>
        <v>157.27010000000001</v>
      </c>
      <c r="L116">
        <f t="shared" ref="L116" si="255">AVERAGE(K116:K117)</f>
        <v>157.27285000000001</v>
      </c>
      <c r="M116">
        <f t="shared" ref="M116" si="256">(360 - (H116+H117))/2 + H116</f>
        <v>92.209499999999991</v>
      </c>
      <c r="O116">
        <f t="shared" ref="O116" si="257">AVERAGE(I116:I117)*COS(RADIANS(M116-90))</f>
        <v>1955.9022785599088</v>
      </c>
      <c r="Q116">
        <f t="shared" ref="Q116" si="258">AVERAGE(F115:F118)</f>
        <v>131.00295138888887</v>
      </c>
      <c r="R116">
        <f t="shared" ref="R116" si="259">$F$5+O116*SIN(RADIANS(L116))</f>
        <v>5755.6494474183255</v>
      </c>
      <c r="S116">
        <f t="shared" ref="S116" si="260">$G$5+O116*COS(RADIANS(L116))</f>
        <v>3195.9635159198629</v>
      </c>
      <c r="T116">
        <f t="shared" ref="T116" si="261">$H$5-AVERAGE(I116:I117)*SIN(RADIANS(M116-90))</f>
        <v>924.53703205938018</v>
      </c>
      <c r="U116">
        <v>5041.0069999999996</v>
      </c>
      <c r="V116">
        <v>3044.498</v>
      </c>
      <c r="W116">
        <v>926.601</v>
      </c>
    </row>
    <row r="117" spans="1:23">
      <c r="A117">
        <v>111</v>
      </c>
      <c r="B117">
        <v>5</v>
      </c>
      <c r="C117">
        <v>11</v>
      </c>
      <c r="D117">
        <v>0</v>
      </c>
      <c r="E117">
        <v>1</v>
      </c>
      <c r="F117">
        <f t="shared" si="202"/>
        <v>131.00069444444443</v>
      </c>
      <c r="G117">
        <v>358.80309999999997</v>
      </c>
      <c r="H117">
        <v>267.78750000000002</v>
      </c>
      <c r="I117">
        <v>1957.354</v>
      </c>
      <c r="K117">
        <f t="shared" ref="K117" si="262">G117-180-G115</f>
        <v>157.27559999999997</v>
      </c>
      <c r="U117">
        <v>5040.857</v>
      </c>
      <c r="V117">
        <v>3044.51</v>
      </c>
      <c r="W117">
        <v>926.39499999999998</v>
      </c>
    </row>
    <row r="118" spans="1:23">
      <c r="A118" t="s">
        <v>0</v>
      </c>
      <c r="B118">
        <v>5</v>
      </c>
      <c r="C118">
        <v>11</v>
      </c>
      <c r="D118">
        <v>0</v>
      </c>
      <c r="E118">
        <v>15</v>
      </c>
      <c r="F118">
        <f t="shared" si="202"/>
        <v>131.01041666666666</v>
      </c>
      <c r="G118">
        <v>201.52969999999999</v>
      </c>
      <c r="H118">
        <v>265.66210000000001</v>
      </c>
      <c r="I118">
        <v>23.015999999999998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>
        <v>5008.4219999999996</v>
      </c>
      <c r="V118">
        <v>5021.348</v>
      </c>
      <c r="W118">
        <v>999.95899999999995</v>
      </c>
    </row>
    <row r="119" spans="1:23">
      <c r="A119" t="s">
        <v>0</v>
      </c>
      <c r="B119">
        <v>5</v>
      </c>
      <c r="C119">
        <v>11</v>
      </c>
      <c r="D119">
        <v>0</v>
      </c>
      <c r="E119">
        <v>15</v>
      </c>
      <c r="F119">
        <f t="shared" si="202"/>
        <v>131.01041666666666</v>
      </c>
      <c r="G119">
        <v>21.528400000000001</v>
      </c>
      <c r="H119">
        <v>94.334000000000003</v>
      </c>
      <c r="I119">
        <v>23.015999999999998</v>
      </c>
      <c r="K119">
        <f t="shared" ref="K119" si="263">(G119+G122-180)/2</f>
        <v>21.529600000000002</v>
      </c>
      <c r="U119">
        <v>5008.4219999999996</v>
      </c>
      <c r="V119">
        <v>5021.3490000000002</v>
      </c>
      <c r="W119">
        <v>999.96100000000001</v>
      </c>
    </row>
    <row r="120" spans="1:23">
      <c r="A120">
        <v>111</v>
      </c>
      <c r="B120">
        <v>5</v>
      </c>
      <c r="C120">
        <v>11</v>
      </c>
      <c r="D120">
        <v>0</v>
      </c>
      <c r="E120">
        <v>16</v>
      </c>
      <c r="F120">
        <f t="shared" si="202"/>
        <v>131.01111111111112</v>
      </c>
      <c r="G120">
        <v>178.8</v>
      </c>
      <c r="H120">
        <v>92.208100000000002</v>
      </c>
      <c r="I120">
        <v>1957.1969999999999</v>
      </c>
      <c r="K120">
        <f t="shared" ref="K120" si="264">G120-K119</f>
        <v>157.2704</v>
      </c>
      <c r="L120">
        <f t="shared" ref="L120" si="265">AVERAGE(K120:K121)</f>
        <v>157.27299999999997</v>
      </c>
      <c r="M120">
        <f t="shared" ref="M120" si="266">(360 - (H120+H121))/2 + H120</f>
        <v>92.210000000000008</v>
      </c>
      <c r="O120">
        <f t="shared" ref="O120" si="267">AVERAGE(I120:I121)*COS(RADIANS(M120-90))</f>
        <v>1955.7387411860022</v>
      </c>
      <c r="Q120">
        <f t="shared" ref="Q120" si="268">AVERAGE(F119:F122)</f>
        <v>131.01336805555556</v>
      </c>
      <c r="R120">
        <f t="shared" ref="R120" si="269">$F$5+O120*SIN(RADIANS(L120))</f>
        <v>5755.5815433099833</v>
      </c>
      <c r="S120">
        <f t="shared" ref="S120" si="270">$G$5+O120*COS(RADIANS(L120))</f>
        <v>3196.1123773402314</v>
      </c>
      <c r="T120">
        <f t="shared" ref="T120" si="271">$H$5-AVERAGE(I120:I121)*SIN(RADIANS(M120-90))</f>
        <v>924.52624923563269</v>
      </c>
      <c r="U120">
        <v>5040.9570000000003</v>
      </c>
      <c r="V120">
        <v>3044.663</v>
      </c>
      <c r="W120">
        <v>926.55200000000002</v>
      </c>
    </row>
    <row r="121" spans="1:23">
      <c r="A121">
        <v>111</v>
      </c>
      <c r="B121">
        <v>5</v>
      </c>
      <c r="C121">
        <v>11</v>
      </c>
      <c r="D121">
        <v>0</v>
      </c>
      <c r="E121">
        <v>16</v>
      </c>
      <c r="F121">
        <f t="shared" si="202"/>
        <v>131.01111111111112</v>
      </c>
      <c r="G121">
        <v>358.80399999999997</v>
      </c>
      <c r="H121">
        <v>267.78809999999999</v>
      </c>
      <c r="I121">
        <v>1957.192</v>
      </c>
      <c r="K121">
        <f t="shared" ref="K121" si="272">G121-180-G119</f>
        <v>157.27559999999997</v>
      </c>
      <c r="U121">
        <v>5040.8220000000001</v>
      </c>
      <c r="V121">
        <v>3044.6709999999998</v>
      </c>
      <c r="W121">
        <v>926.423</v>
      </c>
    </row>
    <row r="122" spans="1:23">
      <c r="A122" t="s">
        <v>0</v>
      </c>
      <c r="B122">
        <v>5</v>
      </c>
      <c r="C122">
        <v>11</v>
      </c>
      <c r="D122">
        <v>0</v>
      </c>
      <c r="E122">
        <v>30</v>
      </c>
      <c r="F122">
        <f t="shared" si="202"/>
        <v>131.02083333333334</v>
      </c>
      <c r="G122">
        <v>201.5308</v>
      </c>
      <c r="H122">
        <v>265.66000000000003</v>
      </c>
      <c r="I122">
        <v>23.015000000000001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>
        <v>5008.4219999999996</v>
      </c>
      <c r="V122">
        <v>5021.348</v>
      </c>
      <c r="W122">
        <v>999.95799999999997</v>
      </c>
    </row>
    <row r="123" spans="1:23">
      <c r="A123" t="s">
        <v>0</v>
      </c>
      <c r="B123">
        <v>5</v>
      </c>
      <c r="C123">
        <v>11</v>
      </c>
      <c r="D123">
        <v>0</v>
      </c>
      <c r="E123">
        <v>30</v>
      </c>
      <c r="F123">
        <f t="shared" si="202"/>
        <v>131.02083333333334</v>
      </c>
      <c r="G123">
        <v>21.5291</v>
      </c>
      <c r="H123">
        <v>94.332999999999998</v>
      </c>
      <c r="I123">
        <v>23.015000000000001</v>
      </c>
      <c r="K123">
        <f t="shared" ref="K123" si="273">(G123+G126-180)/2</f>
        <v>21.530850000000001</v>
      </c>
      <c r="U123">
        <v>5008.4219999999996</v>
      </c>
      <c r="V123">
        <v>5021.348</v>
      </c>
      <c r="W123">
        <v>999.96100000000001</v>
      </c>
    </row>
    <row r="124" spans="1:23">
      <c r="A124">
        <v>111</v>
      </c>
      <c r="B124">
        <v>5</v>
      </c>
      <c r="C124">
        <v>11</v>
      </c>
      <c r="D124">
        <v>0</v>
      </c>
      <c r="E124">
        <v>31</v>
      </c>
      <c r="F124">
        <f t="shared" si="202"/>
        <v>131.02152777777778</v>
      </c>
      <c r="G124">
        <v>178.79949999999999</v>
      </c>
      <c r="H124">
        <v>92.202799999999996</v>
      </c>
      <c r="I124">
        <v>1957.0350000000001</v>
      </c>
      <c r="K124">
        <f t="shared" ref="K124" si="274">G124-K123</f>
        <v>157.26864999999998</v>
      </c>
      <c r="L124">
        <f t="shared" ref="L124" si="275">AVERAGE(K124:K125)</f>
        <v>157.27117499999997</v>
      </c>
      <c r="M124">
        <f t="shared" ref="M124" si="276">(360 - (H124+H125))/2 + H124</f>
        <v>92.20750000000001</v>
      </c>
      <c r="O124">
        <f t="shared" ref="O124" si="277">AVERAGE(I124:I125)*COS(RADIANS(M124-90))</f>
        <v>1955.5821512266366</v>
      </c>
      <c r="Q124">
        <f t="shared" ref="Q124" si="278">AVERAGE(F123:F126)</f>
        <v>131.02378472222222</v>
      </c>
      <c r="R124">
        <f t="shared" ref="R124" si="279">$F$5+O124*SIN(RADIANS(L124))</f>
        <v>5755.578499141684</v>
      </c>
      <c r="S124">
        <f t="shared" ref="S124" si="280">$G$5+O124*COS(RADIANS(L124))</f>
        <v>3196.2808750165677</v>
      </c>
      <c r="T124">
        <f t="shared" ref="T124" si="281">$H$5-AVERAGE(I124:I125)*SIN(RADIANS(M124-90))</f>
        <v>924.61774748622236</v>
      </c>
      <c r="U124">
        <v>5040.973</v>
      </c>
      <c r="V124">
        <v>3044.8180000000002</v>
      </c>
      <c r="W124">
        <v>926.73800000000006</v>
      </c>
    </row>
    <row r="125" spans="1:23">
      <c r="A125">
        <v>111</v>
      </c>
      <c r="B125">
        <v>5</v>
      </c>
      <c r="C125">
        <v>11</v>
      </c>
      <c r="D125">
        <v>0</v>
      </c>
      <c r="E125">
        <v>31</v>
      </c>
      <c r="F125">
        <f t="shared" si="202"/>
        <v>131.02152777777778</v>
      </c>
      <c r="G125">
        <v>358.80279999999999</v>
      </c>
      <c r="H125">
        <v>267.7878</v>
      </c>
      <c r="I125">
        <v>1957.0340000000001</v>
      </c>
      <c r="K125">
        <f t="shared" ref="K125" si="282">G125-180-G123</f>
        <v>157.27369999999999</v>
      </c>
      <c r="U125">
        <v>5040.8590000000004</v>
      </c>
      <c r="V125">
        <v>3044.83</v>
      </c>
      <c r="W125">
        <v>926.41800000000001</v>
      </c>
    </row>
    <row r="126" spans="1:23">
      <c r="A126" t="s">
        <v>0</v>
      </c>
      <c r="B126">
        <v>5</v>
      </c>
      <c r="C126">
        <v>11</v>
      </c>
      <c r="D126">
        <v>0</v>
      </c>
      <c r="E126">
        <v>45</v>
      </c>
      <c r="F126">
        <f t="shared" si="202"/>
        <v>131.03125</v>
      </c>
      <c r="G126">
        <v>201.5326</v>
      </c>
      <c r="H126">
        <v>265.66120000000001</v>
      </c>
      <c r="I126">
        <v>23.015999999999998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>
        <v>5008.4229999999998</v>
      </c>
      <c r="V126">
        <v>5021.348</v>
      </c>
      <c r="W126">
        <v>999.95899999999995</v>
      </c>
    </row>
    <row r="127" spans="1:23">
      <c r="A127" t="s">
        <v>0</v>
      </c>
      <c r="B127">
        <v>5</v>
      </c>
      <c r="C127">
        <v>11</v>
      </c>
      <c r="D127">
        <v>0</v>
      </c>
      <c r="E127">
        <v>45</v>
      </c>
      <c r="F127">
        <f t="shared" si="202"/>
        <v>131.03125</v>
      </c>
      <c r="G127">
        <v>21.529900000000001</v>
      </c>
      <c r="H127">
        <v>94.3339</v>
      </c>
      <c r="I127">
        <v>23.015000000000001</v>
      </c>
      <c r="K127">
        <f t="shared" ref="K127" si="283">(G127+G130-180)/2</f>
        <v>21.531049999999993</v>
      </c>
      <c r="U127">
        <v>5008.4219999999996</v>
      </c>
      <c r="V127">
        <v>5021.348</v>
      </c>
      <c r="W127">
        <v>999.96100000000001</v>
      </c>
    </row>
    <row r="128" spans="1:23">
      <c r="A128">
        <v>111</v>
      </c>
      <c r="B128">
        <v>5</v>
      </c>
      <c r="C128">
        <v>11</v>
      </c>
      <c r="D128">
        <v>0</v>
      </c>
      <c r="E128">
        <v>46</v>
      </c>
      <c r="F128">
        <f t="shared" si="202"/>
        <v>131.03194444444443</v>
      </c>
      <c r="G128">
        <v>178.80090000000001</v>
      </c>
      <c r="H128">
        <v>92.206999999999994</v>
      </c>
      <c r="I128">
        <v>1956.876</v>
      </c>
      <c r="K128">
        <f t="shared" ref="K128" si="284">G128-K127</f>
        <v>157.26985000000002</v>
      </c>
      <c r="L128">
        <f t="shared" ref="L128" si="285">AVERAGE(K128:K129)</f>
        <v>157.272175</v>
      </c>
      <c r="M128">
        <f t="shared" ref="M128" si="286">(360 - (H128+H129))/2 + H128</f>
        <v>92.210800000000006</v>
      </c>
      <c r="O128">
        <f t="shared" ref="O128" si="287">AVERAGE(I128:I129)*COS(RADIANS(M128-90))</f>
        <v>1955.4169261152665</v>
      </c>
      <c r="Q128">
        <f t="shared" ref="Q128" si="288">AVERAGE(F127:F130)</f>
        <v>131.03420138888887</v>
      </c>
      <c r="R128">
        <f t="shared" ref="R128" si="289">$F$5+O128*SIN(RADIANS(L128))</f>
        <v>5755.4831828037322</v>
      </c>
      <c r="S128">
        <f t="shared" ref="S128" si="290">$G$5+O128*COS(RADIANS(L128))</f>
        <v>3196.4200834343883</v>
      </c>
      <c r="T128">
        <f t="shared" ref="T128" si="291">$H$5-AVERAGE(I128:I129)*SIN(RADIANS(M128-90))</f>
        <v>924.51132492769011</v>
      </c>
      <c r="U128">
        <v>5040.9219999999996</v>
      </c>
      <c r="V128">
        <v>3044.982</v>
      </c>
      <c r="W128">
        <v>926.6</v>
      </c>
    </row>
    <row r="129" spans="1:23">
      <c r="A129">
        <v>111</v>
      </c>
      <c r="B129">
        <v>5</v>
      </c>
      <c r="C129">
        <v>11</v>
      </c>
      <c r="D129">
        <v>0</v>
      </c>
      <c r="E129">
        <v>46</v>
      </c>
      <c r="F129">
        <f t="shared" si="202"/>
        <v>131.03194444444443</v>
      </c>
      <c r="G129">
        <v>358.80439999999999</v>
      </c>
      <c r="H129">
        <v>267.78539999999998</v>
      </c>
      <c r="I129">
        <v>1956.8710000000001</v>
      </c>
      <c r="K129">
        <f t="shared" ref="K129" si="292">G129-180-G127</f>
        <v>157.27449999999999</v>
      </c>
      <c r="U129">
        <v>5040.8019999999997</v>
      </c>
      <c r="V129">
        <v>3044.9949999999999</v>
      </c>
      <c r="W129">
        <v>926.34100000000001</v>
      </c>
    </row>
    <row r="130" spans="1:23">
      <c r="A130" t="s">
        <v>0</v>
      </c>
      <c r="B130">
        <v>5</v>
      </c>
      <c r="C130">
        <v>11</v>
      </c>
      <c r="D130">
        <v>1</v>
      </c>
      <c r="E130">
        <v>0</v>
      </c>
      <c r="F130">
        <f t="shared" si="202"/>
        <v>131.04166666666666</v>
      </c>
      <c r="G130">
        <v>201.53219999999999</v>
      </c>
      <c r="H130">
        <v>265.66140000000001</v>
      </c>
      <c r="I130">
        <v>23.015999999999998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>
        <v>5008.4229999999998</v>
      </c>
      <c r="V130">
        <v>5021.348</v>
      </c>
      <c r="W130">
        <v>999.95899999999995</v>
      </c>
    </row>
    <row r="131" spans="1:23">
      <c r="A131" t="s">
        <v>0</v>
      </c>
      <c r="B131">
        <v>5</v>
      </c>
      <c r="C131">
        <v>11</v>
      </c>
      <c r="D131">
        <v>1</v>
      </c>
      <c r="E131">
        <v>0</v>
      </c>
      <c r="F131">
        <f t="shared" si="202"/>
        <v>131.04166666666666</v>
      </c>
      <c r="G131">
        <v>21.5307</v>
      </c>
      <c r="H131">
        <v>94.335099999999997</v>
      </c>
      <c r="I131">
        <v>23.015999999999998</v>
      </c>
      <c r="K131">
        <f t="shared" ref="K131" si="293">(G131+G134-180)/2</f>
        <v>21.53125</v>
      </c>
      <c r="U131">
        <v>5008.4229999999998</v>
      </c>
      <c r="V131">
        <v>5021.348</v>
      </c>
      <c r="W131">
        <v>999.96</v>
      </c>
    </row>
    <row r="132" spans="1:23">
      <c r="A132">
        <v>111</v>
      </c>
      <c r="B132">
        <v>5</v>
      </c>
      <c r="C132">
        <v>11</v>
      </c>
      <c r="D132">
        <v>1</v>
      </c>
      <c r="E132">
        <v>1</v>
      </c>
      <c r="F132">
        <f t="shared" si="202"/>
        <v>131.04236111111112</v>
      </c>
      <c r="G132">
        <v>178.79939999999999</v>
      </c>
      <c r="H132">
        <v>92.207899999999995</v>
      </c>
      <c r="I132">
        <v>1956.7159999999999</v>
      </c>
      <c r="K132">
        <f t="shared" ref="K132" si="294">G132-K131</f>
        <v>157.26814999999999</v>
      </c>
      <c r="L132">
        <f t="shared" ref="L132" si="295">AVERAGE(K132:K133)</f>
        <v>157.271075</v>
      </c>
      <c r="M132">
        <f t="shared" ref="M132" si="296">(360 - (H132+H133))/2 + H132</f>
        <v>92.21074999999999</v>
      </c>
      <c r="O132">
        <f t="shared" ref="O132" si="297">AVERAGE(I132:I133)*COS(RADIANS(M132-90))</f>
        <v>1955.2571110793956</v>
      </c>
      <c r="Q132">
        <f t="shared" ref="Q132" si="298">AVERAGE(F131:F134)</f>
        <v>131.04461805555556</v>
      </c>
      <c r="R132">
        <f t="shared" ref="R132" si="299">$F$5+O132*SIN(RADIANS(L132))</f>
        <v>5755.456060902221</v>
      </c>
      <c r="S132">
        <f t="shared" ref="S132" si="300">$G$5+O132*COS(RADIANS(L132))</f>
        <v>3196.581992306652</v>
      </c>
      <c r="T132">
        <f t="shared" ref="T132" si="301">$H$5-AVERAGE(I132:I133)*SIN(RADIANS(M132-90))</f>
        <v>924.51920339778178</v>
      </c>
      <c r="U132">
        <v>5040.9669999999996</v>
      </c>
      <c r="V132">
        <v>3045.1439999999998</v>
      </c>
      <c r="W132">
        <v>926.57899999999995</v>
      </c>
    </row>
    <row r="133" spans="1:23">
      <c r="A133">
        <v>111</v>
      </c>
      <c r="B133">
        <v>5</v>
      </c>
      <c r="C133">
        <v>11</v>
      </c>
      <c r="D133">
        <v>1</v>
      </c>
      <c r="E133">
        <v>1</v>
      </c>
      <c r="F133">
        <f t="shared" si="202"/>
        <v>131.04236111111112</v>
      </c>
      <c r="G133">
        <v>358.80470000000003</v>
      </c>
      <c r="H133">
        <v>267.78640000000001</v>
      </c>
      <c r="I133">
        <v>1956.711</v>
      </c>
      <c r="K133">
        <f t="shared" ref="K133" si="302">G133-180-G131</f>
        <v>157.27400000000003</v>
      </c>
      <c r="U133">
        <v>5040.7870000000003</v>
      </c>
      <c r="V133">
        <v>3045.1529999999998</v>
      </c>
      <c r="W133">
        <v>926.38300000000004</v>
      </c>
    </row>
    <row r="134" spans="1:23">
      <c r="A134" t="s">
        <v>0</v>
      </c>
      <c r="B134">
        <v>5</v>
      </c>
      <c r="C134">
        <v>11</v>
      </c>
      <c r="D134">
        <v>1</v>
      </c>
      <c r="E134">
        <v>15</v>
      </c>
      <c r="F134">
        <f t="shared" si="202"/>
        <v>131.05208333333334</v>
      </c>
      <c r="G134">
        <v>201.5318</v>
      </c>
      <c r="H134">
        <v>265.66140000000001</v>
      </c>
      <c r="I134">
        <v>23.015000000000001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>
        <v>5008.4229999999998</v>
      </c>
      <c r="V134">
        <v>5021.348</v>
      </c>
      <c r="W134">
        <v>999.95899999999995</v>
      </c>
    </row>
    <row r="135" spans="1:23">
      <c r="A135" t="s">
        <v>0</v>
      </c>
      <c r="B135">
        <v>5</v>
      </c>
      <c r="C135">
        <v>11</v>
      </c>
      <c r="D135">
        <v>1</v>
      </c>
      <c r="E135">
        <v>15</v>
      </c>
      <c r="F135">
        <f t="shared" si="202"/>
        <v>131.05208333333334</v>
      </c>
      <c r="G135">
        <v>21.531199999999998</v>
      </c>
      <c r="H135">
        <v>94.334299999999999</v>
      </c>
      <c r="I135">
        <v>23.015000000000001</v>
      </c>
      <c r="K135">
        <f t="shared" ref="K135" si="303">(G135+G138-180)/2</f>
        <v>21.531200000000013</v>
      </c>
      <c r="U135">
        <v>5008.4229999999998</v>
      </c>
      <c r="V135">
        <v>5021.348</v>
      </c>
      <c r="W135">
        <v>999.96100000000001</v>
      </c>
    </row>
    <row r="136" spans="1:23">
      <c r="A136">
        <v>111</v>
      </c>
      <c r="B136">
        <v>5</v>
      </c>
      <c r="C136">
        <v>11</v>
      </c>
      <c r="D136">
        <v>1</v>
      </c>
      <c r="E136">
        <v>16</v>
      </c>
      <c r="F136">
        <f t="shared" si="202"/>
        <v>131.05277777777778</v>
      </c>
      <c r="G136">
        <v>178.79910000000001</v>
      </c>
      <c r="H136">
        <v>92.210999999999999</v>
      </c>
      <c r="I136">
        <v>1956.5509999999999</v>
      </c>
      <c r="K136">
        <f t="shared" ref="K136" si="304">G136-K135</f>
        <v>157.2679</v>
      </c>
      <c r="L136">
        <f t="shared" ref="L136" si="305">AVERAGE(K136:K137)</f>
        <v>157.26949999999999</v>
      </c>
      <c r="M136">
        <f t="shared" ref="M136" si="306">(360 - (H136+H137))/2 + H136</f>
        <v>92.213149999999999</v>
      </c>
      <c r="O136">
        <f t="shared" ref="O136" si="307">AVERAGE(I136:I137)*COS(RADIANS(M136-90))</f>
        <v>1955.0905695898116</v>
      </c>
      <c r="Q136">
        <f t="shared" ref="Q136" si="308">AVERAGE(F135:F138)</f>
        <v>131.05503472222222</v>
      </c>
      <c r="R136">
        <f t="shared" ref="R136" si="309">$F$5+O136*SIN(RADIANS(L136))</f>
        <v>5755.4412835135172</v>
      </c>
      <c r="S136">
        <f t="shared" ref="S136" si="310">$G$5+O136*COS(RADIANS(L136))</f>
        <v>3196.7563663047458</v>
      </c>
      <c r="T136">
        <f t="shared" ref="T136" si="311">$H$5-AVERAGE(I136:I137)*SIN(RADIANS(M136-90))</f>
        <v>924.44361574965365</v>
      </c>
      <c r="U136">
        <v>5040.9769999999999</v>
      </c>
      <c r="V136">
        <v>3045.3130000000001</v>
      </c>
      <c r="W136">
        <v>926.47699999999998</v>
      </c>
    </row>
    <row r="137" spans="1:23">
      <c r="A137">
        <v>111</v>
      </c>
      <c r="B137">
        <v>5</v>
      </c>
      <c r="C137">
        <v>11</v>
      </c>
      <c r="D137">
        <v>1</v>
      </c>
      <c r="E137">
        <v>16</v>
      </c>
      <c r="F137">
        <f t="shared" si="202"/>
        <v>131.05277777777778</v>
      </c>
      <c r="G137">
        <v>358.8023</v>
      </c>
      <c r="H137">
        <v>267.78469999999999</v>
      </c>
      <c r="I137">
        <v>1956.549</v>
      </c>
      <c r="K137">
        <f t="shared" ref="K137" si="312">G137-180-G135</f>
        <v>157.27109999999999</v>
      </c>
      <c r="U137">
        <v>5040.866</v>
      </c>
      <c r="V137">
        <v>3045.319</v>
      </c>
      <c r="W137">
        <v>926.33199999999999</v>
      </c>
    </row>
    <row r="138" spans="1:23">
      <c r="A138" t="s">
        <v>0</v>
      </c>
      <c r="B138">
        <v>5</v>
      </c>
      <c r="C138">
        <v>11</v>
      </c>
      <c r="D138">
        <v>1</v>
      </c>
      <c r="E138">
        <v>30</v>
      </c>
      <c r="F138">
        <f t="shared" si="202"/>
        <v>131.0625</v>
      </c>
      <c r="G138">
        <v>201.53120000000001</v>
      </c>
      <c r="H138">
        <v>265.66129999999998</v>
      </c>
      <c r="I138">
        <v>23.015999999999998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>
        <v>5008.4229999999998</v>
      </c>
      <c r="V138">
        <v>5021.348</v>
      </c>
      <c r="W138">
        <v>999.95899999999995</v>
      </c>
    </row>
    <row r="139" spans="1:23">
      <c r="A139" t="s">
        <v>0</v>
      </c>
      <c r="B139">
        <v>5</v>
      </c>
      <c r="C139">
        <v>11</v>
      </c>
      <c r="D139">
        <v>1</v>
      </c>
      <c r="E139">
        <v>30</v>
      </c>
      <c r="F139">
        <f t="shared" si="202"/>
        <v>131.0625</v>
      </c>
      <c r="G139">
        <v>21.530100000000001</v>
      </c>
      <c r="H139">
        <v>94.333500000000001</v>
      </c>
      <c r="I139">
        <v>23.015000000000001</v>
      </c>
      <c r="K139">
        <f t="shared" ref="K139" si="313">(G139+G142-180)/2</f>
        <v>21.530900000000003</v>
      </c>
      <c r="U139">
        <v>5008.4219999999996</v>
      </c>
      <c r="V139">
        <v>5021.348</v>
      </c>
      <c r="W139">
        <v>999.96100000000001</v>
      </c>
    </row>
    <row r="140" spans="1:23">
      <c r="A140">
        <v>111</v>
      </c>
      <c r="B140">
        <v>5</v>
      </c>
      <c r="C140">
        <v>11</v>
      </c>
      <c r="D140">
        <v>1</v>
      </c>
      <c r="E140">
        <v>31</v>
      </c>
      <c r="F140">
        <f t="shared" si="202"/>
        <v>131.06319444444443</v>
      </c>
      <c r="G140">
        <v>178.79689999999999</v>
      </c>
      <c r="H140">
        <v>92.211399999999998</v>
      </c>
      <c r="I140">
        <v>1956.3920000000001</v>
      </c>
      <c r="K140">
        <f t="shared" ref="K140" si="314">G140-K139</f>
        <v>157.26599999999999</v>
      </c>
      <c r="L140">
        <f t="shared" ref="L140" si="315">AVERAGE(K140:K141)</f>
        <v>157.26814999999999</v>
      </c>
      <c r="M140">
        <f t="shared" ref="M140" si="316">(360 - (H140+H141))/2 + H140</f>
        <v>92.214300000000009</v>
      </c>
      <c r="O140">
        <f t="shared" ref="O140" si="317">AVERAGE(I140:I141)*COS(RADIANS(M140-90))</f>
        <v>1954.9281729001689</v>
      </c>
      <c r="Q140">
        <f t="shared" ref="Q140" si="318">AVERAGE(F139:F142)</f>
        <v>131.06545138888887</v>
      </c>
      <c r="R140">
        <f t="shared" ref="R140" si="319">$F$5+O140*SIN(RADIANS(L140))</f>
        <v>5755.4210180954069</v>
      </c>
      <c r="S140">
        <f t="shared" ref="S140" si="320">$G$5+O140*COS(RADIANS(L140))</f>
        <v>3196.9239487424575</v>
      </c>
      <c r="T140">
        <f t="shared" ref="T140" si="321">$H$5-AVERAGE(I140:I141)*SIN(RADIANS(M140-90))</f>
        <v>924.41059517228655</v>
      </c>
      <c r="U140">
        <v>5041.0469999999996</v>
      </c>
      <c r="V140">
        <v>3045.4749999999999</v>
      </c>
      <c r="W140">
        <v>926.47</v>
      </c>
    </row>
    <row r="141" spans="1:23">
      <c r="A141">
        <v>111</v>
      </c>
      <c r="B141">
        <v>5</v>
      </c>
      <c r="C141">
        <v>11</v>
      </c>
      <c r="D141">
        <v>1</v>
      </c>
      <c r="E141">
        <v>31</v>
      </c>
      <c r="F141">
        <f t="shared" si="202"/>
        <v>131.06319444444443</v>
      </c>
      <c r="G141">
        <v>358.80040000000002</v>
      </c>
      <c r="H141">
        <v>267.78280000000001</v>
      </c>
      <c r="I141">
        <v>1956.386</v>
      </c>
      <c r="K141">
        <f t="shared" ref="K141" si="322">G141-180-G139</f>
        <v>157.27030000000002</v>
      </c>
      <c r="U141">
        <v>5040.9269999999997</v>
      </c>
      <c r="V141">
        <v>3045.4859999999999</v>
      </c>
      <c r="W141">
        <v>926.274</v>
      </c>
    </row>
    <row r="142" spans="1:23">
      <c r="A142" t="s">
        <v>0</v>
      </c>
      <c r="B142">
        <v>5</v>
      </c>
      <c r="C142">
        <v>11</v>
      </c>
      <c r="D142">
        <v>1</v>
      </c>
      <c r="E142">
        <v>45</v>
      </c>
      <c r="F142">
        <f t="shared" si="202"/>
        <v>131.07291666666666</v>
      </c>
      <c r="G142">
        <v>201.5317</v>
      </c>
      <c r="H142">
        <v>265.66050000000001</v>
      </c>
      <c r="I142">
        <v>23.015000000000001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>
        <v>5008.4229999999998</v>
      </c>
      <c r="V142">
        <v>5021.348</v>
      </c>
      <c r="W142">
        <v>999.95899999999995</v>
      </c>
    </row>
    <row r="143" spans="1:23">
      <c r="A143" t="s">
        <v>0</v>
      </c>
      <c r="B143">
        <v>5</v>
      </c>
      <c r="C143">
        <v>11</v>
      </c>
      <c r="D143">
        <v>1</v>
      </c>
      <c r="E143">
        <v>45</v>
      </c>
      <c r="F143">
        <f t="shared" si="202"/>
        <v>131.07291666666666</v>
      </c>
      <c r="G143">
        <v>21.529699999999998</v>
      </c>
      <c r="H143">
        <v>94.333600000000004</v>
      </c>
      <c r="I143">
        <v>23.015999999999998</v>
      </c>
      <c r="K143">
        <f t="shared" ref="K143" si="323">(G143+G146-180)/2</f>
        <v>21.5291</v>
      </c>
      <c r="U143">
        <v>5008.4219999999996</v>
      </c>
      <c r="V143">
        <v>5021.3490000000002</v>
      </c>
      <c r="W143">
        <v>999.96100000000001</v>
      </c>
    </row>
    <row r="144" spans="1:23">
      <c r="A144">
        <v>111</v>
      </c>
      <c r="B144">
        <v>5</v>
      </c>
      <c r="C144">
        <v>11</v>
      </c>
      <c r="D144">
        <v>1</v>
      </c>
      <c r="E144">
        <v>46</v>
      </c>
      <c r="F144">
        <f t="shared" si="202"/>
        <v>131.07361111111112</v>
      </c>
      <c r="G144">
        <v>178.7953</v>
      </c>
      <c r="H144">
        <v>92.210099999999997</v>
      </c>
      <c r="I144">
        <v>1956.2270000000001</v>
      </c>
      <c r="K144">
        <f t="shared" ref="K144" si="324">G144-K143</f>
        <v>157.2662</v>
      </c>
      <c r="L144">
        <f t="shared" ref="L144" si="325">AVERAGE(K144:K145)</f>
        <v>157.26780000000002</v>
      </c>
      <c r="M144">
        <f t="shared" ref="M144" si="326">(360 - (H144+H145))/2 + H144</f>
        <v>92.213799999999978</v>
      </c>
      <c r="O144">
        <f t="shared" ref="O144" si="327">AVERAGE(I144:I145)*COS(RADIANS(M144-90))</f>
        <v>1954.7654544973402</v>
      </c>
      <c r="Q144">
        <f t="shared" ref="Q144" si="328">AVERAGE(F143:F146)</f>
        <v>131.07586805555556</v>
      </c>
      <c r="R144">
        <f t="shared" ref="R144" si="329">$F$5+O144*SIN(RADIANS(L144))</f>
        <v>5755.3691540777709</v>
      </c>
      <c r="S144">
        <f t="shared" ref="S144" si="330">$G$5+O144*COS(RADIANS(L144))</f>
        <v>3197.0786419912747</v>
      </c>
      <c r="T144">
        <f t="shared" ref="T144" si="331">$H$5-AVERAGE(I144:I145)*SIN(RADIANS(M144-90))</f>
        <v>924.43397089923519</v>
      </c>
      <c r="U144">
        <v>5041.098</v>
      </c>
      <c r="V144">
        <v>3045.6390000000001</v>
      </c>
      <c r="W144">
        <v>926.52099999999996</v>
      </c>
    </row>
    <row r="145" spans="1:23">
      <c r="A145">
        <v>111</v>
      </c>
      <c r="B145">
        <v>5</v>
      </c>
      <c r="C145">
        <v>11</v>
      </c>
      <c r="D145">
        <v>1</v>
      </c>
      <c r="E145">
        <v>46</v>
      </c>
      <c r="F145">
        <f t="shared" si="202"/>
        <v>131.07361111111112</v>
      </c>
      <c r="G145">
        <v>358.79910000000001</v>
      </c>
      <c r="H145">
        <v>267.78250000000003</v>
      </c>
      <c r="I145">
        <v>1956.2239999999999</v>
      </c>
      <c r="K145">
        <f t="shared" ref="K145" si="332">G145-180-G143</f>
        <v>157.26940000000002</v>
      </c>
      <c r="U145">
        <v>5040.9690000000001</v>
      </c>
      <c r="V145">
        <v>3045.6489999999999</v>
      </c>
      <c r="W145">
        <v>926.26800000000003</v>
      </c>
    </row>
    <row r="146" spans="1:23">
      <c r="A146" t="s">
        <v>0</v>
      </c>
      <c r="B146">
        <v>5</v>
      </c>
      <c r="C146">
        <v>11</v>
      </c>
      <c r="D146">
        <v>2</v>
      </c>
      <c r="E146">
        <v>0</v>
      </c>
      <c r="F146">
        <f t="shared" si="202"/>
        <v>131.08333333333334</v>
      </c>
      <c r="G146">
        <v>201.52850000000001</v>
      </c>
      <c r="H146">
        <v>265.66210000000001</v>
      </c>
      <c r="I146">
        <v>23.015000000000001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>
        <v>5008.4219999999996</v>
      </c>
      <c r="V146">
        <v>5021.3490000000002</v>
      </c>
      <c r="W146">
        <v>999.95899999999995</v>
      </c>
    </row>
    <row r="147" spans="1:23">
      <c r="A147" t="s">
        <v>0</v>
      </c>
      <c r="B147">
        <v>5</v>
      </c>
      <c r="C147">
        <v>11</v>
      </c>
      <c r="D147">
        <v>2</v>
      </c>
      <c r="E147">
        <v>0</v>
      </c>
      <c r="F147">
        <f t="shared" si="202"/>
        <v>131.08333333333334</v>
      </c>
      <c r="G147">
        <v>21.527100000000001</v>
      </c>
      <c r="H147">
        <v>94.334500000000006</v>
      </c>
      <c r="I147">
        <v>23.015000000000001</v>
      </c>
      <c r="K147">
        <f t="shared" ref="K147" si="333">(G147+G150-180)/2</f>
        <v>21.528999999999996</v>
      </c>
      <c r="U147">
        <v>5008.4210000000003</v>
      </c>
      <c r="V147">
        <v>5021.3490000000002</v>
      </c>
      <c r="W147">
        <v>999.96100000000001</v>
      </c>
    </row>
    <row r="148" spans="1:23">
      <c r="A148">
        <v>111</v>
      </c>
      <c r="B148">
        <v>5</v>
      </c>
      <c r="C148">
        <v>11</v>
      </c>
      <c r="D148">
        <v>2</v>
      </c>
      <c r="E148">
        <v>1</v>
      </c>
      <c r="F148">
        <f t="shared" si="202"/>
        <v>131.08402777777778</v>
      </c>
      <c r="G148">
        <v>178.79239999999999</v>
      </c>
      <c r="H148">
        <v>92.211699999999993</v>
      </c>
      <c r="I148">
        <v>1956.0650000000001</v>
      </c>
      <c r="K148">
        <f t="shared" ref="K148" si="334">G148-K147</f>
        <v>157.26339999999999</v>
      </c>
      <c r="L148">
        <f t="shared" ref="L148" si="335">AVERAGE(K148:K149)</f>
        <v>157.26704999999998</v>
      </c>
      <c r="M148">
        <f t="shared" ref="M148" si="336">(360 - (H148+H149))/2 + H148</f>
        <v>92.214249999999979</v>
      </c>
      <c r="O148">
        <f t="shared" ref="O148" si="337">AVERAGE(I148:I149)*COS(RADIANS(M148-90))</f>
        <v>1954.6029819020739</v>
      </c>
      <c r="Q148">
        <f t="shared" ref="Q148" si="338">AVERAGE(F147:F150)</f>
        <v>131.08628472222222</v>
      </c>
      <c r="R148">
        <f t="shared" ref="R148" si="339">$F$5+O148*SIN(RADIANS(L148))</f>
        <v>5755.3299688545885</v>
      </c>
      <c r="S148">
        <f t="shared" ref="S148" si="340">$G$5+O148*COS(RADIANS(L148))</f>
        <v>3197.2383809802795</v>
      </c>
      <c r="T148">
        <f t="shared" ref="T148" si="341">$H$5-AVERAGE(I148:I149)*SIN(RADIANS(M148-90))</f>
        <v>924.42487729569507</v>
      </c>
      <c r="U148">
        <v>5041.1930000000002</v>
      </c>
      <c r="V148">
        <v>3045.8049999999998</v>
      </c>
      <c r="W148">
        <v>926.471</v>
      </c>
    </row>
    <row r="149" spans="1:23">
      <c r="A149">
        <v>111</v>
      </c>
      <c r="B149">
        <v>5</v>
      </c>
      <c r="C149">
        <v>11</v>
      </c>
      <c r="D149">
        <v>2</v>
      </c>
      <c r="E149">
        <v>1</v>
      </c>
      <c r="F149">
        <f t="shared" si="202"/>
        <v>131.08402777777778</v>
      </c>
      <c r="G149">
        <v>358.7978</v>
      </c>
      <c r="H149">
        <v>267.78320000000002</v>
      </c>
      <c r="I149">
        <v>1956.0619999999999</v>
      </c>
      <c r="K149">
        <f t="shared" ref="K149" si="342">G149-180-G147</f>
        <v>157.27070000000001</v>
      </c>
      <c r="U149">
        <v>5041.0110000000004</v>
      </c>
      <c r="V149">
        <v>3045.8110000000001</v>
      </c>
      <c r="W149">
        <v>926.298</v>
      </c>
    </row>
    <row r="150" spans="1:23">
      <c r="A150" t="s">
        <v>0</v>
      </c>
      <c r="B150">
        <v>5</v>
      </c>
      <c r="C150">
        <v>11</v>
      </c>
      <c r="D150">
        <v>2</v>
      </c>
      <c r="E150">
        <v>15</v>
      </c>
      <c r="F150">
        <f t="shared" si="202"/>
        <v>131.09375</v>
      </c>
      <c r="G150">
        <v>201.5309</v>
      </c>
      <c r="H150">
        <v>265.6626</v>
      </c>
      <c r="I150">
        <v>23.015999999999998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>
        <v>5008.4229999999998</v>
      </c>
      <c r="V150">
        <v>5021.348</v>
      </c>
      <c r="W150">
        <v>999.95899999999995</v>
      </c>
    </row>
    <row r="151" spans="1:23">
      <c r="A151" t="s">
        <v>0</v>
      </c>
      <c r="B151">
        <v>5</v>
      </c>
      <c r="C151">
        <v>11</v>
      </c>
      <c r="D151">
        <v>3</v>
      </c>
      <c r="E151">
        <v>1</v>
      </c>
      <c r="F151">
        <f t="shared" si="202"/>
        <v>131.12569444444443</v>
      </c>
      <c r="G151">
        <v>21.5291</v>
      </c>
      <c r="H151">
        <v>94.334199999999996</v>
      </c>
      <c r="I151">
        <v>23.015000000000001</v>
      </c>
      <c r="K151">
        <f t="shared" ref="K151" si="343">(G151+G154-180)/2</f>
        <v>21.528999999999996</v>
      </c>
      <c r="U151">
        <v>5008.4219999999996</v>
      </c>
      <c r="V151">
        <v>5021.348</v>
      </c>
      <c r="W151">
        <v>999.96100000000001</v>
      </c>
    </row>
    <row r="152" spans="1:23">
      <c r="A152">
        <v>111</v>
      </c>
      <c r="B152">
        <v>5</v>
      </c>
      <c r="C152">
        <v>11</v>
      </c>
      <c r="D152">
        <v>3</v>
      </c>
      <c r="E152">
        <v>1</v>
      </c>
      <c r="F152">
        <f t="shared" si="202"/>
        <v>131.12569444444443</v>
      </c>
      <c r="G152">
        <v>178.79040000000001</v>
      </c>
      <c r="H152">
        <v>92.211299999999994</v>
      </c>
      <c r="I152">
        <v>1955.41</v>
      </c>
      <c r="K152">
        <f t="shared" ref="K152" si="344">G152-K151</f>
        <v>157.26140000000001</v>
      </c>
      <c r="L152">
        <f t="shared" ref="L152" si="345">AVERAGE(K152:K153)</f>
        <v>157.26169999999999</v>
      </c>
      <c r="M152">
        <f t="shared" ref="M152" si="346">(360 - (H152+H153))/2 + H152</f>
        <v>92.216000000000008</v>
      </c>
      <c r="O152">
        <f t="shared" ref="O152" si="347">AVERAGE(I152:I153)*COS(RADIANS(M152-90))</f>
        <v>1953.9441640120817</v>
      </c>
      <c r="Q152">
        <f t="shared" ref="Q152" si="348">AVERAGE(F151:F154)</f>
        <v>131.12829861111109</v>
      </c>
      <c r="R152">
        <f t="shared" ref="R152" si="349">$F$5+O152*SIN(RADIANS(L152))</f>
        <v>5755.2436506069071</v>
      </c>
      <c r="S152">
        <f t="shared" ref="S152" si="350">$G$5+O152*COS(RADIANS(L152))</f>
        <v>3197.9165323729244</v>
      </c>
      <c r="T152">
        <f t="shared" ref="T152" si="351">$H$5-AVERAGE(I152:I153)*SIN(RADIANS(M152-90))</f>
        <v>924.39058150351264</v>
      </c>
      <c r="U152">
        <v>5041.2479999999996</v>
      </c>
      <c r="V152">
        <v>3046.46</v>
      </c>
      <c r="W152">
        <v>926.51099999999997</v>
      </c>
    </row>
    <row r="153" spans="1:23">
      <c r="A153">
        <v>111</v>
      </c>
      <c r="B153">
        <v>5</v>
      </c>
      <c r="C153">
        <v>11</v>
      </c>
      <c r="D153">
        <v>3</v>
      </c>
      <c r="E153">
        <v>2</v>
      </c>
      <c r="F153">
        <f t="shared" ref="F153:F207" si="352" xml:space="preserve"> 133 + (C153-13) + (D153 + E153/60)/24</f>
        <v>131.1263888888889</v>
      </c>
      <c r="G153">
        <v>358.79109999999997</v>
      </c>
      <c r="H153">
        <v>267.77929999999998</v>
      </c>
      <c r="I153">
        <v>1955.403</v>
      </c>
      <c r="K153">
        <f t="shared" ref="K153" si="353">G153-180-G151</f>
        <v>157.26199999999997</v>
      </c>
      <c r="U153">
        <v>5041.2259999999997</v>
      </c>
      <c r="V153">
        <v>3046.4789999999998</v>
      </c>
      <c r="W153">
        <v>926.19</v>
      </c>
    </row>
    <row r="154" spans="1:23">
      <c r="A154" t="s">
        <v>0</v>
      </c>
      <c r="B154">
        <v>5</v>
      </c>
      <c r="C154">
        <v>11</v>
      </c>
      <c r="D154">
        <v>3</v>
      </c>
      <c r="E154">
        <v>15</v>
      </c>
      <c r="F154">
        <f t="shared" si="352"/>
        <v>131.13541666666666</v>
      </c>
      <c r="G154">
        <v>201.52889999999999</v>
      </c>
      <c r="H154">
        <v>265.66120000000001</v>
      </c>
      <c r="I154">
        <v>23.015000000000001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>
        <v>5008.4219999999996</v>
      </c>
      <c r="V154">
        <v>5021.348</v>
      </c>
      <c r="W154">
        <v>999.95899999999995</v>
      </c>
    </row>
    <row r="155" spans="1:23">
      <c r="A155" t="s">
        <v>0</v>
      </c>
      <c r="B155">
        <v>5</v>
      </c>
      <c r="C155">
        <v>11</v>
      </c>
      <c r="D155">
        <v>3</v>
      </c>
      <c r="E155">
        <v>15</v>
      </c>
      <c r="F155">
        <f t="shared" si="352"/>
        <v>131.13541666666666</v>
      </c>
      <c r="G155">
        <v>21.5291</v>
      </c>
      <c r="H155">
        <v>94.334900000000005</v>
      </c>
      <c r="I155">
        <v>23.015000000000001</v>
      </c>
      <c r="K155">
        <f t="shared" ref="K155" si="354">(G155+G158-180)/2</f>
        <v>21.529600000000002</v>
      </c>
      <c r="U155">
        <v>5008.4219999999996</v>
      </c>
      <c r="V155">
        <v>5021.3490000000002</v>
      </c>
      <c r="W155">
        <v>999.96</v>
      </c>
    </row>
    <row r="156" spans="1:23">
      <c r="A156">
        <v>111</v>
      </c>
      <c r="B156">
        <v>5</v>
      </c>
      <c r="C156">
        <v>11</v>
      </c>
      <c r="D156">
        <v>3</v>
      </c>
      <c r="E156">
        <v>16</v>
      </c>
      <c r="F156">
        <f t="shared" si="352"/>
        <v>131.13611111111112</v>
      </c>
      <c r="G156">
        <v>178.7868</v>
      </c>
      <c r="H156">
        <v>92.217200000000005</v>
      </c>
      <c r="I156">
        <v>1955.249</v>
      </c>
      <c r="K156">
        <f t="shared" ref="K156" si="355">G156-K155</f>
        <v>157.25720000000001</v>
      </c>
      <c r="L156">
        <f t="shared" ref="L156" si="356">AVERAGE(K156:K157)</f>
        <v>157.25880000000001</v>
      </c>
      <c r="M156">
        <f t="shared" ref="M156" si="357">(360 - (H156+H157))/2 + H156</f>
        <v>92.219250000000002</v>
      </c>
      <c r="O156">
        <f t="shared" ref="O156" si="358">AVERAGE(I156:I157)*COS(RADIANS(M156-90))</f>
        <v>1953.7819905663398</v>
      </c>
      <c r="Q156">
        <f t="shared" ref="Q156" si="359">AVERAGE(F155:F158)</f>
        <v>131.13836805555556</v>
      </c>
      <c r="R156">
        <f t="shared" ref="R156" si="360">$F$5+O156*SIN(RADIANS(L156))</f>
        <v>5755.2721700020065</v>
      </c>
      <c r="S156">
        <f t="shared" ref="S156" si="361">$G$5+O156*COS(RADIANS(L156))</f>
        <v>3198.1043271371595</v>
      </c>
      <c r="T156">
        <f t="shared" ref="T156" si="362">$H$5-AVERAGE(I156:I157)*SIN(RADIANS(M156-90))</f>
        <v>924.28586597681192</v>
      </c>
      <c r="U156">
        <v>5041.3670000000002</v>
      </c>
      <c r="V156">
        <v>3046.6309999999999</v>
      </c>
      <c r="W156">
        <v>926.31700000000001</v>
      </c>
    </row>
    <row r="157" spans="1:23">
      <c r="A157">
        <v>111</v>
      </c>
      <c r="B157">
        <v>5</v>
      </c>
      <c r="C157">
        <v>11</v>
      </c>
      <c r="D157">
        <v>3</v>
      </c>
      <c r="E157">
        <v>16</v>
      </c>
      <c r="F157">
        <f t="shared" si="352"/>
        <v>131.13611111111112</v>
      </c>
      <c r="G157">
        <v>358.78949999999998</v>
      </c>
      <c r="H157">
        <v>267.77870000000001</v>
      </c>
      <c r="I157">
        <v>1955.248</v>
      </c>
      <c r="K157">
        <f t="shared" ref="K157" si="363">G157-180-G155</f>
        <v>157.26039999999998</v>
      </c>
      <c r="U157">
        <v>5041.2740000000003</v>
      </c>
      <c r="V157">
        <v>3046.636</v>
      </c>
      <c r="W157">
        <v>926.17700000000002</v>
      </c>
    </row>
    <row r="158" spans="1:23">
      <c r="A158" t="s">
        <v>0</v>
      </c>
      <c r="B158">
        <v>5</v>
      </c>
      <c r="C158">
        <v>11</v>
      </c>
      <c r="D158">
        <v>3</v>
      </c>
      <c r="E158">
        <v>30</v>
      </c>
      <c r="F158">
        <f t="shared" si="352"/>
        <v>131.14583333333334</v>
      </c>
      <c r="G158">
        <v>201.5301</v>
      </c>
      <c r="H158">
        <v>265.6619</v>
      </c>
      <c r="I158">
        <v>23.015000000000001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>
        <v>5008.4219999999996</v>
      </c>
      <c r="V158">
        <v>5021.348</v>
      </c>
      <c r="W158">
        <v>999.95899999999995</v>
      </c>
    </row>
    <row r="159" spans="1:23">
      <c r="A159" t="s">
        <v>0</v>
      </c>
      <c r="B159">
        <v>5</v>
      </c>
      <c r="C159">
        <v>11</v>
      </c>
      <c r="D159">
        <v>4</v>
      </c>
      <c r="E159">
        <v>0</v>
      </c>
      <c r="F159">
        <f t="shared" si="352"/>
        <v>131.16666666666666</v>
      </c>
      <c r="G159">
        <v>21.529399999999999</v>
      </c>
      <c r="H159">
        <v>94.335800000000006</v>
      </c>
      <c r="I159">
        <v>23.015000000000001</v>
      </c>
      <c r="K159">
        <f t="shared" ref="K159" si="364">(G159+G162-180)/2</f>
        <v>21.529949999999999</v>
      </c>
      <c r="U159">
        <v>5008.4219999999996</v>
      </c>
      <c r="V159">
        <v>5021.348</v>
      </c>
      <c r="W159">
        <v>999.96</v>
      </c>
    </row>
    <row r="160" spans="1:23">
      <c r="A160">
        <v>111</v>
      </c>
      <c r="B160">
        <v>5</v>
      </c>
      <c r="C160">
        <v>11</v>
      </c>
      <c r="D160">
        <v>4</v>
      </c>
      <c r="E160">
        <v>1</v>
      </c>
      <c r="F160">
        <f t="shared" si="352"/>
        <v>131.16736111111112</v>
      </c>
      <c r="G160">
        <v>178.7809</v>
      </c>
      <c r="H160">
        <v>92.218299999999999</v>
      </c>
      <c r="I160">
        <v>1954.759</v>
      </c>
      <c r="K160">
        <f t="shared" ref="K160" si="365">G160-K159</f>
        <v>157.25094999999999</v>
      </c>
      <c r="L160">
        <f t="shared" ref="L160" si="366">AVERAGE(K160:K161)</f>
        <v>157.25302499999998</v>
      </c>
      <c r="M160">
        <f t="shared" ref="M160" si="367">(360 - (H160+H161))/2 + H160</f>
        <v>92.22</v>
      </c>
      <c r="O160">
        <f t="shared" ref="O160" si="368">AVERAGE(I160:I161)*COS(RADIANS(M160-90))</f>
        <v>1953.2913670699825</v>
      </c>
      <c r="Q160">
        <f t="shared" ref="Q160" si="369">AVERAGE(F159:F162)</f>
        <v>131.16961805555556</v>
      </c>
      <c r="R160">
        <f t="shared" ref="R160" si="370">$F$5+O160*SIN(RADIANS(L160))</f>
        <v>5755.2640786150932</v>
      </c>
      <c r="S160">
        <f t="shared" ref="S160" si="371">$G$5+O160*COS(RADIANS(L160))</f>
        <v>3198.6329257411708</v>
      </c>
      <c r="T160">
        <f t="shared" ref="T160" si="372">$H$5-AVERAGE(I160:I161)*SIN(RADIANS(M160-90))</f>
        <v>924.27927197834606</v>
      </c>
      <c r="U160">
        <v>5041.5569999999998</v>
      </c>
      <c r="V160">
        <v>3047.127</v>
      </c>
      <c r="W160">
        <v>926.29600000000005</v>
      </c>
    </row>
    <row r="161" spans="1:23">
      <c r="A161">
        <v>111</v>
      </c>
      <c r="B161">
        <v>5</v>
      </c>
      <c r="C161">
        <v>11</v>
      </c>
      <c r="D161">
        <v>4</v>
      </c>
      <c r="E161">
        <v>1</v>
      </c>
      <c r="F161">
        <f t="shared" si="352"/>
        <v>131.16736111111112</v>
      </c>
      <c r="G161">
        <v>358.78449999999998</v>
      </c>
      <c r="H161">
        <v>267.7783</v>
      </c>
      <c r="I161">
        <v>1954.758</v>
      </c>
      <c r="K161">
        <f t="shared" ref="K161" si="373">G161-180-G159</f>
        <v>157.25509999999997</v>
      </c>
      <c r="U161">
        <v>5041.4340000000002</v>
      </c>
      <c r="V161">
        <v>3047.1289999999999</v>
      </c>
      <c r="W161">
        <v>926.18299999999999</v>
      </c>
    </row>
    <row r="162" spans="1:23">
      <c r="A162" t="s">
        <v>0</v>
      </c>
      <c r="B162">
        <v>5</v>
      </c>
      <c r="C162">
        <v>11</v>
      </c>
      <c r="D162">
        <v>4</v>
      </c>
      <c r="E162">
        <v>15</v>
      </c>
      <c r="F162">
        <f t="shared" si="352"/>
        <v>131.17708333333334</v>
      </c>
      <c r="G162">
        <v>201.53049999999999</v>
      </c>
      <c r="H162">
        <v>265.66309999999999</v>
      </c>
      <c r="I162">
        <v>23.015000000000001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>
        <v>5008.4219999999996</v>
      </c>
      <c r="V162">
        <v>5021.348</v>
      </c>
      <c r="W162">
        <v>999.96</v>
      </c>
    </row>
    <row r="163" spans="1:23">
      <c r="A163" t="s">
        <v>0</v>
      </c>
      <c r="B163">
        <v>5</v>
      </c>
      <c r="C163">
        <v>11</v>
      </c>
      <c r="D163">
        <v>4</v>
      </c>
      <c r="E163">
        <v>15</v>
      </c>
      <c r="F163">
        <f t="shared" si="352"/>
        <v>131.17708333333334</v>
      </c>
      <c r="G163">
        <v>21.5289</v>
      </c>
      <c r="H163">
        <v>94.335400000000007</v>
      </c>
      <c r="I163">
        <v>23.015999999999998</v>
      </c>
      <c r="K163">
        <f t="shared" ref="K163" si="374">(G163+G166-180)/2</f>
        <v>21.52924999999999</v>
      </c>
      <c r="U163">
        <v>5008.4219999999996</v>
      </c>
      <c r="V163">
        <v>5021.3490000000002</v>
      </c>
      <c r="W163">
        <v>999.96</v>
      </c>
    </row>
    <row r="164" spans="1:23">
      <c r="A164">
        <v>111</v>
      </c>
      <c r="B164">
        <v>5</v>
      </c>
      <c r="C164">
        <v>11</v>
      </c>
      <c r="D164">
        <v>4</v>
      </c>
      <c r="E164">
        <v>16</v>
      </c>
      <c r="F164">
        <f t="shared" si="352"/>
        <v>131.17777777777778</v>
      </c>
      <c r="G164">
        <v>178.78</v>
      </c>
      <c r="H164">
        <v>92.221500000000006</v>
      </c>
      <c r="I164">
        <v>1954.596</v>
      </c>
      <c r="K164">
        <f t="shared" ref="K164" si="375">G164-K163</f>
        <v>157.25075000000001</v>
      </c>
      <c r="L164">
        <f t="shared" ref="L164" si="376">AVERAGE(K164:K165)</f>
        <v>157.25262499999999</v>
      </c>
      <c r="M164">
        <f t="shared" ref="M164" si="377">(360 - (H164+H165))/2 + H164</f>
        <v>92.223250000000021</v>
      </c>
      <c r="O164">
        <f t="shared" ref="O164" si="378">AVERAGE(I164:I165)*COS(RADIANS(M164-90))</f>
        <v>1953.1211937609276</v>
      </c>
      <c r="Q164">
        <f t="shared" ref="Q164" si="379">AVERAGE(F163:F166)</f>
        <v>131.18003472222222</v>
      </c>
      <c r="R164">
        <f t="shared" ref="R164" si="380">$F$5+O164*SIN(RADIANS(L164))</f>
        <v>5755.2108538172752</v>
      </c>
      <c r="S164">
        <f t="shared" ref="S164" si="381">$G$5+O164*COS(RADIANS(L164))</f>
        <v>3198.7951355288055</v>
      </c>
      <c r="T164">
        <f t="shared" ref="T164" si="382">$H$5-AVERAGE(I164:I165)*SIN(RADIANS(M164-90))</f>
        <v>924.17491484911511</v>
      </c>
      <c r="U164">
        <v>5041.5860000000002</v>
      </c>
      <c r="V164">
        <v>3047.2939999999999</v>
      </c>
      <c r="W164">
        <v>926.19500000000005</v>
      </c>
    </row>
    <row r="165" spans="1:23">
      <c r="A165">
        <v>111</v>
      </c>
      <c r="B165">
        <v>5</v>
      </c>
      <c r="C165">
        <v>11</v>
      </c>
      <c r="D165">
        <v>4</v>
      </c>
      <c r="E165">
        <v>16</v>
      </c>
      <c r="F165">
        <f t="shared" si="352"/>
        <v>131.17777777777778</v>
      </c>
      <c r="G165">
        <v>358.78339999999997</v>
      </c>
      <c r="H165">
        <v>267.77499999999998</v>
      </c>
      <c r="I165">
        <v>1954.5889999999999</v>
      </c>
      <c r="K165">
        <f t="shared" ref="K165" si="383">G165-180-G163</f>
        <v>157.25449999999998</v>
      </c>
      <c r="U165">
        <v>5041.4679999999998</v>
      </c>
      <c r="V165">
        <v>3047.3029999999999</v>
      </c>
      <c r="W165">
        <v>926.07399999999996</v>
      </c>
    </row>
    <row r="166" spans="1:23">
      <c r="A166" t="s">
        <v>0</v>
      </c>
      <c r="B166">
        <v>5</v>
      </c>
      <c r="C166">
        <v>11</v>
      </c>
      <c r="D166">
        <v>4</v>
      </c>
      <c r="E166">
        <v>30</v>
      </c>
      <c r="F166">
        <f t="shared" si="352"/>
        <v>131.1875</v>
      </c>
      <c r="G166">
        <v>201.52959999999999</v>
      </c>
      <c r="H166">
        <v>265.66160000000002</v>
      </c>
      <c r="I166">
        <v>23.015000000000001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>
        <v>5008.4219999999996</v>
      </c>
      <c r="V166">
        <v>5021.348</v>
      </c>
      <c r="W166">
        <v>999.95899999999995</v>
      </c>
    </row>
    <row r="167" spans="1:23">
      <c r="A167" t="s">
        <v>0</v>
      </c>
      <c r="B167">
        <v>5</v>
      </c>
      <c r="C167">
        <v>11</v>
      </c>
      <c r="D167">
        <v>4</v>
      </c>
      <c r="E167">
        <v>30</v>
      </c>
      <c r="F167">
        <f t="shared" si="352"/>
        <v>131.1875</v>
      </c>
      <c r="G167">
        <v>21.526199999999999</v>
      </c>
      <c r="H167">
        <v>94.333200000000005</v>
      </c>
      <c r="I167">
        <v>23.015999999999998</v>
      </c>
      <c r="K167">
        <f t="shared" ref="K167" si="384">(G167+G170-180)/2</f>
        <v>21.52709999999999</v>
      </c>
      <c r="U167">
        <v>5008.4210000000003</v>
      </c>
      <c r="V167">
        <v>5021.3490000000002</v>
      </c>
      <c r="W167">
        <v>999.96100000000001</v>
      </c>
    </row>
    <row r="168" spans="1:23">
      <c r="A168">
        <v>111</v>
      </c>
      <c r="B168">
        <v>5</v>
      </c>
      <c r="C168">
        <v>11</v>
      </c>
      <c r="D168">
        <v>4</v>
      </c>
      <c r="E168">
        <v>31</v>
      </c>
      <c r="F168">
        <f t="shared" si="352"/>
        <v>131.18819444444443</v>
      </c>
      <c r="G168">
        <v>178.7783</v>
      </c>
      <c r="H168">
        <v>92.218400000000003</v>
      </c>
      <c r="I168">
        <v>1954.431</v>
      </c>
      <c r="K168">
        <f t="shared" ref="K168" si="385">G168-K167</f>
        <v>157.25120000000001</v>
      </c>
      <c r="L168">
        <f t="shared" ref="L168" si="386">AVERAGE(K168:K169)</f>
        <v>157.25225</v>
      </c>
      <c r="M168">
        <f t="shared" ref="M168" si="387">(360 - (H168+H169))/2 + H168</f>
        <v>92.221899999999977</v>
      </c>
      <c r="O168">
        <f t="shared" ref="O168" si="388">AVERAGE(I168:I169)*COS(RADIANS(M168-90))</f>
        <v>1952.9611016016236</v>
      </c>
      <c r="Q168">
        <f t="shared" ref="Q168" si="389">AVERAGE(F167:F170)</f>
        <v>131.19045138888887</v>
      </c>
      <c r="R168">
        <f t="shared" ref="R168" si="390">$F$5+O168*SIN(RADIANS(L168))</f>
        <v>5755.1607390642394</v>
      </c>
      <c r="S168">
        <f t="shared" ref="S168" si="391">$G$5+O168*COS(RADIANS(L168))</f>
        <v>3198.9477179867936</v>
      </c>
      <c r="T168">
        <f t="shared" ref="T168" si="392">$H$5-AVERAGE(I168:I169)*SIN(RADIANS(M168-90))</f>
        <v>924.22721490388108</v>
      </c>
      <c r="U168">
        <v>5041.6409999999996</v>
      </c>
      <c r="V168">
        <v>3047.4560000000001</v>
      </c>
      <c r="W168">
        <v>926.30700000000002</v>
      </c>
    </row>
    <row r="169" spans="1:23">
      <c r="A169">
        <v>111</v>
      </c>
      <c r="B169">
        <v>5</v>
      </c>
      <c r="C169">
        <v>11</v>
      </c>
      <c r="D169">
        <v>4</v>
      </c>
      <c r="E169">
        <v>31</v>
      </c>
      <c r="F169">
        <f t="shared" si="352"/>
        <v>131.18819444444443</v>
      </c>
      <c r="G169">
        <v>358.77949999999998</v>
      </c>
      <c r="H169">
        <v>267.77460000000002</v>
      </c>
      <c r="I169">
        <v>1954.43</v>
      </c>
      <c r="K169">
        <f t="shared" ref="K169" si="393">G169-180-G167</f>
        <v>157.2533</v>
      </c>
      <c r="U169">
        <v>5041.5990000000002</v>
      </c>
      <c r="V169">
        <v>3047.4650000000001</v>
      </c>
      <c r="W169">
        <v>926.06799999999998</v>
      </c>
    </row>
    <row r="170" spans="1:23">
      <c r="A170" t="s">
        <v>0</v>
      </c>
      <c r="B170">
        <v>5</v>
      </c>
      <c r="C170">
        <v>11</v>
      </c>
      <c r="D170">
        <v>4</v>
      </c>
      <c r="E170">
        <v>45</v>
      </c>
      <c r="F170">
        <f t="shared" si="352"/>
        <v>131.19791666666666</v>
      </c>
      <c r="G170">
        <v>201.52799999999999</v>
      </c>
      <c r="H170">
        <v>265.66160000000002</v>
      </c>
      <c r="I170">
        <v>23.015000000000001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>
        <v>5008.4210000000003</v>
      </c>
      <c r="V170">
        <v>5021.348</v>
      </c>
      <c r="W170">
        <v>999.95899999999995</v>
      </c>
    </row>
    <row r="171" spans="1:23">
      <c r="A171" t="s">
        <v>0</v>
      </c>
      <c r="B171">
        <v>5</v>
      </c>
      <c r="C171">
        <v>11</v>
      </c>
      <c r="D171">
        <v>5</v>
      </c>
      <c r="E171">
        <v>37</v>
      </c>
      <c r="F171">
        <f t="shared" si="352"/>
        <v>131.23402777777778</v>
      </c>
      <c r="G171">
        <v>21.531400000000001</v>
      </c>
      <c r="H171">
        <v>94.332400000000007</v>
      </c>
      <c r="I171">
        <v>23.015999999999998</v>
      </c>
      <c r="K171">
        <f t="shared" ref="K171" si="394">(G171+G174-180)/2</f>
        <v>21.5291</v>
      </c>
      <c r="U171">
        <v>5008.4229999999998</v>
      </c>
      <c r="V171">
        <v>5021.348</v>
      </c>
      <c r="W171">
        <v>999.96100000000001</v>
      </c>
    </row>
    <row r="172" spans="1:23">
      <c r="A172">
        <v>111</v>
      </c>
      <c r="B172">
        <v>5</v>
      </c>
      <c r="C172">
        <v>11</v>
      </c>
      <c r="D172">
        <v>5</v>
      </c>
      <c r="E172">
        <v>38</v>
      </c>
      <c r="F172">
        <f t="shared" si="352"/>
        <v>131.23472222222222</v>
      </c>
      <c r="G172">
        <v>178.77160000000001</v>
      </c>
      <c r="H172">
        <v>92.218599999999995</v>
      </c>
      <c r="I172">
        <v>1953.712</v>
      </c>
      <c r="K172">
        <f t="shared" ref="K172" si="395">G172-K171</f>
        <v>157.24250000000001</v>
      </c>
      <c r="L172">
        <f t="shared" ref="L172" si="396">AVERAGE(K172:K173)</f>
        <v>157.24345</v>
      </c>
      <c r="M172">
        <f t="shared" ref="M172" si="397">(360 - (H172+H173))/2 + H172</f>
        <v>92.224049999999991</v>
      </c>
      <c r="O172">
        <f t="shared" ref="O172" si="398">AVERAGE(I172:I173)*COS(RADIANS(M172-90))</f>
        <v>1952.2373003798975</v>
      </c>
      <c r="Q172">
        <f t="shared" ref="Q172" si="399">AVERAGE(F171:F174)</f>
        <v>131.2357638888889</v>
      </c>
      <c r="R172">
        <f t="shared" ref="R172" si="400">$F$5+O172*SIN(RADIANS(L172))</f>
        <v>5755.1573737571098</v>
      </c>
      <c r="S172">
        <f t="shared" ref="S172" si="401">$G$5+O172*COS(RADIANS(L172))</f>
        <v>3199.7311817801055</v>
      </c>
      <c r="T172">
        <f t="shared" ref="T172" si="402">$H$5-AVERAGE(I172:I173)*SIN(RADIANS(M172-90))</f>
        <v>924.18193034368699</v>
      </c>
      <c r="U172">
        <v>5041.8540000000003</v>
      </c>
      <c r="V172">
        <v>3048.1790000000001</v>
      </c>
      <c r="W172">
        <v>926.32799999999997</v>
      </c>
    </row>
    <row r="173" spans="1:23">
      <c r="A173">
        <v>111</v>
      </c>
      <c r="B173">
        <v>5</v>
      </c>
      <c r="C173">
        <v>11</v>
      </c>
      <c r="D173">
        <v>5</v>
      </c>
      <c r="E173">
        <v>38</v>
      </c>
      <c r="F173">
        <f t="shared" si="352"/>
        <v>131.23472222222222</v>
      </c>
      <c r="G173">
        <v>358.7758</v>
      </c>
      <c r="H173">
        <v>267.77050000000003</v>
      </c>
      <c r="I173">
        <v>1953.7059999999999</v>
      </c>
      <c r="K173">
        <f t="shared" ref="K173" si="403">G173-180-G171</f>
        <v>157.24440000000001</v>
      </c>
      <c r="U173">
        <v>5041.7079999999996</v>
      </c>
      <c r="V173">
        <v>3048.1970000000001</v>
      </c>
      <c r="W173">
        <v>925.95600000000002</v>
      </c>
    </row>
    <row r="174" spans="1:23">
      <c r="A174" t="s">
        <v>0</v>
      </c>
      <c r="B174">
        <v>5</v>
      </c>
      <c r="C174">
        <v>11</v>
      </c>
      <c r="D174">
        <v>5</v>
      </c>
      <c r="E174">
        <v>45</v>
      </c>
      <c r="F174">
        <f t="shared" si="352"/>
        <v>131.23958333333334</v>
      </c>
      <c r="G174">
        <v>201.52680000000001</v>
      </c>
      <c r="H174">
        <v>265.66340000000002</v>
      </c>
      <c r="I174">
        <v>23.015000000000001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>
        <v>5008.4210000000003</v>
      </c>
      <c r="V174">
        <v>5021.3490000000002</v>
      </c>
      <c r="W174">
        <v>999.96</v>
      </c>
    </row>
    <row r="175" spans="1:23">
      <c r="A175" t="s">
        <v>0</v>
      </c>
      <c r="B175">
        <v>5</v>
      </c>
      <c r="C175">
        <v>11</v>
      </c>
      <c r="D175">
        <v>5</v>
      </c>
      <c r="E175">
        <v>45</v>
      </c>
      <c r="F175">
        <f t="shared" si="352"/>
        <v>131.23958333333334</v>
      </c>
      <c r="G175">
        <v>21.5305</v>
      </c>
      <c r="H175">
        <v>94.335300000000004</v>
      </c>
      <c r="I175">
        <v>23.015000000000001</v>
      </c>
      <c r="K175">
        <f t="shared" ref="K175" si="404">(G175+G178-180)/2</f>
        <v>21.530349999999999</v>
      </c>
      <c r="U175">
        <v>5008.4219999999996</v>
      </c>
      <c r="V175">
        <v>5021.348</v>
      </c>
      <c r="W175">
        <v>999.96</v>
      </c>
    </row>
    <row r="176" spans="1:23">
      <c r="A176">
        <v>111</v>
      </c>
      <c r="B176">
        <v>5</v>
      </c>
      <c r="C176">
        <v>11</v>
      </c>
      <c r="D176">
        <v>5</v>
      </c>
      <c r="E176">
        <v>46</v>
      </c>
      <c r="F176">
        <f t="shared" si="352"/>
        <v>131.24027777777778</v>
      </c>
      <c r="G176">
        <v>178.77019999999999</v>
      </c>
      <c r="H176">
        <v>92.225399999999993</v>
      </c>
      <c r="I176">
        <v>1953.624</v>
      </c>
      <c r="K176">
        <f t="shared" ref="K176" si="405">G176-K175</f>
        <v>157.23984999999999</v>
      </c>
      <c r="L176">
        <f t="shared" ref="L176" si="406">AVERAGE(K176:K177)</f>
        <v>157.24152500000002</v>
      </c>
      <c r="M176">
        <f t="shared" ref="M176" si="407">(360 - (H176+H177))/2 + H176</f>
        <v>92.227850000000004</v>
      </c>
      <c r="O176">
        <f t="shared" ref="O176" si="408">AVERAGE(I176:I177)*COS(RADIANS(M176-90))</f>
        <v>1952.144334157234</v>
      </c>
      <c r="Q176">
        <f t="shared" ref="Q176" si="409">AVERAGE(F175:F178)</f>
        <v>131.24253472222222</v>
      </c>
      <c r="R176">
        <f t="shared" ref="R176" si="410">$F$5+O176*SIN(RADIANS(L176))</f>
        <v>5755.1818942827222</v>
      </c>
      <c r="S176">
        <f t="shared" ref="S176" si="411">$G$5+O176*COS(RADIANS(L176))</f>
        <v>3199.8422824847403</v>
      </c>
      <c r="T176">
        <f t="shared" ref="T176" si="412">$H$5-AVERAGE(I176:I177)*SIN(RADIANS(M176-90))</f>
        <v>924.05587409937777</v>
      </c>
      <c r="U176">
        <v>5041.8980000000001</v>
      </c>
      <c r="V176">
        <v>3048.2779999999998</v>
      </c>
      <c r="W176">
        <v>926.1</v>
      </c>
    </row>
    <row r="177" spans="1:23">
      <c r="A177">
        <v>111</v>
      </c>
      <c r="B177">
        <v>5</v>
      </c>
      <c r="C177">
        <v>11</v>
      </c>
      <c r="D177">
        <v>5</v>
      </c>
      <c r="E177">
        <v>46</v>
      </c>
      <c r="F177">
        <f t="shared" si="352"/>
        <v>131.24027777777778</v>
      </c>
      <c r="G177">
        <v>358.77370000000002</v>
      </c>
      <c r="H177">
        <v>267.7697</v>
      </c>
      <c r="I177">
        <v>1953.6179999999999</v>
      </c>
      <c r="K177">
        <f t="shared" ref="K177" si="413">G177-180-G175</f>
        <v>157.24320000000003</v>
      </c>
      <c r="U177">
        <v>5041.78</v>
      </c>
      <c r="V177">
        <v>3048.2869999999998</v>
      </c>
      <c r="W177">
        <v>925.93399999999997</v>
      </c>
    </row>
    <row r="178" spans="1:23">
      <c r="A178" t="s">
        <v>0</v>
      </c>
      <c r="B178">
        <v>5</v>
      </c>
      <c r="C178">
        <v>11</v>
      </c>
      <c r="D178">
        <v>6</v>
      </c>
      <c r="E178">
        <v>0</v>
      </c>
      <c r="F178">
        <f t="shared" si="352"/>
        <v>131.25</v>
      </c>
      <c r="G178">
        <v>201.53020000000001</v>
      </c>
      <c r="H178">
        <v>265.66140000000001</v>
      </c>
      <c r="I178">
        <v>23.015000000000001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>
        <v>5008.4219999999996</v>
      </c>
      <c r="V178">
        <v>5021.348</v>
      </c>
      <c r="W178">
        <v>999.95899999999995</v>
      </c>
    </row>
    <row r="179" spans="1:23">
      <c r="A179" t="s">
        <v>0</v>
      </c>
      <c r="B179">
        <v>5</v>
      </c>
      <c r="C179">
        <v>11</v>
      </c>
      <c r="D179">
        <v>6</v>
      </c>
      <c r="E179">
        <v>0</v>
      </c>
      <c r="F179">
        <f t="shared" si="352"/>
        <v>131.25</v>
      </c>
      <c r="G179">
        <v>21.531199999999998</v>
      </c>
      <c r="H179">
        <v>94.332700000000003</v>
      </c>
      <c r="I179">
        <v>23.015000000000001</v>
      </c>
      <c r="K179">
        <f t="shared" ref="K179" si="414">(G179+G182-180)/2</f>
        <v>21.530699999999996</v>
      </c>
      <c r="U179">
        <v>5008.4229999999998</v>
      </c>
      <c r="V179">
        <v>5021.348</v>
      </c>
      <c r="W179">
        <v>999.96100000000001</v>
      </c>
    </row>
    <row r="180" spans="1:23">
      <c r="A180">
        <v>111</v>
      </c>
      <c r="B180">
        <v>5</v>
      </c>
      <c r="C180">
        <v>11</v>
      </c>
      <c r="D180">
        <v>6</v>
      </c>
      <c r="E180">
        <v>1</v>
      </c>
      <c r="F180">
        <f t="shared" si="352"/>
        <v>131.25069444444443</v>
      </c>
      <c r="G180">
        <v>178.7698</v>
      </c>
      <c r="H180">
        <v>92.2226</v>
      </c>
      <c r="I180">
        <v>1953.471</v>
      </c>
      <c r="K180">
        <f t="shared" ref="K180" si="415">G180-K179</f>
        <v>157.23910000000001</v>
      </c>
      <c r="L180">
        <f t="shared" ref="L180" si="416">AVERAGE(K180:K181)</f>
        <v>157.24039999999999</v>
      </c>
      <c r="M180">
        <f t="shared" ref="M180" si="417">(360 - (H180+H181))/2 + H180</f>
        <v>92.226300000000009</v>
      </c>
      <c r="O180">
        <f t="shared" ref="O180" si="418">AVERAGE(I180:I181)*COS(RADIANS(M180-90))</f>
        <v>1951.9945026602945</v>
      </c>
      <c r="Q180">
        <f t="shared" ref="Q180" si="419">AVERAGE(F179:F182)</f>
        <v>131.25295138888887</v>
      </c>
      <c r="R180">
        <f t="shared" ref="R180" si="420">$F$5+O180*SIN(RADIANS(L180))</f>
        <v>5755.1592755184229</v>
      </c>
      <c r="S180">
        <f t="shared" ref="S180" si="421">$G$5+O180*COS(RADIANS(L180))</f>
        <v>3199.9952758355048</v>
      </c>
      <c r="T180">
        <f t="shared" ref="T180" si="422">$H$5-AVERAGE(I180:I181)*SIN(RADIANS(M180-90))</f>
        <v>924.11458937984276</v>
      </c>
      <c r="U180">
        <v>5041.9080000000004</v>
      </c>
      <c r="V180">
        <v>3048.4270000000001</v>
      </c>
      <c r="W180">
        <v>926.19899999999996</v>
      </c>
    </row>
    <row r="181" spans="1:23">
      <c r="A181">
        <v>111</v>
      </c>
      <c r="B181">
        <v>5</v>
      </c>
      <c r="C181">
        <v>11</v>
      </c>
      <c r="D181">
        <v>6</v>
      </c>
      <c r="E181">
        <v>1</v>
      </c>
      <c r="F181">
        <f t="shared" si="352"/>
        <v>131.25069444444443</v>
      </c>
      <c r="G181">
        <v>358.77289999999999</v>
      </c>
      <c r="H181">
        <v>267.77</v>
      </c>
      <c r="I181">
        <v>1953.4670000000001</v>
      </c>
      <c r="K181">
        <f t="shared" ref="K181" si="423">G181-180-G179</f>
        <v>157.24169999999998</v>
      </c>
      <c r="U181">
        <v>5041.8029999999999</v>
      </c>
      <c r="V181">
        <v>3048.4380000000001</v>
      </c>
      <c r="W181">
        <v>925.947</v>
      </c>
    </row>
    <row r="182" spans="1:23">
      <c r="A182" t="s">
        <v>0</v>
      </c>
      <c r="B182">
        <v>5</v>
      </c>
      <c r="C182">
        <v>11</v>
      </c>
      <c r="D182">
        <v>6</v>
      </c>
      <c r="E182">
        <v>15</v>
      </c>
      <c r="F182">
        <f t="shared" si="352"/>
        <v>131.26041666666666</v>
      </c>
      <c r="G182">
        <v>201.53020000000001</v>
      </c>
      <c r="H182">
        <v>265.66180000000003</v>
      </c>
      <c r="I182">
        <v>23.015000000000001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>
        <v>5008.4219999999996</v>
      </c>
      <c r="V182">
        <v>5021.348</v>
      </c>
      <c r="W182">
        <v>999.95899999999995</v>
      </c>
    </row>
    <row r="183" spans="1:23">
      <c r="A183" t="s">
        <v>0</v>
      </c>
      <c r="B183">
        <v>5</v>
      </c>
      <c r="C183">
        <v>11</v>
      </c>
      <c r="D183">
        <v>6</v>
      </c>
      <c r="E183">
        <v>15</v>
      </c>
      <c r="F183">
        <f t="shared" si="352"/>
        <v>131.26041666666666</v>
      </c>
      <c r="G183">
        <v>21.53</v>
      </c>
      <c r="H183">
        <v>94.332999999999998</v>
      </c>
      <c r="I183">
        <v>23.015000000000001</v>
      </c>
      <c r="K183">
        <f t="shared" ref="K183" si="424">(G183+G186-180)/2</f>
        <v>21.529349999999994</v>
      </c>
      <c r="U183">
        <v>5008.4219999999996</v>
      </c>
      <c r="V183">
        <v>5021.348</v>
      </c>
      <c r="W183">
        <v>999.96100000000001</v>
      </c>
    </row>
    <row r="184" spans="1:23">
      <c r="A184">
        <v>111</v>
      </c>
      <c r="B184">
        <v>5</v>
      </c>
      <c r="C184">
        <v>11</v>
      </c>
      <c r="D184">
        <v>6</v>
      </c>
      <c r="E184">
        <v>16</v>
      </c>
      <c r="F184">
        <f t="shared" si="352"/>
        <v>131.26111111111112</v>
      </c>
      <c r="G184">
        <v>178.76740000000001</v>
      </c>
      <c r="H184">
        <v>92.224299999999999</v>
      </c>
      <c r="I184">
        <v>1953.309</v>
      </c>
      <c r="K184">
        <f t="shared" ref="K184" si="425">G184-K183</f>
        <v>157.23805000000002</v>
      </c>
      <c r="L184">
        <f t="shared" ref="L184" si="426">AVERAGE(K184:K185)</f>
        <v>157.23997500000002</v>
      </c>
      <c r="M184">
        <f t="shared" ref="M184" si="427">(360 - (H184+H185))/2 + H184</f>
        <v>92.22799999999998</v>
      </c>
      <c r="O184">
        <f t="shared" ref="O184" si="428">AVERAGE(I184:I185)*COS(RADIANS(M184-90))</f>
        <v>1951.8308723236041</v>
      </c>
      <c r="Q184">
        <f t="shared" ref="Q184" si="429">AVERAGE(F183:F186)</f>
        <v>131.26336805555556</v>
      </c>
      <c r="R184">
        <f t="shared" ref="R184" si="430">$F$5+O184*SIN(RADIANS(L184))</f>
        <v>5755.10932325471</v>
      </c>
      <c r="S184">
        <f t="shared" ref="S184" si="431">$G$5+O184*COS(RADIANS(L184))</f>
        <v>3200.1517663732493</v>
      </c>
      <c r="T184">
        <f t="shared" ref="T184" si="432">$H$5-AVERAGE(I184:I185)*SIN(RADIANS(M184-90))</f>
        <v>924.06295106650566</v>
      </c>
      <c r="U184">
        <v>5041.9870000000001</v>
      </c>
      <c r="V184">
        <v>3048.5920000000001</v>
      </c>
      <c r="W184">
        <v>926.14700000000005</v>
      </c>
    </row>
    <row r="185" spans="1:23">
      <c r="A185">
        <v>111</v>
      </c>
      <c r="B185">
        <v>5</v>
      </c>
      <c r="C185">
        <v>11</v>
      </c>
      <c r="D185">
        <v>6</v>
      </c>
      <c r="E185">
        <v>16</v>
      </c>
      <c r="F185">
        <f t="shared" si="352"/>
        <v>131.26111111111112</v>
      </c>
      <c r="G185">
        <v>358.77190000000002</v>
      </c>
      <c r="H185">
        <v>267.76830000000001</v>
      </c>
      <c r="I185">
        <v>1953.306</v>
      </c>
      <c r="K185">
        <f t="shared" ref="K185" si="433">G185-180-G183</f>
        <v>157.24190000000002</v>
      </c>
      <c r="U185">
        <v>5041.8320000000003</v>
      </c>
      <c r="V185">
        <v>3048.6019999999999</v>
      </c>
      <c r="W185">
        <v>925.89800000000002</v>
      </c>
    </row>
    <row r="186" spans="1:23">
      <c r="A186" t="s">
        <v>0</v>
      </c>
      <c r="B186">
        <v>5</v>
      </c>
      <c r="C186">
        <v>11</v>
      </c>
      <c r="D186">
        <v>6</v>
      </c>
      <c r="E186">
        <v>30</v>
      </c>
      <c r="F186">
        <f t="shared" si="352"/>
        <v>131.27083333333334</v>
      </c>
      <c r="G186">
        <v>201.52869999999999</v>
      </c>
      <c r="H186">
        <v>265.66129999999998</v>
      </c>
      <c r="I186">
        <v>23.015000000000001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>
        <v>5008.4219999999996</v>
      </c>
      <c r="V186">
        <v>5021.348</v>
      </c>
      <c r="W186">
        <v>999.95899999999995</v>
      </c>
    </row>
    <row r="187" spans="1:23">
      <c r="A187" t="s">
        <v>0</v>
      </c>
      <c r="B187">
        <v>5</v>
      </c>
      <c r="C187">
        <v>11</v>
      </c>
      <c r="D187">
        <v>6</v>
      </c>
      <c r="E187">
        <v>30</v>
      </c>
      <c r="F187">
        <f t="shared" si="352"/>
        <v>131.27083333333334</v>
      </c>
      <c r="G187">
        <v>21.530100000000001</v>
      </c>
      <c r="H187">
        <v>94.333500000000001</v>
      </c>
      <c r="I187">
        <v>23.015000000000001</v>
      </c>
      <c r="K187">
        <f t="shared" ref="K187" si="434">(G187+G190-180)/2</f>
        <v>21.5291</v>
      </c>
      <c r="U187">
        <v>5008.4219999999996</v>
      </c>
      <c r="V187">
        <v>5021.348</v>
      </c>
      <c r="W187">
        <v>999.96100000000001</v>
      </c>
    </row>
    <row r="188" spans="1:23">
      <c r="A188">
        <v>111</v>
      </c>
      <c r="B188">
        <v>5</v>
      </c>
      <c r="C188">
        <v>11</v>
      </c>
      <c r="D188">
        <v>6</v>
      </c>
      <c r="E188">
        <v>31</v>
      </c>
      <c r="F188">
        <f t="shared" si="352"/>
        <v>131.27152777777778</v>
      </c>
      <c r="G188">
        <v>178.76519999999999</v>
      </c>
      <c r="H188">
        <v>92.224599999999995</v>
      </c>
      <c r="I188">
        <v>1953.145</v>
      </c>
      <c r="K188">
        <f t="shared" ref="K188" si="435">G188-K187</f>
        <v>157.23609999999999</v>
      </c>
      <c r="L188">
        <f t="shared" ref="L188" si="436">AVERAGE(K188:K189)</f>
        <v>157.23789999999997</v>
      </c>
      <c r="M188">
        <f t="shared" ref="M188" si="437">(360 - (H188+H189))/2 + H188</f>
        <v>92.227649999999997</v>
      </c>
      <c r="O188">
        <f t="shared" ref="O188" si="438">AVERAGE(I188:I189)*COS(RADIANS(M188-90))</f>
        <v>1951.6699582098536</v>
      </c>
      <c r="Q188">
        <f t="shared" ref="Q188" si="439">AVERAGE(F187:F190)</f>
        <v>131.27378472222222</v>
      </c>
      <c r="R188">
        <f t="shared" ref="R188" si="440">$F$5+O188*SIN(RADIANS(L188))</f>
        <v>5755.1122467216746</v>
      </c>
      <c r="S188">
        <f t="shared" ref="S188" si="441">$G$5+O188*COS(RADIANS(L188))</f>
        <v>3200.3274962844498</v>
      </c>
      <c r="T188">
        <f t="shared" ref="T188" si="442">$H$5-AVERAGE(I188:I189)*SIN(RADIANS(M188-90))</f>
        <v>924.08115163446712</v>
      </c>
      <c r="U188">
        <v>5042.0569999999998</v>
      </c>
      <c r="V188">
        <v>3048.7579999999998</v>
      </c>
      <c r="W188">
        <v>926.14499999999998</v>
      </c>
    </row>
    <row r="189" spans="1:23">
      <c r="A189">
        <v>111</v>
      </c>
      <c r="B189">
        <v>5</v>
      </c>
      <c r="C189">
        <v>11</v>
      </c>
      <c r="D189">
        <v>6</v>
      </c>
      <c r="E189">
        <v>31</v>
      </c>
      <c r="F189">
        <f t="shared" si="352"/>
        <v>131.27152777777778</v>
      </c>
      <c r="G189">
        <v>358.76979999999998</v>
      </c>
      <c r="H189">
        <v>267.76929999999999</v>
      </c>
      <c r="I189">
        <v>1953.1469999999999</v>
      </c>
      <c r="K189">
        <f t="shared" ref="K189" si="443">G189-180-G187</f>
        <v>157.23969999999997</v>
      </c>
      <c r="U189">
        <v>5041.8999999999996</v>
      </c>
      <c r="V189">
        <v>3048.7620000000002</v>
      </c>
      <c r="W189">
        <v>925.93700000000001</v>
      </c>
    </row>
    <row r="190" spans="1:23">
      <c r="A190" t="s">
        <v>0</v>
      </c>
      <c r="B190">
        <v>5</v>
      </c>
      <c r="C190">
        <v>11</v>
      </c>
      <c r="D190">
        <v>6</v>
      </c>
      <c r="E190">
        <v>45</v>
      </c>
      <c r="F190">
        <f t="shared" si="352"/>
        <v>131.28125</v>
      </c>
      <c r="G190">
        <v>201.52809999999999</v>
      </c>
      <c r="H190">
        <v>265.66539999999998</v>
      </c>
      <c r="I190">
        <v>23.015000000000001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>
        <v>5008.4219999999996</v>
      </c>
      <c r="V190">
        <v>5021.3490000000002</v>
      </c>
      <c r="W190">
        <v>999.96100000000001</v>
      </c>
    </row>
    <row r="191" spans="1:23">
      <c r="A191" t="s">
        <v>0</v>
      </c>
      <c r="B191">
        <v>5</v>
      </c>
      <c r="C191">
        <v>11</v>
      </c>
      <c r="D191">
        <v>6</v>
      </c>
      <c r="E191">
        <v>45</v>
      </c>
      <c r="F191">
        <f t="shared" si="352"/>
        <v>131.28125</v>
      </c>
      <c r="G191">
        <v>21.532</v>
      </c>
      <c r="H191">
        <v>94.336399999999998</v>
      </c>
      <c r="I191">
        <v>23.015000000000001</v>
      </c>
      <c r="K191">
        <f t="shared" ref="K191" si="444">(G191+G194-180)/2</f>
        <v>21.531000000000006</v>
      </c>
      <c r="U191">
        <v>5008.4229999999998</v>
      </c>
      <c r="V191">
        <v>5021.348</v>
      </c>
      <c r="W191">
        <v>999.96</v>
      </c>
    </row>
    <row r="192" spans="1:23">
      <c r="A192">
        <v>111</v>
      </c>
      <c r="B192">
        <v>5</v>
      </c>
      <c r="C192">
        <v>11</v>
      </c>
      <c r="D192">
        <v>6</v>
      </c>
      <c r="E192">
        <v>46</v>
      </c>
      <c r="F192">
        <f t="shared" si="352"/>
        <v>131.28194444444443</v>
      </c>
      <c r="G192">
        <v>178.76679999999999</v>
      </c>
      <c r="H192">
        <v>92.227500000000006</v>
      </c>
      <c r="I192">
        <v>1952.99</v>
      </c>
      <c r="K192">
        <f t="shared" ref="K192" si="445">G192-K191</f>
        <v>157.23579999999998</v>
      </c>
      <c r="L192">
        <f t="shared" ref="L192" si="446">AVERAGE(K192:K193)</f>
        <v>157.23755</v>
      </c>
      <c r="M192">
        <f t="shared" ref="M192" si="447">(360 - (H192+H193))/2 + H192</f>
        <v>92.227500000000006</v>
      </c>
      <c r="O192">
        <f t="shared" ref="O192" si="448">AVERAGE(I192:I193)*COS(RADIANS(M192-90))</f>
        <v>1951.5117767245722</v>
      </c>
      <c r="Q192">
        <f t="shared" ref="Q192" si="449">AVERAGE(F191:F194)</f>
        <v>131.28420138888887</v>
      </c>
      <c r="R192">
        <f t="shared" ref="R192" si="450">$F$5+O192*SIN(RADIANS(L192))</f>
        <v>5755.062038070756</v>
      </c>
      <c r="S192">
        <f t="shared" ref="S192" si="451">$G$5+O192*COS(RADIANS(L192))</f>
        <v>3200.4779708602809</v>
      </c>
      <c r="T192">
        <f t="shared" ref="T192" si="452">$H$5-AVERAGE(I192:I193)*SIN(RADIANS(M192-90))</f>
        <v>924.09242158023153</v>
      </c>
      <c r="U192">
        <v>5042.0020000000004</v>
      </c>
      <c r="V192">
        <v>3048.9160000000002</v>
      </c>
      <c r="W192">
        <v>926.053</v>
      </c>
    </row>
    <row r="193" spans="1:23">
      <c r="A193">
        <v>111</v>
      </c>
      <c r="B193">
        <v>5</v>
      </c>
      <c r="C193">
        <v>11</v>
      </c>
      <c r="D193">
        <v>6</v>
      </c>
      <c r="E193">
        <v>46</v>
      </c>
      <c r="F193">
        <f t="shared" si="352"/>
        <v>131.28194444444443</v>
      </c>
      <c r="G193">
        <v>358.7713</v>
      </c>
      <c r="H193">
        <v>267.77249999999998</v>
      </c>
      <c r="I193">
        <v>1952.9849999999999</v>
      </c>
      <c r="K193">
        <f t="shared" ref="K193" si="453">G193-180-G191</f>
        <v>157.23929999999999</v>
      </c>
      <c r="U193">
        <v>5041.8469999999998</v>
      </c>
      <c r="V193">
        <v>3048.9180000000001</v>
      </c>
      <c r="W193">
        <v>926.053</v>
      </c>
    </row>
    <row r="194" spans="1:23">
      <c r="A194" t="s">
        <v>0</v>
      </c>
      <c r="B194">
        <v>5</v>
      </c>
      <c r="C194">
        <v>11</v>
      </c>
      <c r="D194">
        <v>7</v>
      </c>
      <c r="E194">
        <v>0</v>
      </c>
      <c r="F194">
        <f t="shared" si="352"/>
        <v>131.29166666666666</v>
      </c>
      <c r="G194">
        <v>201.53</v>
      </c>
      <c r="H194">
        <v>265.66250000000002</v>
      </c>
      <c r="I194">
        <v>23.015000000000001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>
        <v>5008.4219999999996</v>
      </c>
      <c r="V194">
        <v>5021.348</v>
      </c>
      <c r="W194">
        <v>999.95899999999995</v>
      </c>
    </row>
    <row r="195" spans="1:23">
      <c r="A195" t="s">
        <v>0</v>
      </c>
      <c r="B195">
        <v>5</v>
      </c>
      <c r="C195">
        <v>11</v>
      </c>
      <c r="D195">
        <v>7</v>
      </c>
      <c r="E195">
        <v>0</v>
      </c>
      <c r="F195">
        <f t="shared" si="352"/>
        <v>131.29166666666666</v>
      </c>
      <c r="G195">
        <v>21.528700000000001</v>
      </c>
      <c r="H195">
        <v>94.334900000000005</v>
      </c>
      <c r="I195">
        <v>23.015000000000001</v>
      </c>
      <c r="K195">
        <f t="shared" ref="K195" si="454">(G195+G198-180)/2</f>
        <v>21.52924999999999</v>
      </c>
      <c r="U195">
        <v>5008.4219999999996</v>
      </c>
      <c r="V195">
        <v>5021.3490000000002</v>
      </c>
      <c r="W195">
        <v>999.96</v>
      </c>
    </row>
    <row r="196" spans="1:23">
      <c r="A196">
        <v>111</v>
      </c>
      <c r="B196">
        <v>5</v>
      </c>
      <c r="C196">
        <v>11</v>
      </c>
      <c r="D196">
        <v>7</v>
      </c>
      <c r="E196">
        <v>1</v>
      </c>
      <c r="F196">
        <f t="shared" si="352"/>
        <v>131.29236111111112</v>
      </c>
      <c r="G196">
        <v>178.7671</v>
      </c>
      <c r="H196">
        <v>92.222300000000004</v>
      </c>
      <c r="I196">
        <v>1952.837</v>
      </c>
      <c r="K196">
        <f t="shared" ref="K196" si="455">G196-K195</f>
        <v>157.23785000000001</v>
      </c>
      <c r="L196">
        <f t="shared" ref="L196" si="456">AVERAGE(K196:K197)</f>
        <v>157.239375</v>
      </c>
      <c r="M196">
        <f t="shared" ref="M196" si="457">(360 - (H196+H197))/2 + H196</f>
        <v>92.2256</v>
      </c>
      <c r="O196">
        <f t="shared" ref="O196" si="458">AVERAGE(I196:I197)*COS(RADIANS(M196-90))</f>
        <v>1951.3574112728093</v>
      </c>
      <c r="Q196">
        <f t="shared" ref="Q196" si="459">AVERAGE(F195:F198)</f>
        <v>131.29461805555556</v>
      </c>
      <c r="R196">
        <f t="shared" ref="R196" si="460">$F$5+O196*SIN(RADIANS(L196))</f>
        <v>5754.9449976363248</v>
      </c>
      <c r="S196">
        <f t="shared" ref="S196" si="461">$G$5+O196*COS(RADIANS(L196))</f>
        <v>3200.5962662389497</v>
      </c>
      <c r="T196">
        <f t="shared" ref="T196" si="462">$H$5-AVERAGE(I196:I197)*SIN(RADIANS(M196-90))</f>
        <v>924.16323318514856</v>
      </c>
      <c r="U196">
        <v>5041.9870000000001</v>
      </c>
      <c r="V196">
        <v>3049.0619999999999</v>
      </c>
      <c r="W196">
        <v>926.23400000000004</v>
      </c>
    </row>
    <row r="197" spans="1:23">
      <c r="A197">
        <v>111</v>
      </c>
      <c r="B197">
        <v>5</v>
      </c>
      <c r="C197">
        <v>11</v>
      </c>
      <c r="D197">
        <v>7</v>
      </c>
      <c r="E197">
        <v>1</v>
      </c>
      <c r="F197">
        <f t="shared" si="352"/>
        <v>131.29236111111112</v>
      </c>
      <c r="G197">
        <v>358.76960000000003</v>
      </c>
      <c r="H197">
        <v>267.77109999999999</v>
      </c>
      <c r="I197">
        <v>1952.8240000000001</v>
      </c>
      <c r="K197">
        <f t="shared" ref="K197" si="463">G197-180-G195</f>
        <v>157.24090000000001</v>
      </c>
      <c r="U197">
        <v>5041.9009999999998</v>
      </c>
      <c r="V197">
        <v>3049.0810000000001</v>
      </c>
      <c r="W197">
        <v>926.01199999999994</v>
      </c>
    </row>
    <row r="198" spans="1:23">
      <c r="A198" t="s">
        <v>0</v>
      </c>
      <c r="B198">
        <v>5</v>
      </c>
      <c r="C198">
        <v>11</v>
      </c>
      <c r="D198">
        <v>7</v>
      </c>
      <c r="E198">
        <v>15</v>
      </c>
      <c r="F198">
        <f t="shared" si="352"/>
        <v>131.30208333333334</v>
      </c>
      <c r="G198">
        <v>201.52979999999999</v>
      </c>
      <c r="H198">
        <v>265.66199999999998</v>
      </c>
      <c r="I198">
        <v>23.015999999999998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>
        <v>5008.4219999999996</v>
      </c>
      <c r="V198">
        <v>5021.348</v>
      </c>
      <c r="W198">
        <v>999.95899999999995</v>
      </c>
    </row>
    <row r="199" spans="1:23">
      <c r="A199" t="s">
        <v>0</v>
      </c>
      <c r="B199">
        <v>5</v>
      </c>
      <c r="C199">
        <v>11</v>
      </c>
      <c r="D199">
        <v>7</v>
      </c>
      <c r="E199">
        <v>15</v>
      </c>
      <c r="F199">
        <f t="shared" si="352"/>
        <v>131.30208333333334</v>
      </c>
      <c r="G199">
        <v>21.529499999999999</v>
      </c>
      <c r="H199">
        <v>94.334999999999994</v>
      </c>
      <c r="I199">
        <v>23.015000000000001</v>
      </c>
      <c r="K199">
        <f t="shared" ref="K199" si="464">(G199+G202-180)/2</f>
        <v>21.530450000000002</v>
      </c>
      <c r="U199">
        <v>5008.4219999999996</v>
      </c>
      <c r="V199">
        <v>5021.348</v>
      </c>
      <c r="W199">
        <v>999.96</v>
      </c>
    </row>
    <row r="200" spans="1:23">
      <c r="A200">
        <v>111</v>
      </c>
      <c r="B200">
        <v>5</v>
      </c>
      <c r="C200">
        <v>11</v>
      </c>
      <c r="D200">
        <v>7</v>
      </c>
      <c r="E200">
        <v>16</v>
      </c>
      <c r="F200">
        <f t="shared" si="352"/>
        <v>131.30277777777778</v>
      </c>
      <c r="G200">
        <v>178.7664</v>
      </c>
      <c r="H200">
        <v>92.223699999999994</v>
      </c>
      <c r="I200">
        <v>1952.675</v>
      </c>
      <c r="K200">
        <f t="shared" ref="K200" si="465">G200-K199</f>
        <v>157.23595</v>
      </c>
      <c r="L200">
        <f t="shared" ref="L200" si="466">AVERAGE(K200:K201)</f>
        <v>157.237875</v>
      </c>
      <c r="M200">
        <f t="shared" ref="M200" si="467">(360 - (H200+H201))/2 + H200</f>
        <v>92.226399999999998</v>
      </c>
      <c r="O200">
        <f t="shared" ref="O200" si="468">AVERAGE(I200:I201)*COS(RADIANS(M200-90))</f>
        <v>1951.1994707173426</v>
      </c>
      <c r="Q200">
        <f t="shared" ref="Q200" si="469">AVERAGE(F199:F202)</f>
        <v>131.30503472222222</v>
      </c>
      <c r="R200">
        <f t="shared" ref="R200" si="470">$F$5+O200*SIN(RADIANS(L200))</f>
        <v>5754.9309974912303</v>
      </c>
      <c r="S200">
        <f t="shared" ref="S200" si="471">$G$5+O200*COS(RADIANS(L200))</f>
        <v>3200.7616712746103</v>
      </c>
      <c r="T200">
        <f t="shared" ref="T200" si="472">$H$5-AVERAGE(I200:I201)*SIN(RADIANS(M200-90))</f>
        <v>924.14208627564426</v>
      </c>
      <c r="U200">
        <v>5042.0079999999998</v>
      </c>
      <c r="V200">
        <v>3049.2260000000001</v>
      </c>
      <c r="W200">
        <v>926.19200000000001</v>
      </c>
    </row>
    <row r="201" spans="1:23">
      <c r="A201">
        <v>111</v>
      </c>
      <c r="B201">
        <v>5</v>
      </c>
      <c r="C201">
        <v>11</v>
      </c>
      <c r="D201">
        <v>7</v>
      </c>
      <c r="E201">
        <v>16</v>
      </c>
      <c r="F201">
        <f t="shared" si="352"/>
        <v>131.30277777777778</v>
      </c>
      <c r="G201">
        <v>358.76929999999999</v>
      </c>
      <c r="H201">
        <v>267.77089999999998</v>
      </c>
      <c r="I201">
        <v>1952.672</v>
      </c>
      <c r="K201">
        <f t="shared" ref="K201" si="473">G201-180-G199</f>
        <v>157.2398</v>
      </c>
      <c r="U201">
        <v>5041.9089999999997</v>
      </c>
      <c r="V201">
        <v>3049.2339999999999</v>
      </c>
      <c r="W201">
        <v>926.00900000000001</v>
      </c>
    </row>
    <row r="202" spans="1:23">
      <c r="A202" t="s">
        <v>0</v>
      </c>
      <c r="B202">
        <v>5</v>
      </c>
      <c r="C202">
        <v>11</v>
      </c>
      <c r="D202">
        <v>7</v>
      </c>
      <c r="E202">
        <v>30</v>
      </c>
      <c r="F202">
        <f t="shared" si="352"/>
        <v>131.3125</v>
      </c>
      <c r="G202">
        <v>201.53139999999999</v>
      </c>
      <c r="H202">
        <v>265.66059999999999</v>
      </c>
      <c r="I202">
        <v>23.015000000000001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>
        <v>5008.4229999999998</v>
      </c>
      <c r="V202">
        <v>5021.348</v>
      </c>
      <c r="W202">
        <v>999.95899999999995</v>
      </c>
    </row>
    <row r="203" spans="1:23">
      <c r="A203" t="s">
        <v>0</v>
      </c>
      <c r="B203">
        <v>5</v>
      </c>
      <c r="C203">
        <v>11</v>
      </c>
      <c r="D203">
        <v>7</v>
      </c>
      <c r="E203">
        <v>30</v>
      </c>
      <c r="F203">
        <f t="shared" si="352"/>
        <v>131.3125</v>
      </c>
      <c r="G203">
        <v>21.53</v>
      </c>
      <c r="H203">
        <v>94.331900000000005</v>
      </c>
      <c r="I203">
        <v>23.015000000000001</v>
      </c>
      <c r="K203">
        <f t="shared" ref="K203" si="474">(G203+G206-180)/2</f>
        <v>21.529899999999998</v>
      </c>
      <c r="U203">
        <v>5008.4219999999996</v>
      </c>
      <c r="V203">
        <v>5021.348</v>
      </c>
      <c r="W203">
        <v>999.96199999999999</v>
      </c>
    </row>
    <row r="204" spans="1:23">
      <c r="A204">
        <v>111</v>
      </c>
      <c r="B204">
        <v>5</v>
      </c>
      <c r="C204">
        <v>11</v>
      </c>
      <c r="D204">
        <v>7</v>
      </c>
      <c r="E204">
        <v>31</v>
      </c>
      <c r="F204">
        <f t="shared" si="352"/>
        <v>131.31319444444443</v>
      </c>
      <c r="G204">
        <v>178.7646</v>
      </c>
      <c r="H204">
        <v>92.222499999999997</v>
      </c>
      <c r="I204">
        <v>1952.5219999999999</v>
      </c>
      <c r="K204">
        <f t="shared" ref="K204" si="475">G204-K203</f>
        <v>157.2347</v>
      </c>
      <c r="L204">
        <f t="shared" ref="L204" si="476">AVERAGE(K204:K205)</f>
        <v>157.2371</v>
      </c>
      <c r="M204">
        <f t="shared" ref="M204" si="477">(360 - (H204+H205))/2 + H204</f>
        <v>92.225999999999971</v>
      </c>
      <c r="O204">
        <f t="shared" ref="O204" si="478">AVERAGE(I204:I205)*COS(RADIANS(M204-90))</f>
        <v>1951.0461164673077</v>
      </c>
      <c r="Q204">
        <f t="shared" ref="Q204" si="479">AVERAGE(F203:F206)</f>
        <v>131.31545138888887</v>
      </c>
      <c r="R204">
        <f t="shared" ref="R204" si="480">$F$5+O204*SIN(RADIANS(L204))</f>
        <v>5754.8959988535098</v>
      </c>
      <c r="S204">
        <f t="shared" ref="S204" si="481">$G$5+O204*COS(RADIANS(L204))</f>
        <v>3200.9132929463558</v>
      </c>
      <c r="T204">
        <f t="shared" ref="T204" si="482">$H$5-AVERAGE(I204:I205)*SIN(RADIANS(M204-90))</f>
        <v>924.16168977300663</v>
      </c>
      <c r="U204">
        <v>5042.0659999999998</v>
      </c>
      <c r="V204">
        <v>3049.3789999999999</v>
      </c>
      <c r="W204">
        <v>926.24099999999999</v>
      </c>
    </row>
    <row r="205" spans="1:23">
      <c r="A205">
        <v>111</v>
      </c>
      <c r="B205">
        <v>5</v>
      </c>
      <c r="C205">
        <v>11</v>
      </c>
      <c r="D205">
        <v>7</v>
      </c>
      <c r="E205">
        <v>31</v>
      </c>
      <c r="F205">
        <f t="shared" si="352"/>
        <v>131.31319444444443</v>
      </c>
      <c r="G205">
        <v>358.76949999999999</v>
      </c>
      <c r="H205">
        <v>267.77050000000003</v>
      </c>
      <c r="I205">
        <v>1952.5170000000001</v>
      </c>
      <c r="K205">
        <f t="shared" ref="K205" si="483">G205-180-G203</f>
        <v>157.23949999999999</v>
      </c>
      <c r="U205">
        <v>5041.8969999999999</v>
      </c>
      <c r="V205">
        <v>3049.3890000000001</v>
      </c>
      <c r="W205">
        <v>926.00199999999995</v>
      </c>
    </row>
    <row r="206" spans="1:23">
      <c r="A206" t="s">
        <v>0</v>
      </c>
      <c r="B206">
        <v>5</v>
      </c>
      <c r="C206">
        <v>11</v>
      </c>
      <c r="D206">
        <v>7</v>
      </c>
      <c r="E206">
        <v>45</v>
      </c>
      <c r="F206">
        <f t="shared" si="352"/>
        <v>131.32291666666666</v>
      </c>
      <c r="G206">
        <v>201.52979999999999</v>
      </c>
      <c r="H206">
        <v>265.66359999999997</v>
      </c>
      <c r="I206">
        <v>23.015000000000001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>
        <v>5008.4219999999996</v>
      </c>
      <c r="V206">
        <v>5021.348</v>
      </c>
      <c r="W206">
        <v>999.96</v>
      </c>
    </row>
    <row r="207" spans="1:23">
      <c r="A207" t="s">
        <v>0</v>
      </c>
      <c r="B207">
        <v>5</v>
      </c>
      <c r="C207">
        <v>11</v>
      </c>
      <c r="D207">
        <v>7</v>
      </c>
      <c r="E207">
        <v>45</v>
      </c>
      <c r="F207">
        <f t="shared" si="352"/>
        <v>131.32291666666666</v>
      </c>
      <c r="G207">
        <v>21.5303</v>
      </c>
      <c r="H207">
        <v>94.336699999999993</v>
      </c>
      <c r="I207">
        <v>23.015000000000001</v>
      </c>
      <c r="K207">
        <f t="shared" ref="K207" si="484">(G207+G210-180)/2</f>
        <v>21.5304</v>
      </c>
      <c r="U207">
        <v>5008.4219999999996</v>
      </c>
      <c r="V207">
        <v>5021.348</v>
      </c>
      <c r="W207">
        <v>999.96</v>
      </c>
    </row>
    <row r="208" spans="1:23">
      <c r="A208">
        <v>111</v>
      </c>
      <c r="B208">
        <v>5</v>
      </c>
      <c r="C208">
        <v>11</v>
      </c>
      <c r="D208">
        <v>7</v>
      </c>
      <c r="E208">
        <v>46</v>
      </c>
      <c r="F208">
        <f t="shared" ref="F208:F271" si="485" xml:space="preserve"> 133 + (C208-13) + (D208 + E208/60)/24</f>
        <v>131.32361111111112</v>
      </c>
      <c r="G208">
        <v>178.7647</v>
      </c>
      <c r="H208">
        <v>92.224199999999996</v>
      </c>
      <c r="I208">
        <v>1952.37</v>
      </c>
      <c r="K208">
        <f t="shared" ref="K208" si="486">G208-K207</f>
        <v>157.23430000000002</v>
      </c>
      <c r="L208">
        <f t="shared" ref="L208" si="487">AVERAGE(K208:K209)</f>
        <v>157.23545000000001</v>
      </c>
      <c r="M208">
        <f t="shared" ref="M208" si="488">(360 - (H208+H209))/2 + H208</f>
        <v>92.225549999999998</v>
      </c>
      <c r="O208">
        <f t="shared" ref="O208" si="489">AVERAGE(I208:I209)*COS(RADIANS(M208-90))</f>
        <v>1950.8953263164724</v>
      </c>
      <c r="Q208">
        <f t="shared" ref="Q208" si="490">AVERAGE(F207:F210)</f>
        <v>131.32586805555556</v>
      </c>
      <c r="R208">
        <f t="shared" ref="R208" si="491">$F$5+O208*SIN(RADIANS(L208))</f>
        <v>5754.8894610026091</v>
      </c>
      <c r="S208">
        <f t="shared" ref="S208" si="492">$G$5+O208*COS(RADIANS(L208))</f>
        <v>3201.0740771475203</v>
      </c>
      <c r="T208">
        <f t="shared" ref="T208" si="493">$H$5-AVERAGE(I208:I209)*SIN(RADIANS(M208-90))</f>
        <v>924.18289651705129</v>
      </c>
      <c r="U208">
        <v>5042.0600000000004</v>
      </c>
      <c r="V208">
        <v>3049.5329999999999</v>
      </c>
      <c r="W208">
        <v>926.18700000000001</v>
      </c>
    </row>
    <row r="209" spans="1:23">
      <c r="A209">
        <v>111</v>
      </c>
      <c r="B209">
        <v>5</v>
      </c>
      <c r="C209">
        <v>11</v>
      </c>
      <c r="D209">
        <v>7</v>
      </c>
      <c r="E209">
        <v>46</v>
      </c>
      <c r="F209">
        <f t="shared" si="485"/>
        <v>131.32361111111112</v>
      </c>
      <c r="G209">
        <v>358.76690000000002</v>
      </c>
      <c r="H209">
        <v>267.7731</v>
      </c>
      <c r="I209">
        <v>1952.366</v>
      </c>
      <c r="K209">
        <f t="shared" ref="K209" si="494">G209-180-G207</f>
        <v>157.23660000000001</v>
      </c>
      <c r="U209">
        <v>5041.9830000000002</v>
      </c>
      <c r="V209">
        <v>3049.5390000000002</v>
      </c>
      <c r="W209">
        <v>926.09500000000003</v>
      </c>
    </row>
    <row r="210" spans="1:23">
      <c r="A210" t="s">
        <v>0</v>
      </c>
      <c r="B210">
        <v>5</v>
      </c>
      <c r="C210">
        <v>11</v>
      </c>
      <c r="D210">
        <v>8</v>
      </c>
      <c r="E210">
        <v>0</v>
      </c>
      <c r="F210">
        <f t="shared" si="485"/>
        <v>131.33333333333334</v>
      </c>
      <c r="G210">
        <v>201.53049999999999</v>
      </c>
      <c r="H210">
        <v>265.66079999999999</v>
      </c>
      <c r="I210">
        <v>23.015999999999998</v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>
        <v>5008.4219999999996</v>
      </c>
      <c r="V210">
        <v>5021.348</v>
      </c>
      <c r="W210">
        <v>999.95899999999995</v>
      </c>
    </row>
    <row r="211" spans="1:23">
      <c r="A211" t="s">
        <v>0</v>
      </c>
      <c r="B211">
        <v>5</v>
      </c>
      <c r="C211">
        <v>11</v>
      </c>
      <c r="D211">
        <v>8</v>
      </c>
      <c r="E211">
        <v>0</v>
      </c>
      <c r="F211">
        <f t="shared" si="485"/>
        <v>131.33333333333334</v>
      </c>
      <c r="G211">
        <v>21.5288</v>
      </c>
      <c r="H211">
        <v>94.3339</v>
      </c>
      <c r="I211">
        <v>23.015000000000001</v>
      </c>
      <c r="K211">
        <f t="shared" ref="K211" si="495">(G211+G214-180)/2</f>
        <v>21.53</v>
      </c>
      <c r="U211">
        <v>5008.4219999999996</v>
      </c>
      <c r="V211">
        <v>5021.348</v>
      </c>
      <c r="W211">
        <v>999.96100000000001</v>
      </c>
    </row>
    <row r="212" spans="1:23">
      <c r="A212">
        <v>111</v>
      </c>
      <c r="B212">
        <v>5</v>
      </c>
      <c r="C212">
        <v>11</v>
      </c>
      <c r="D212">
        <v>8</v>
      </c>
      <c r="E212">
        <v>1</v>
      </c>
      <c r="F212">
        <f t="shared" si="485"/>
        <v>131.33402777777778</v>
      </c>
      <c r="G212">
        <v>178.76519999999999</v>
      </c>
      <c r="H212">
        <v>92.219099999999997</v>
      </c>
      <c r="I212">
        <v>1952.2170000000001</v>
      </c>
      <c r="K212">
        <f t="shared" ref="K212" si="496">G212-K211</f>
        <v>157.23519999999999</v>
      </c>
      <c r="L212">
        <f t="shared" ref="L212" si="497">AVERAGE(K212:K213)</f>
        <v>157.23680000000002</v>
      </c>
      <c r="M212">
        <f t="shared" ref="M212" si="498">(360 - (H212+H213))/2 + H212</f>
        <v>92.223449999999985</v>
      </c>
      <c r="O212">
        <f t="shared" ref="O212" si="499">AVERAGE(I212:I213)*COS(RADIANS(M212-90))</f>
        <v>1950.7457186620622</v>
      </c>
      <c r="Q212">
        <f t="shared" ref="Q212" si="500">AVERAGE(F211:F214)</f>
        <v>131.33628472222222</v>
      </c>
      <c r="R212">
        <f t="shared" ref="R212" si="501">$F$5+O212*SIN(RADIANS(L212))</f>
        <v>5754.7891878956025</v>
      </c>
      <c r="S212">
        <f t="shared" ref="S212" si="502">$G$5+O212*COS(RADIANS(L212))</f>
        <v>3201.1942459747734</v>
      </c>
      <c r="T212">
        <f t="shared" ref="T212" si="503">$H$5-AVERAGE(I212:I213)*SIN(RADIANS(M212-90))</f>
        <v>924.26031712579754</v>
      </c>
      <c r="U212">
        <v>5042.0389999999998</v>
      </c>
      <c r="V212">
        <v>3049.6790000000001</v>
      </c>
      <c r="W212">
        <v>926.36900000000003</v>
      </c>
    </row>
    <row r="213" spans="1:23">
      <c r="A213">
        <v>111</v>
      </c>
      <c r="B213">
        <v>5</v>
      </c>
      <c r="C213">
        <v>11</v>
      </c>
      <c r="D213">
        <v>8</v>
      </c>
      <c r="E213">
        <v>1</v>
      </c>
      <c r="F213">
        <f t="shared" si="485"/>
        <v>131.33402777777778</v>
      </c>
      <c r="G213">
        <v>358.7672</v>
      </c>
      <c r="H213">
        <v>267.7722</v>
      </c>
      <c r="I213">
        <v>1952.2139999999999</v>
      </c>
      <c r="K213">
        <f t="shared" ref="K213" si="504">G213-180-G211</f>
        <v>157.23840000000001</v>
      </c>
      <c r="U213">
        <v>5041.97</v>
      </c>
      <c r="V213">
        <v>3049.6909999999998</v>
      </c>
      <c r="W213">
        <v>926.07299999999998</v>
      </c>
    </row>
    <row r="214" spans="1:23">
      <c r="A214" t="s">
        <v>0</v>
      </c>
      <c r="B214">
        <v>5</v>
      </c>
      <c r="C214">
        <v>11</v>
      </c>
      <c r="D214">
        <v>8</v>
      </c>
      <c r="E214">
        <v>15</v>
      </c>
      <c r="F214">
        <f t="shared" si="485"/>
        <v>131.34375</v>
      </c>
      <c r="G214">
        <v>201.53120000000001</v>
      </c>
      <c r="H214">
        <v>265.66180000000003</v>
      </c>
      <c r="I214">
        <v>23.015000000000001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>
        <v>5008.4229999999998</v>
      </c>
      <c r="V214">
        <v>5021.348</v>
      </c>
      <c r="W214">
        <v>999.95899999999995</v>
      </c>
    </row>
    <row r="215" spans="1:23">
      <c r="A215" t="s">
        <v>0</v>
      </c>
      <c r="B215">
        <v>5</v>
      </c>
      <c r="C215">
        <v>11</v>
      </c>
      <c r="D215">
        <v>8</v>
      </c>
      <c r="E215">
        <v>15</v>
      </c>
      <c r="F215">
        <f t="shared" si="485"/>
        <v>131.34375</v>
      </c>
      <c r="G215">
        <v>21.532699999999998</v>
      </c>
      <c r="H215">
        <v>94.333100000000002</v>
      </c>
      <c r="I215">
        <v>23.015000000000001</v>
      </c>
      <c r="K215">
        <f t="shared" ref="K215" si="505">(G215+G218-180)/2</f>
        <v>21.531450000000007</v>
      </c>
      <c r="U215">
        <v>5008.4229999999998</v>
      </c>
      <c r="V215">
        <v>5021.348</v>
      </c>
      <c r="W215">
        <v>999.96100000000001</v>
      </c>
    </row>
    <row r="216" spans="1:23">
      <c r="A216">
        <v>111</v>
      </c>
      <c r="B216">
        <v>5</v>
      </c>
      <c r="C216">
        <v>11</v>
      </c>
      <c r="D216">
        <v>8</v>
      </c>
      <c r="E216">
        <v>16</v>
      </c>
      <c r="F216">
        <f t="shared" si="485"/>
        <v>131.34444444444443</v>
      </c>
      <c r="G216">
        <v>178.76419999999999</v>
      </c>
      <c r="H216">
        <v>92.22</v>
      </c>
      <c r="I216">
        <v>1952.06</v>
      </c>
      <c r="K216">
        <f t="shared" ref="K216" si="506">G216-K215</f>
        <v>157.23274999999998</v>
      </c>
      <c r="L216">
        <f t="shared" ref="L216" si="507">AVERAGE(K216:K217)</f>
        <v>157.23282499999999</v>
      </c>
      <c r="M216">
        <f t="shared" ref="M216" si="508">(360 - (H216+H217))/2 + H216</f>
        <v>92.222099999999983</v>
      </c>
      <c r="O216">
        <f t="shared" ref="O216" si="509">AVERAGE(I216:I217)*COS(RADIANS(M216-90))</f>
        <v>1950.5891218812217</v>
      </c>
      <c r="Q216">
        <f t="shared" ref="Q216" si="510">AVERAGE(F215:F218)</f>
        <v>131.34670138888887</v>
      </c>
      <c r="R216">
        <f t="shared" ref="R216" si="511">$F$5+O216*SIN(RADIANS(L216))</f>
        <v>5754.8533805555371</v>
      </c>
      <c r="S216">
        <f t="shared" ref="S216" si="512">$G$5+O216*COS(RADIANS(L216))</f>
        <v>3201.3910107348975</v>
      </c>
      <c r="T216">
        <f t="shared" ref="T216" si="513">$H$5-AVERAGE(I216:I217)*SIN(RADIANS(M216-90))</f>
        <v>924.31242606844751</v>
      </c>
      <c r="U216">
        <v>5042.07</v>
      </c>
      <c r="V216">
        <v>3049.8380000000002</v>
      </c>
      <c r="W216">
        <v>926.34400000000005</v>
      </c>
    </row>
    <row r="217" spans="1:23">
      <c r="A217">
        <v>111</v>
      </c>
      <c r="B217">
        <v>5</v>
      </c>
      <c r="C217">
        <v>11</v>
      </c>
      <c r="D217">
        <v>8</v>
      </c>
      <c r="E217">
        <v>16</v>
      </c>
      <c r="F217">
        <f t="shared" si="485"/>
        <v>131.34444444444443</v>
      </c>
      <c r="G217">
        <v>358.76560000000001</v>
      </c>
      <c r="H217">
        <v>267.7758</v>
      </c>
      <c r="I217">
        <v>1952.0540000000001</v>
      </c>
      <c r="K217">
        <f t="shared" ref="K217" si="514">G217-180-G215</f>
        <v>157.2329</v>
      </c>
      <c r="U217">
        <v>5042.0219999999999</v>
      </c>
      <c r="V217">
        <v>3049.8470000000002</v>
      </c>
      <c r="W217">
        <v>926.2</v>
      </c>
    </row>
    <row r="218" spans="1:23">
      <c r="A218" t="s">
        <v>0</v>
      </c>
      <c r="B218">
        <v>5</v>
      </c>
      <c r="C218">
        <v>11</v>
      </c>
      <c r="D218">
        <v>8</v>
      </c>
      <c r="E218">
        <v>30</v>
      </c>
      <c r="F218">
        <f t="shared" si="485"/>
        <v>131.35416666666666</v>
      </c>
      <c r="G218">
        <v>201.53020000000001</v>
      </c>
      <c r="H218">
        <v>265.66320000000002</v>
      </c>
      <c r="I218">
        <v>23.015000000000001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>
        <v>5008.4219999999996</v>
      </c>
      <c r="V218">
        <v>5021.348</v>
      </c>
      <c r="W218">
        <v>999.96</v>
      </c>
    </row>
    <row r="219" spans="1:23">
      <c r="A219" t="s">
        <v>0</v>
      </c>
      <c r="B219">
        <v>5</v>
      </c>
      <c r="C219">
        <v>11</v>
      </c>
      <c r="D219">
        <v>8</v>
      </c>
      <c r="E219">
        <v>30</v>
      </c>
      <c r="F219">
        <f t="shared" si="485"/>
        <v>131.35416666666666</v>
      </c>
      <c r="G219">
        <v>21.530100000000001</v>
      </c>
      <c r="H219">
        <v>94.335999999999999</v>
      </c>
      <c r="I219">
        <v>23.015000000000001</v>
      </c>
      <c r="K219">
        <f t="shared" ref="K219" si="515">(G219+G222-180)/2</f>
        <v>21.530249999999995</v>
      </c>
      <c r="U219">
        <v>5008.4219999999996</v>
      </c>
      <c r="V219">
        <v>5021.348</v>
      </c>
      <c r="W219">
        <v>999.96</v>
      </c>
    </row>
    <row r="220" spans="1:23">
      <c r="A220">
        <v>111</v>
      </c>
      <c r="B220">
        <v>5</v>
      </c>
      <c r="C220">
        <v>11</v>
      </c>
      <c r="D220">
        <v>8</v>
      </c>
      <c r="E220">
        <v>31</v>
      </c>
      <c r="F220">
        <f t="shared" si="485"/>
        <v>131.35486111111112</v>
      </c>
      <c r="G220">
        <v>178.76249999999999</v>
      </c>
      <c r="H220">
        <v>92.219800000000006</v>
      </c>
      <c r="I220">
        <v>1951.9090000000001</v>
      </c>
      <c r="K220">
        <f t="shared" ref="K220" si="516">G220-K219</f>
        <v>157.23224999999999</v>
      </c>
      <c r="L220">
        <f t="shared" ref="L220" si="517">AVERAGE(K220:K221)</f>
        <v>157.23457500000001</v>
      </c>
      <c r="M220">
        <f t="shared" ref="M220" si="518">(360 - (H220+H221))/2 + H220</f>
        <v>92.220250000000007</v>
      </c>
      <c r="O220">
        <f t="shared" ref="O220" si="519">AVERAGE(I220:I221)*COS(RADIANS(M220-90))</f>
        <v>1950.4416773165613</v>
      </c>
      <c r="Q220">
        <f t="shared" ref="Q220" si="520">AVERAGE(F219:F222)</f>
        <v>131.35711805555556</v>
      </c>
      <c r="R220">
        <f t="shared" ref="R220" si="521">$F$5+O220*SIN(RADIANS(L220))</f>
        <v>5754.7413897843044</v>
      </c>
      <c r="S220">
        <f t="shared" ref="S220" si="522">$G$5+O220*COS(RADIANS(L220))</f>
        <v>3201.5039140548852</v>
      </c>
      <c r="T220">
        <f t="shared" ref="T220" si="523">$H$5-AVERAGE(I220:I221)*SIN(RADIANS(M220-90))</f>
        <v>924.3812190288736</v>
      </c>
      <c r="U220">
        <v>5042.1220000000003</v>
      </c>
      <c r="V220">
        <v>3049.989</v>
      </c>
      <c r="W220">
        <v>926.35699999999997</v>
      </c>
    </row>
    <row r="221" spans="1:23">
      <c r="A221">
        <v>111</v>
      </c>
      <c r="B221">
        <v>5</v>
      </c>
      <c r="C221">
        <v>11</v>
      </c>
      <c r="D221">
        <v>8</v>
      </c>
      <c r="E221">
        <v>31</v>
      </c>
      <c r="F221">
        <f t="shared" si="485"/>
        <v>131.35486111111112</v>
      </c>
      <c r="G221">
        <v>358.767</v>
      </c>
      <c r="H221">
        <v>267.77929999999998</v>
      </c>
      <c r="I221">
        <v>1951.905</v>
      </c>
      <c r="K221">
        <f t="shared" ref="K221" si="524">G221-180-G219</f>
        <v>157.23689999999999</v>
      </c>
      <c r="U221">
        <v>5041.97</v>
      </c>
      <c r="V221">
        <v>3049.991</v>
      </c>
      <c r="W221">
        <v>926.32399999999996</v>
      </c>
    </row>
    <row r="222" spans="1:23">
      <c r="A222" t="s">
        <v>0</v>
      </c>
      <c r="B222">
        <v>5</v>
      </c>
      <c r="C222">
        <v>11</v>
      </c>
      <c r="D222">
        <v>8</v>
      </c>
      <c r="E222">
        <v>45</v>
      </c>
      <c r="F222">
        <f t="shared" si="485"/>
        <v>131.36458333333334</v>
      </c>
      <c r="G222">
        <v>201.53039999999999</v>
      </c>
      <c r="H222">
        <v>265.66239999999999</v>
      </c>
      <c r="I222">
        <v>23.015000000000001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>
        <v>5008.4219999999996</v>
      </c>
      <c r="V222">
        <v>5021.348</v>
      </c>
      <c r="W222">
        <v>999.95899999999995</v>
      </c>
    </row>
    <row r="223" spans="1:23">
      <c r="A223" t="s">
        <v>0</v>
      </c>
      <c r="B223">
        <v>5</v>
      </c>
      <c r="C223">
        <v>11</v>
      </c>
      <c r="D223">
        <v>8</v>
      </c>
      <c r="E223">
        <v>45</v>
      </c>
      <c r="F223">
        <f t="shared" si="485"/>
        <v>131.36458333333334</v>
      </c>
      <c r="G223">
        <v>21.532399999999999</v>
      </c>
      <c r="H223">
        <v>94.333600000000004</v>
      </c>
      <c r="I223">
        <v>23.015000000000001</v>
      </c>
      <c r="K223">
        <f t="shared" ref="K223" si="525">(G223+G226-180)/2</f>
        <v>21.532200000000003</v>
      </c>
      <c r="U223">
        <v>5008.4229999999998</v>
      </c>
      <c r="V223">
        <v>5021.348</v>
      </c>
      <c r="W223">
        <v>999.96100000000001</v>
      </c>
    </row>
    <row r="224" spans="1:23">
      <c r="A224">
        <v>111</v>
      </c>
      <c r="B224">
        <v>5</v>
      </c>
      <c r="C224">
        <v>11</v>
      </c>
      <c r="D224">
        <v>8</v>
      </c>
      <c r="E224">
        <v>46</v>
      </c>
      <c r="F224">
        <f t="shared" si="485"/>
        <v>131.36527777777778</v>
      </c>
      <c r="G224">
        <v>178.76130000000001</v>
      </c>
      <c r="H224">
        <v>92.216800000000006</v>
      </c>
      <c r="I224">
        <v>1951.7470000000001</v>
      </c>
      <c r="K224">
        <f t="shared" ref="K224" si="526">G224-K223</f>
        <v>157.22910000000002</v>
      </c>
      <c r="L224">
        <f t="shared" ref="L224" si="527">AVERAGE(K224:K225)</f>
        <v>157.2312</v>
      </c>
      <c r="M224">
        <f t="shared" ref="M224" si="528">(360 - (H224+H225))/2 + H224</f>
        <v>92.22029999999998</v>
      </c>
      <c r="O224">
        <f t="shared" ref="O224" si="529">AVERAGE(I224:I225)*COS(RADIANS(M224-90))</f>
        <v>1950.2817314455322</v>
      </c>
      <c r="Q224">
        <f t="shared" ref="Q224" si="530">AVERAGE(F223:F226)</f>
        <v>131.36753472222222</v>
      </c>
      <c r="R224">
        <f t="shared" ref="R224" si="531">$F$5+O224*SIN(RADIANS(L224))</f>
        <v>5754.7854274220781</v>
      </c>
      <c r="S224">
        <f t="shared" ref="S224" si="532">$G$5+O224*COS(RADIANS(L224))</f>
        <v>3201.6958570471306</v>
      </c>
      <c r="T224">
        <f t="shared" ref="T224" si="533">$H$5-AVERAGE(I224:I225)*SIN(RADIANS(M224-90))</f>
        <v>924.3857156430239</v>
      </c>
      <c r="U224">
        <v>5042.1610000000001</v>
      </c>
      <c r="V224">
        <v>3050.1480000000001</v>
      </c>
      <c r="W224">
        <v>926.46400000000006</v>
      </c>
    </row>
    <row r="225" spans="1:23">
      <c r="A225">
        <v>111</v>
      </c>
      <c r="B225">
        <v>5</v>
      </c>
      <c r="C225">
        <v>11</v>
      </c>
      <c r="D225">
        <v>8</v>
      </c>
      <c r="E225">
        <v>46</v>
      </c>
      <c r="F225">
        <f t="shared" si="485"/>
        <v>131.36527777777778</v>
      </c>
      <c r="G225">
        <v>358.76569999999998</v>
      </c>
      <c r="H225">
        <v>267.77620000000002</v>
      </c>
      <c r="I225">
        <v>1951.7470000000001</v>
      </c>
      <c r="K225">
        <f t="shared" ref="K225" si="534">G225-180-G223</f>
        <v>157.23329999999999</v>
      </c>
      <c r="U225">
        <v>5042.0110000000004</v>
      </c>
      <c r="V225">
        <v>3050.154</v>
      </c>
      <c r="W225">
        <v>926.22400000000005</v>
      </c>
    </row>
    <row r="226" spans="1:23">
      <c r="A226" t="s">
        <v>0</v>
      </c>
      <c r="B226">
        <v>5</v>
      </c>
      <c r="C226">
        <v>11</v>
      </c>
      <c r="D226">
        <v>9</v>
      </c>
      <c r="E226">
        <v>0</v>
      </c>
      <c r="F226">
        <f t="shared" si="485"/>
        <v>131.375</v>
      </c>
      <c r="G226">
        <v>201.53200000000001</v>
      </c>
      <c r="H226">
        <v>265.66269999999997</v>
      </c>
      <c r="I226">
        <v>23.015000000000001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>
        <v>5008.4229999999998</v>
      </c>
      <c r="V226">
        <v>5021.348</v>
      </c>
      <c r="W226">
        <v>999.95899999999995</v>
      </c>
    </row>
    <row r="227" spans="1:23">
      <c r="A227" t="s">
        <v>0</v>
      </c>
      <c r="B227">
        <v>5</v>
      </c>
      <c r="C227">
        <v>11</v>
      </c>
      <c r="D227">
        <v>9</v>
      </c>
      <c r="E227">
        <v>0</v>
      </c>
      <c r="F227">
        <f t="shared" si="485"/>
        <v>131.375</v>
      </c>
      <c r="G227">
        <v>21.530999999999999</v>
      </c>
      <c r="H227">
        <v>94.335800000000006</v>
      </c>
      <c r="I227">
        <v>23.015000000000001</v>
      </c>
      <c r="K227">
        <f t="shared" ref="K227" si="535">(G227+G230-180)/2</f>
        <v>21.530950000000004</v>
      </c>
      <c r="U227">
        <v>5008.4229999999998</v>
      </c>
      <c r="V227">
        <v>5021.348</v>
      </c>
      <c r="W227">
        <v>999.96</v>
      </c>
    </row>
    <row r="228" spans="1:23">
      <c r="A228">
        <v>111</v>
      </c>
      <c r="B228">
        <v>5</v>
      </c>
      <c r="C228">
        <v>11</v>
      </c>
      <c r="D228">
        <v>9</v>
      </c>
      <c r="E228">
        <v>1</v>
      </c>
      <c r="F228">
        <f t="shared" si="485"/>
        <v>131.37569444444443</v>
      </c>
      <c r="G228">
        <v>178.76159999999999</v>
      </c>
      <c r="H228">
        <v>92.217600000000004</v>
      </c>
      <c r="I228">
        <v>1951.598</v>
      </c>
      <c r="K228">
        <f t="shared" ref="K228" si="536">G228-K227</f>
        <v>157.23064999999997</v>
      </c>
      <c r="L228">
        <f t="shared" ref="L228" si="537">AVERAGE(K228:K229)</f>
        <v>157.23267499999997</v>
      </c>
      <c r="M228">
        <f t="shared" ref="M228" si="538">(360 - (H228+H229))/2 + H228</f>
        <v>92.218800000000016</v>
      </c>
      <c r="O228">
        <f t="shared" ref="O228" si="539">AVERAGE(I228:I229)*COS(RADIANS(M228-90))</f>
        <v>1950.1313246888385</v>
      </c>
      <c r="Q228">
        <f t="shared" ref="Q228" si="540">AVERAGE(F227:F230)</f>
        <v>131.37795138888887</v>
      </c>
      <c r="R228">
        <f t="shared" ref="R228" si="541">$F$5+O228*SIN(RADIANS(L228))</f>
        <v>5754.6809264574922</v>
      </c>
      <c r="S228">
        <f t="shared" ref="S228" si="542">$G$5+O228*COS(RADIANS(L228))</f>
        <v>3201.8151144073354</v>
      </c>
      <c r="T228">
        <f t="shared" ref="T228" si="543">$H$5-AVERAGE(I228:I229)*SIN(RADIANS(M228-90))</f>
        <v>924.44267806753908</v>
      </c>
      <c r="U228">
        <v>5042.1490000000003</v>
      </c>
      <c r="V228">
        <v>3050.2979999999998</v>
      </c>
      <c r="W228">
        <v>926.44399999999996</v>
      </c>
    </row>
    <row r="229" spans="1:23">
      <c r="A229">
        <v>111</v>
      </c>
      <c r="B229">
        <v>5</v>
      </c>
      <c r="C229">
        <v>11</v>
      </c>
      <c r="D229">
        <v>9</v>
      </c>
      <c r="E229">
        <v>1</v>
      </c>
      <c r="F229">
        <f t="shared" si="485"/>
        <v>131.37569444444443</v>
      </c>
      <c r="G229">
        <v>358.76569999999998</v>
      </c>
      <c r="H229">
        <v>267.77999999999997</v>
      </c>
      <c r="I229">
        <v>1951.5909999999999</v>
      </c>
      <c r="K229">
        <f t="shared" ref="K229" si="544">G229-180-G227</f>
        <v>157.23469999999998</v>
      </c>
      <c r="U229">
        <v>5042.0079999999998</v>
      </c>
      <c r="V229">
        <v>3050.3049999999998</v>
      </c>
      <c r="W229">
        <v>926.36199999999997</v>
      </c>
    </row>
    <row r="230" spans="1:23">
      <c r="A230" t="s">
        <v>0</v>
      </c>
      <c r="B230">
        <v>5</v>
      </c>
      <c r="C230">
        <v>11</v>
      </c>
      <c r="D230">
        <v>9</v>
      </c>
      <c r="E230">
        <v>15</v>
      </c>
      <c r="F230">
        <f t="shared" si="485"/>
        <v>131.38541666666666</v>
      </c>
      <c r="G230">
        <v>201.5309</v>
      </c>
      <c r="H230">
        <v>265.66250000000002</v>
      </c>
      <c r="I230">
        <v>23.015000000000001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>
        <v>5008.4229999999998</v>
      </c>
      <c r="V230">
        <v>5021.348</v>
      </c>
      <c r="W230">
        <v>999.95899999999995</v>
      </c>
    </row>
    <row r="231" spans="1:23">
      <c r="A231" t="s">
        <v>0</v>
      </c>
      <c r="B231">
        <v>5</v>
      </c>
      <c r="C231">
        <v>11</v>
      </c>
      <c r="D231">
        <v>9</v>
      </c>
      <c r="E231">
        <v>15</v>
      </c>
      <c r="F231">
        <f t="shared" si="485"/>
        <v>131.38541666666666</v>
      </c>
      <c r="G231">
        <v>21.533200000000001</v>
      </c>
      <c r="H231">
        <v>94.334599999999995</v>
      </c>
      <c r="I231">
        <v>23.015000000000001</v>
      </c>
      <c r="K231">
        <f t="shared" ref="K231" si="545">(G231+G234-180)/2</f>
        <v>21.531549999999996</v>
      </c>
      <c r="U231">
        <v>5008.4229999999998</v>
      </c>
      <c r="V231">
        <v>5021.348</v>
      </c>
      <c r="W231">
        <v>999.96100000000001</v>
      </c>
    </row>
    <row r="232" spans="1:23">
      <c r="A232">
        <v>111</v>
      </c>
      <c r="B232">
        <v>5</v>
      </c>
      <c r="C232">
        <v>11</v>
      </c>
      <c r="D232">
        <v>9</v>
      </c>
      <c r="E232">
        <v>16</v>
      </c>
      <c r="F232">
        <f t="shared" si="485"/>
        <v>131.38611111111112</v>
      </c>
      <c r="G232">
        <v>178.76159999999999</v>
      </c>
      <c r="H232">
        <v>92.214200000000005</v>
      </c>
      <c r="I232">
        <v>1951.441</v>
      </c>
      <c r="K232">
        <f t="shared" ref="K232" si="546">G232-K231</f>
        <v>157.23005000000001</v>
      </c>
      <c r="L232">
        <f t="shared" ref="L232" si="547">AVERAGE(K232:K233)</f>
        <v>157.23032499999999</v>
      </c>
      <c r="M232">
        <f t="shared" ref="M232" si="548">(360 - (H232+H233))/2 + H232</f>
        <v>92.217749999999995</v>
      </c>
      <c r="O232">
        <f t="shared" ref="O232" si="549">AVERAGE(I232:I233)*COS(RADIANS(M232-90))</f>
        <v>1949.9773254948364</v>
      </c>
      <c r="Q232">
        <f t="shared" ref="Q232" si="550">AVERAGE(F231:F234)</f>
        <v>131.38836805555556</v>
      </c>
      <c r="R232">
        <f t="shared" ref="R232" si="551">$F$5+O232*SIN(RADIANS(L232))</f>
        <v>5754.6950768616762</v>
      </c>
      <c r="S232">
        <f t="shared" ref="S232" si="552">$G$5+O232*COS(RADIANS(L232))</f>
        <v>3201.9880670849975</v>
      </c>
      <c r="T232">
        <f t="shared" ref="T232" si="553">$H$5-AVERAGE(I232:I233)*SIN(RADIANS(M232-90))</f>
        <v>924.48443354509777</v>
      </c>
      <c r="U232">
        <v>5042.1440000000002</v>
      </c>
      <c r="V232">
        <v>3050.45</v>
      </c>
      <c r="W232">
        <v>926.56600000000003</v>
      </c>
    </row>
    <row r="233" spans="1:23">
      <c r="A233">
        <v>111</v>
      </c>
      <c r="B233">
        <v>5</v>
      </c>
      <c r="C233">
        <v>11</v>
      </c>
      <c r="D233">
        <v>9</v>
      </c>
      <c r="E233">
        <v>16</v>
      </c>
      <c r="F233">
        <f t="shared" si="485"/>
        <v>131.38611111111112</v>
      </c>
      <c r="G233">
        <v>358.7638</v>
      </c>
      <c r="H233">
        <v>267.77870000000001</v>
      </c>
      <c r="I233">
        <v>1951.4369999999999</v>
      </c>
      <c r="K233">
        <f t="shared" ref="K233" si="554">G233-180-G231</f>
        <v>157.23060000000001</v>
      </c>
      <c r="U233">
        <v>5042.0680000000002</v>
      </c>
      <c r="V233">
        <v>3050.462</v>
      </c>
      <c r="W233">
        <v>926.322</v>
      </c>
    </row>
    <row r="234" spans="1:23">
      <c r="A234" t="s">
        <v>0</v>
      </c>
      <c r="B234">
        <v>5</v>
      </c>
      <c r="C234">
        <v>11</v>
      </c>
      <c r="D234">
        <v>9</v>
      </c>
      <c r="E234">
        <v>30</v>
      </c>
      <c r="F234">
        <f t="shared" si="485"/>
        <v>131.39583333333334</v>
      </c>
      <c r="G234">
        <v>201.5299</v>
      </c>
      <c r="H234">
        <v>265.6628</v>
      </c>
      <c r="I234">
        <v>23.015000000000001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>
        <v>5008.4219999999996</v>
      </c>
      <c r="V234">
        <v>5021.348</v>
      </c>
      <c r="W234">
        <v>999.95899999999995</v>
      </c>
    </row>
    <row r="235" spans="1:23">
      <c r="A235" t="s">
        <v>0</v>
      </c>
      <c r="B235">
        <v>5</v>
      </c>
      <c r="C235">
        <v>11</v>
      </c>
      <c r="D235">
        <v>9</v>
      </c>
      <c r="E235">
        <v>30</v>
      </c>
      <c r="F235">
        <f t="shared" si="485"/>
        <v>131.39583333333334</v>
      </c>
      <c r="G235">
        <v>21.5336</v>
      </c>
      <c r="H235">
        <v>94.334599999999995</v>
      </c>
      <c r="I235">
        <v>23.015000000000001</v>
      </c>
      <c r="K235">
        <f t="shared" ref="K235" si="555">(G235+G238-180)/2</f>
        <v>21.531999999999996</v>
      </c>
      <c r="U235">
        <v>5008.424</v>
      </c>
      <c r="V235">
        <v>5021.348</v>
      </c>
      <c r="W235">
        <v>999.96100000000001</v>
      </c>
    </row>
    <row r="236" spans="1:23">
      <c r="A236">
        <v>111</v>
      </c>
      <c r="B236">
        <v>5</v>
      </c>
      <c r="C236">
        <v>11</v>
      </c>
      <c r="D236">
        <v>9</v>
      </c>
      <c r="E236">
        <v>31</v>
      </c>
      <c r="F236">
        <f t="shared" si="485"/>
        <v>131.39652777777778</v>
      </c>
      <c r="G236">
        <v>178.7604</v>
      </c>
      <c r="H236">
        <v>92.210700000000003</v>
      </c>
      <c r="I236">
        <v>1951.287</v>
      </c>
      <c r="K236">
        <f t="shared" ref="K236" si="556">G236-K235</f>
        <v>157.22840000000002</v>
      </c>
      <c r="L236">
        <f t="shared" ref="L236" si="557">AVERAGE(K236:K237)</f>
        <v>157.22895</v>
      </c>
      <c r="M236">
        <f t="shared" ref="M236" si="558">(360 - (H236+H237))/2 + H236</f>
        <v>92.216249999999974</v>
      </c>
      <c r="O236">
        <f t="shared" ref="O236" si="559">AVERAGE(I236:I237)*COS(RADIANS(M236-90))</f>
        <v>1949.8259166392115</v>
      </c>
      <c r="Q236">
        <f t="shared" ref="Q236" si="560">AVERAGE(F235:F238)</f>
        <v>131.39878472222222</v>
      </c>
      <c r="R236">
        <f t="shared" ref="R236" si="561">$F$5+O236*SIN(RADIANS(L236))</f>
        <v>5754.6796230742511</v>
      </c>
      <c r="S236">
        <f t="shared" ref="S236" si="562">$G$5+O236*COS(RADIANS(L236))</f>
        <v>3202.1457868574416</v>
      </c>
      <c r="T236">
        <f t="shared" ref="T236" si="563">$H$5-AVERAGE(I236:I237)*SIN(RADIANS(M236-90))</f>
        <v>924.5414198894</v>
      </c>
      <c r="U236">
        <v>5042.1819999999998</v>
      </c>
      <c r="V236">
        <v>3050.6</v>
      </c>
      <c r="W236">
        <v>926.69</v>
      </c>
    </row>
    <row r="237" spans="1:23">
      <c r="A237">
        <v>111</v>
      </c>
      <c r="B237">
        <v>5</v>
      </c>
      <c r="C237">
        <v>11</v>
      </c>
      <c r="D237">
        <v>9</v>
      </c>
      <c r="E237">
        <v>31</v>
      </c>
      <c r="F237">
        <f t="shared" si="485"/>
        <v>131.39652777777778</v>
      </c>
      <c r="G237">
        <v>358.76310000000001</v>
      </c>
      <c r="H237">
        <v>267.77820000000003</v>
      </c>
      <c r="I237">
        <v>1951.2840000000001</v>
      </c>
      <c r="K237">
        <f t="shared" ref="K237" si="564">G237-180-G235</f>
        <v>157.2295</v>
      </c>
      <c r="U237">
        <v>5042.0879999999997</v>
      </c>
      <c r="V237">
        <v>3050.616</v>
      </c>
      <c r="W237">
        <v>926.31200000000001</v>
      </c>
    </row>
    <row r="238" spans="1:23">
      <c r="A238" t="s">
        <v>0</v>
      </c>
      <c r="B238">
        <v>5</v>
      </c>
      <c r="C238">
        <v>11</v>
      </c>
      <c r="D238">
        <v>9</v>
      </c>
      <c r="E238">
        <v>45</v>
      </c>
      <c r="F238">
        <f t="shared" si="485"/>
        <v>131.40625</v>
      </c>
      <c r="G238">
        <v>201.53039999999999</v>
      </c>
      <c r="H238">
        <v>265.66199999999998</v>
      </c>
      <c r="I238">
        <v>23.015000000000001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>
        <v>5008.4219999999996</v>
      </c>
      <c r="V238">
        <v>5021.348</v>
      </c>
      <c r="W238">
        <v>999.95899999999995</v>
      </c>
    </row>
    <row r="239" spans="1:23">
      <c r="A239" t="s">
        <v>0</v>
      </c>
      <c r="B239">
        <v>5</v>
      </c>
      <c r="C239">
        <v>11</v>
      </c>
      <c r="D239">
        <v>9</v>
      </c>
      <c r="E239">
        <v>45</v>
      </c>
      <c r="F239">
        <f t="shared" si="485"/>
        <v>131.40625</v>
      </c>
      <c r="G239">
        <v>21.5336</v>
      </c>
      <c r="H239">
        <v>94.335800000000006</v>
      </c>
      <c r="I239">
        <v>23.015000000000001</v>
      </c>
      <c r="K239">
        <f t="shared" ref="K239" si="565">(G239+G242-180)/2</f>
        <v>21.53285000000001</v>
      </c>
      <c r="U239">
        <v>5008.424</v>
      </c>
      <c r="V239">
        <v>5021.348</v>
      </c>
      <c r="W239">
        <v>999.96</v>
      </c>
    </row>
    <row r="240" spans="1:23">
      <c r="A240">
        <v>111</v>
      </c>
      <c r="B240">
        <v>5</v>
      </c>
      <c r="C240">
        <v>11</v>
      </c>
      <c r="D240">
        <v>9</v>
      </c>
      <c r="E240">
        <v>46</v>
      </c>
      <c r="F240">
        <f t="shared" si="485"/>
        <v>131.40694444444443</v>
      </c>
      <c r="G240">
        <v>178.76</v>
      </c>
      <c r="H240">
        <v>92.213999999999999</v>
      </c>
      <c r="I240">
        <v>1951.13</v>
      </c>
      <c r="K240">
        <f t="shared" ref="K240" si="566">G240-K239</f>
        <v>157.22714999999999</v>
      </c>
      <c r="L240">
        <f t="shared" ref="L240" si="567">AVERAGE(K240:K241)</f>
        <v>157.22882499999997</v>
      </c>
      <c r="M240">
        <f t="shared" ref="M240" si="568">(360 - (H240+H241))/2 + H240</f>
        <v>92.215949999999992</v>
      </c>
      <c r="O240">
        <f t="shared" ref="O240" si="569">AVERAGE(I240:I241)*COS(RADIANS(M240-90))</f>
        <v>1949.66743061427</v>
      </c>
      <c r="Q240">
        <f t="shared" ref="Q240" si="570">AVERAGE(F239:F242)</f>
        <v>131.40920138888887</v>
      </c>
      <c r="R240">
        <f t="shared" ref="R240" si="571">$F$5+O240*SIN(RADIANS(L240))</f>
        <v>5754.6222030876006</v>
      </c>
      <c r="S240">
        <f t="shared" ref="S240" si="572">$G$5+O240*COS(RADIANS(L240))</f>
        <v>3202.2935666229414</v>
      </c>
      <c r="T240">
        <f t="shared" ref="T240" si="573">$H$5-AVERAGE(I240:I241)*SIN(RADIANS(M240-90))</f>
        <v>924.55777704626485</v>
      </c>
      <c r="U240">
        <v>5042.1940000000004</v>
      </c>
      <c r="V240">
        <v>3050.7620000000002</v>
      </c>
      <c r="W240">
        <v>926.58299999999997</v>
      </c>
    </row>
    <row r="241" spans="1:23">
      <c r="A241">
        <v>111</v>
      </c>
      <c r="B241">
        <v>5</v>
      </c>
      <c r="C241">
        <v>11</v>
      </c>
      <c r="D241">
        <v>9</v>
      </c>
      <c r="E241">
        <v>46</v>
      </c>
      <c r="F241">
        <f t="shared" si="485"/>
        <v>131.40694444444443</v>
      </c>
      <c r="G241">
        <v>358.76409999999998</v>
      </c>
      <c r="H241">
        <v>267.78210000000001</v>
      </c>
      <c r="I241">
        <v>1951.123</v>
      </c>
      <c r="K241">
        <f t="shared" ref="K241" si="574">G241-180-G239</f>
        <v>157.23049999999998</v>
      </c>
      <c r="U241">
        <v>5042.0529999999999</v>
      </c>
      <c r="V241">
        <v>3050.77</v>
      </c>
      <c r="W241">
        <v>926.45100000000002</v>
      </c>
    </row>
    <row r="242" spans="1:23">
      <c r="A242" t="s">
        <v>0</v>
      </c>
      <c r="B242">
        <v>5</v>
      </c>
      <c r="C242">
        <v>11</v>
      </c>
      <c r="D242">
        <v>10</v>
      </c>
      <c r="E242">
        <v>0</v>
      </c>
      <c r="F242">
        <f t="shared" si="485"/>
        <v>131.41666666666666</v>
      </c>
      <c r="G242">
        <v>201.53210000000001</v>
      </c>
      <c r="H242">
        <v>265.66329999999999</v>
      </c>
      <c r="I242">
        <v>23.015000000000001</v>
      </c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>
        <v>5008.4229999999998</v>
      </c>
      <c r="V242">
        <v>5021.348</v>
      </c>
      <c r="W242">
        <v>999.96</v>
      </c>
    </row>
    <row r="243" spans="1:23">
      <c r="A243" t="s">
        <v>0</v>
      </c>
      <c r="B243">
        <v>5</v>
      </c>
      <c r="C243">
        <v>11</v>
      </c>
      <c r="D243">
        <v>10</v>
      </c>
      <c r="E243">
        <v>0</v>
      </c>
      <c r="F243">
        <f t="shared" si="485"/>
        <v>131.41666666666666</v>
      </c>
      <c r="G243">
        <v>21.534500000000001</v>
      </c>
      <c r="H243">
        <v>94.3352</v>
      </c>
      <c r="I243">
        <v>23.015000000000001</v>
      </c>
      <c r="K243">
        <f t="shared" ref="K243" si="575">(G243+G246-180)/2</f>
        <v>21.533000000000001</v>
      </c>
      <c r="U243">
        <v>5008.424</v>
      </c>
      <c r="V243">
        <v>5021.3469999999998</v>
      </c>
      <c r="W243">
        <v>999.96</v>
      </c>
    </row>
    <row r="244" spans="1:23">
      <c r="A244">
        <v>111</v>
      </c>
      <c r="B244">
        <v>5</v>
      </c>
      <c r="C244">
        <v>11</v>
      </c>
      <c r="D244">
        <v>10</v>
      </c>
      <c r="E244">
        <v>1</v>
      </c>
      <c r="F244">
        <f t="shared" si="485"/>
        <v>131.41736111111112</v>
      </c>
      <c r="G244">
        <v>178.7603</v>
      </c>
      <c r="H244">
        <v>92.212699999999998</v>
      </c>
      <c r="I244">
        <v>1950.971</v>
      </c>
      <c r="K244">
        <f t="shared" ref="K244" si="576">G244-K243</f>
        <v>157.22730000000001</v>
      </c>
      <c r="L244">
        <f t="shared" ref="L244" si="577">AVERAGE(K244:K245)</f>
        <v>157.22840000000002</v>
      </c>
      <c r="M244">
        <f t="shared" ref="M244" si="578">(360 - (H244+H245))/2 + H244</f>
        <v>92.215150000000008</v>
      </c>
      <c r="O244">
        <f t="shared" ref="O244" si="579">AVERAGE(I244:I245)*COS(RADIANS(M244-90))</f>
        <v>1949.5126003703217</v>
      </c>
      <c r="Q244">
        <f t="shared" ref="Q244" si="580">AVERAGE(F243:F246)</f>
        <v>131.41961805555556</v>
      </c>
      <c r="R244">
        <f t="shared" ref="R244" si="581">$F$5+O244*SIN(RADIANS(L244))</f>
        <v>5754.5756094459448</v>
      </c>
      <c r="S244">
        <f t="shared" ref="S244" si="582">$G$5+O244*COS(RADIANS(L244))</f>
        <v>3202.441926214362</v>
      </c>
      <c r="T244">
        <f t="shared" ref="T244" si="583">$H$5-AVERAGE(I244:I245)*SIN(RADIANS(M244-90))</f>
        <v>924.59102926311914</v>
      </c>
      <c r="U244">
        <v>5042.1769999999997</v>
      </c>
      <c r="V244">
        <v>3050.9180000000001</v>
      </c>
      <c r="W244">
        <v>926.63400000000001</v>
      </c>
    </row>
    <row r="245" spans="1:23">
      <c r="A245">
        <v>111</v>
      </c>
      <c r="B245">
        <v>5</v>
      </c>
      <c r="C245">
        <v>11</v>
      </c>
      <c r="D245">
        <v>10</v>
      </c>
      <c r="E245">
        <v>1</v>
      </c>
      <c r="F245">
        <f t="shared" si="485"/>
        <v>131.41736111111112</v>
      </c>
      <c r="G245">
        <v>358.76400000000001</v>
      </c>
      <c r="H245">
        <v>267.7824</v>
      </c>
      <c r="I245">
        <v>1950.97</v>
      </c>
      <c r="K245">
        <f t="shared" ref="K245" si="584">G245-180-G243</f>
        <v>157.2295</v>
      </c>
      <c r="U245">
        <v>5042.0540000000001</v>
      </c>
      <c r="V245">
        <v>3050.9229999999998</v>
      </c>
      <c r="W245">
        <v>926.46799999999996</v>
      </c>
    </row>
    <row r="246" spans="1:23">
      <c r="A246" t="s">
        <v>0</v>
      </c>
      <c r="B246">
        <v>5</v>
      </c>
      <c r="C246">
        <v>11</v>
      </c>
      <c r="D246">
        <v>10</v>
      </c>
      <c r="E246">
        <v>15</v>
      </c>
      <c r="F246">
        <f t="shared" si="485"/>
        <v>131.42708333333334</v>
      </c>
      <c r="G246">
        <v>201.53149999999999</v>
      </c>
      <c r="H246">
        <v>265.66090000000003</v>
      </c>
      <c r="I246">
        <v>23.015000000000001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>
        <v>5008.4229999999998</v>
      </c>
      <c r="V246">
        <v>5021.348</v>
      </c>
      <c r="W246">
        <v>999.95899999999995</v>
      </c>
    </row>
    <row r="247" spans="1:23">
      <c r="A247" t="s">
        <v>0</v>
      </c>
      <c r="B247">
        <v>5</v>
      </c>
      <c r="C247">
        <v>11</v>
      </c>
      <c r="D247">
        <v>10</v>
      </c>
      <c r="E247">
        <v>15</v>
      </c>
      <c r="F247">
        <f t="shared" si="485"/>
        <v>131.42708333333334</v>
      </c>
      <c r="G247">
        <v>21.531600000000001</v>
      </c>
      <c r="H247">
        <v>94.333699999999993</v>
      </c>
      <c r="I247">
        <v>23.015000000000001</v>
      </c>
      <c r="K247">
        <f t="shared" ref="K247" si="585">(G247+G250-180)/2</f>
        <v>21.531649999999999</v>
      </c>
      <c r="U247">
        <v>5008.4229999999998</v>
      </c>
      <c r="V247">
        <v>5021.348</v>
      </c>
      <c r="W247">
        <v>999.96100000000001</v>
      </c>
    </row>
    <row r="248" spans="1:23">
      <c r="A248">
        <v>111</v>
      </c>
      <c r="B248">
        <v>5</v>
      </c>
      <c r="C248">
        <v>11</v>
      </c>
      <c r="D248">
        <v>10</v>
      </c>
      <c r="E248">
        <v>16</v>
      </c>
      <c r="F248">
        <f t="shared" si="485"/>
        <v>131.42777777777778</v>
      </c>
      <c r="G248">
        <v>178.76</v>
      </c>
      <c r="H248">
        <v>92.211699999999993</v>
      </c>
      <c r="I248">
        <v>1950.818</v>
      </c>
      <c r="K248">
        <f t="shared" ref="K248" si="586">G248-K247</f>
        <v>157.22834999999998</v>
      </c>
      <c r="L248">
        <f t="shared" ref="L248" si="587">AVERAGE(K248:K249)</f>
        <v>157.23062499999997</v>
      </c>
      <c r="M248">
        <f t="shared" ref="M248" si="588">(360 - (H248+H249))/2 + H248</f>
        <v>92.215400000000002</v>
      </c>
      <c r="O248">
        <f t="shared" ref="O248" si="589">AVERAGE(I248:I249)*COS(RADIANS(M248-90))</f>
        <v>1949.3578867971648</v>
      </c>
      <c r="Q248">
        <f t="shared" ref="Q248" si="590">AVERAGE(F247:F250)</f>
        <v>131.43003472222222</v>
      </c>
      <c r="R248">
        <f t="shared" ref="R248" si="591">$F$5+O248*SIN(RADIANS(L248))</f>
        <v>5754.4459255906431</v>
      </c>
      <c r="S248">
        <f t="shared" ref="S248" si="592">$G$5+O248*COS(RADIANS(L248))</f>
        <v>3202.5552814681655</v>
      </c>
      <c r="T248">
        <f t="shared" ref="T248" si="593">$H$5-AVERAGE(I248:I249)*SIN(RADIANS(M248-90))</f>
        <v>924.5884953227154</v>
      </c>
      <c r="U248">
        <v>5042.1840000000002</v>
      </c>
      <c r="V248">
        <v>3051.07</v>
      </c>
      <c r="W248">
        <v>926.67399999999998</v>
      </c>
    </row>
    <row r="249" spans="1:23">
      <c r="A249">
        <v>111</v>
      </c>
      <c r="B249">
        <v>5</v>
      </c>
      <c r="C249">
        <v>11</v>
      </c>
      <c r="D249">
        <v>10</v>
      </c>
      <c r="E249">
        <v>16</v>
      </c>
      <c r="F249">
        <f t="shared" si="485"/>
        <v>131.42777777777778</v>
      </c>
      <c r="G249">
        <v>358.7645</v>
      </c>
      <c r="H249">
        <v>267.78089999999997</v>
      </c>
      <c r="I249">
        <v>1950.8140000000001</v>
      </c>
      <c r="K249">
        <f t="shared" ref="K249" si="594">G249-180-G247</f>
        <v>157.2329</v>
      </c>
      <c r="U249">
        <v>5042.0320000000002</v>
      </c>
      <c r="V249">
        <v>3051.0810000000001</v>
      </c>
      <c r="W249">
        <v>926.42</v>
      </c>
    </row>
    <row r="250" spans="1:23">
      <c r="A250" t="s">
        <v>0</v>
      </c>
      <c r="B250">
        <v>5</v>
      </c>
      <c r="C250">
        <v>11</v>
      </c>
      <c r="D250">
        <v>10</v>
      </c>
      <c r="E250">
        <v>30</v>
      </c>
      <c r="F250">
        <f t="shared" si="485"/>
        <v>131.4375</v>
      </c>
      <c r="G250">
        <v>201.5317</v>
      </c>
      <c r="H250">
        <v>265.66160000000002</v>
      </c>
      <c r="I250">
        <v>23.015000000000001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>
        <v>5008.4229999999998</v>
      </c>
      <c r="V250">
        <v>5021.348</v>
      </c>
      <c r="W250">
        <v>999.95899999999995</v>
      </c>
    </row>
    <row r="251" spans="1:23">
      <c r="A251" t="s">
        <v>0</v>
      </c>
      <c r="B251">
        <v>5</v>
      </c>
      <c r="C251">
        <v>11</v>
      </c>
      <c r="D251">
        <v>10</v>
      </c>
      <c r="E251">
        <v>30</v>
      </c>
      <c r="F251">
        <f t="shared" si="485"/>
        <v>131.4375</v>
      </c>
      <c r="G251">
        <v>21.533799999999999</v>
      </c>
      <c r="H251">
        <v>94.334599999999995</v>
      </c>
      <c r="I251">
        <v>23.015000000000001</v>
      </c>
      <c r="K251">
        <f t="shared" ref="K251" si="595">(G251+G254-180)/2</f>
        <v>21.532900000000012</v>
      </c>
      <c r="U251">
        <v>5008.424</v>
      </c>
      <c r="V251">
        <v>5021.348</v>
      </c>
      <c r="W251">
        <v>999.96100000000001</v>
      </c>
    </row>
    <row r="252" spans="1:23">
      <c r="A252">
        <v>111</v>
      </c>
      <c r="B252">
        <v>5</v>
      </c>
      <c r="C252">
        <v>11</v>
      </c>
      <c r="D252">
        <v>10</v>
      </c>
      <c r="E252">
        <v>31</v>
      </c>
      <c r="F252">
        <f t="shared" si="485"/>
        <v>131.43819444444443</v>
      </c>
      <c r="G252">
        <v>178.7577</v>
      </c>
      <c r="H252">
        <v>92.207700000000003</v>
      </c>
      <c r="I252">
        <v>1950.6659999999999</v>
      </c>
      <c r="K252">
        <f t="shared" ref="K252" si="596">G252-K251</f>
        <v>157.22479999999999</v>
      </c>
      <c r="L252">
        <f t="shared" ref="L252" si="597">AVERAGE(K252:K253)</f>
        <v>157.22660000000002</v>
      </c>
      <c r="M252">
        <f t="shared" ref="M252" si="598">(360 - (H252+H253))/2 + H252</f>
        <v>92.211950000000016</v>
      </c>
      <c r="O252">
        <f t="shared" ref="O252" si="599">AVERAGE(I252:I253)*COS(RADIANS(M252-90))</f>
        <v>1949.2090384556373</v>
      </c>
      <c r="Q252">
        <f t="shared" ref="Q252" si="600">AVERAGE(F251:F254)</f>
        <v>131.44045138888887</v>
      </c>
      <c r="R252">
        <f t="shared" ref="R252" si="601">$F$5+O252*SIN(RADIANS(L252))</f>
        <v>5754.514575984259</v>
      </c>
      <c r="S252">
        <f t="shared" ref="S252" si="602">$G$5+O252*COS(RADIANS(L252))</f>
        <v>3202.7455299194708</v>
      </c>
      <c r="T252">
        <f t="shared" ref="T252" si="603">$H$5-AVERAGE(I252:I253)*SIN(RADIANS(M252-90))</f>
        <v>924.71179834064765</v>
      </c>
      <c r="U252">
        <v>5042.259</v>
      </c>
      <c r="V252">
        <v>3051.2190000000001</v>
      </c>
      <c r="W252">
        <v>926.81500000000005</v>
      </c>
    </row>
    <row r="253" spans="1:23">
      <c r="A253">
        <v>111</v>
      </c>
      <c r="B253">
        <v>5</v>
      </c>
      <c r="C253">
        <v>11</v>
      </c>
      <c r="D253">
        <v>10</v>
      </c>
      <c r="E253">
        <v>31</v>
      </c>
      <c r="F253">
        <f t="shared" si="485"/>
        <v>131.43819444444443</v>
      </c>
      <c r="G253">
        <v>358.76220000000001</v>
      </c>
      <c r="H253">
        <v>267.78379999999999</v>
      </c>
      <c r="I253">
        <v>1950.6590000000001</v>
      </c>
      <c r="K253">
        <f t="shared" ref="K253" si="604">G253-180-G251</f>
        <v>157.22840000000002</v>
      </c>
      <c r="U253">
        <v>5042.1059999999998</v>
      </c>
      <c r="V253">
        <v>3051.2339999999999</v>
      </c>
      <c r="W253">
        <v>926.52499999999998</v>
      </c>
    </row>
    <row r="254" spans="1:23">
      <c r="A254" t="s">
        <v>0</v>
      </c>
      <c r="B254">
        <v>5</v>
      </c>
      <c r="C254">
        <v>11</v>
      </c>
      <c r="D254">
        <v>10</v>
      </c>
      <c r="E254">
        <v>45</v>
      </c>
      <c r="F254">
        <f t="shared" si="485"/>
        <v>131.44791666666666</v>
      </c>
      <c r="G254">
        <v>201.53200000000001</v>
      </c>
      <c r="H254">
        <v>265.66269999999997</v>
      </c>
      <c r="I254">
        <v>23.015000000000001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>
        <v>5008.4229999999998</v>
      </c>
      <c r="V254">
        <v>5021.348</v>
      </c>
      <c r="W254">
        <v>999.95899999999995</v>
      </c>
    </row>
    <row r="255" spans="1:23">
      <c r="A255" t="s">
        <v>0</v>
      </c>
      <c r="B255">
        <v>5</v>
      </c>
      <c r="C255">
        <v>11</v>
      </c>
      <c r="D255">
        <v>10</v>
      </c>
      <c r="E255">
        <v>45</v>
      </c>
      <c r="F255">
        <f t="shared" si="485"/>
        <v>131.44791666666666</v>
      </c>
      <c r="G255">
        <v>21.533200000000001</v>
      </c>
      <c r="H255">
        <v>94.335300000000004</v>
      </c>
      <c r="I255">
        <v>23.015000000000001</v>
      </c>
      <c r="K255">
        <f t="shared" ref="K255" si="605">(G255+G258-180)/2</f>
        <v>21.532699999999991</v>
      </c>
      <c r="U255">
        <v>5008.4229999999998</v>
      </c>
      <c r="V255">
        <v>5021.348</v>
      </c>
      <c r="W255">
        <v>999.96</v>
      </c>
    </row>
    <row r="256" spans="1:23">
      <c r="A256">
        <v>111</v>
      </c>
      <c r="B256">
        <v>5</v>
      </c>
      <c r="C256">
        <v>11</v>
      </c>
      <c r="D256">
        <v>10</v>
      </c>
      <c r="E256">
        <v>46</v>
      </c>
      <c r="F256">
        <f t="shared" si="485"/>
        <v>131.44861111111112</v>
      </c>
      <c r="G256">
        <v>178.75700000000001</v>
      </c>
      <c r="H256">
        <v>92.205699999999993</v>
      </c>
      <c r="I256">
        <v>1950.5129999999999</v>
      </c>
      <c r="K256">
        <f t="shared" ref="K256" si="606">G256-K255</f>
        <v>157.22430000000003</v>
      </c>
      <c r="L256">
        <f t="shared" ref="L256" si="607">AVERAGE(K256:K257)</f>
        <v>157.226</v>
      </c>
      <c r="M256">
        <f t="shared" ref="M256" si="608">(360 - (H256+H257))/2 + H256</f>
        <v>92.209500000000006</v>
      </c>
      <c r="O256">
        <f t="shared" ref="O256" si="609">AVERAGE(I256:I257)*COS(RADIANS(M256-90))</f>
        <v>1949.0563720198852</v>
      </c>
      <c r="Q256">
        <f t="shared" ref="Q256" si="610">AVERAGE(F255:F258)</f>
        <v>131.45086805555556</v>
      </c>
      <c r="R256">
        <f t="shared" ref="R256" si="611">$F$5+O256*SIN(RADIANS(L256))</f>
        <v>5754.4742999950749</v>
      </c>
      <c r="S256">
        <f t="shared" ref="S256" si="612">$G$5+O256*COS(RADIANS(L256))</f>
        <v>3202.8941956695317</v>
      </c>
      <c r="T256">
        <f t="shared" ref="T256" si="613">$H$5-AVERAGE(I256:I257)*SIN(RADIANS(M256-90))</f>
        <v>924.80116203735315</v>
      </c>
      <c r="U256">
        <v>5042.2809999999999</v>
      </c>
      <c r="V256">
        <v>3051.3690000000001</v>
      </c>
      <c r="W256">
        <v>926.88900000000001</v>
      </c>
    </row>
    <row r="257" spans="1:23">
      <c r="A257">
        <v>111</v>
      </c>
      <c r="B257">
        <v>5</v>
      </c>
      <c r="C257">
        <v>11</v>
      </c>
      <c r="D257">
        <v>10</v>
      </c>
      <c r="E257">
        <v>46</v>
      </c>
      <c r="F257">
        <f t="shared" si="485"/>
        <v>131.44861111111112</v>
      </c>
      <c r="G257">
        <v>358.76089999999999</v>
      </c>
      <c r="H257">
        <v>267.7867</v>
      </c>
      <c r="I257">
        <v>1950.5</v>
      </c>
      <c r="K257">
        <f t="shared" ref="K257" si="614">G257-180-G255</f>
        <v>157.2277</v>
      </c>
      <c r="U257">
        <v>5042.1480000000001</v>
      </c>
      <c r="V257">
        <v>3051.3890000000001</v>
      </c>
      <c r="W257">
        <v>926.63199999999995</v>
      </c>
    </row>
    <row r="258" spans="1:23">
      <c r="A258" t="s">
        <v>0</v>
      </c>
      <c r="B258">
        <v>5</v>
      </c>
      <c r="C258">
        <v>11</v>
      </c>
      <c r="D258">
        <v>11</v>
      </c>
      <c r="E258">
        <v>0</v>
      </c>
      <c r="F258">
        <f t="shared" si="485"/>
        <v>131.45833333333334</v>
      </c>
      <c r="G258">
        <v>201.53219999999999</v>
      </c>
      <c r="H258">
        <v>265.66109999999998</v>
      </c>
      <c r="I258">
        <v>23.015000000000001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>
        <v>5008.4229999999998</v>
      </c>
      <c r="V258">
        <v>5021.348</v>
      </c>
      <c r="W258">
        <v>999.95899999999995</v>
      </c>
    </row>
    <row r="259" spans="1:23">
      <c r="A259" t="s">
        <v>0</v>
      </c>
      <c r="B259">
        <v>5</v>
      </c>
      <c r="C259">
        <v>11</v>
      </c>
      <c r="D259">
        <v>11</v>
      </c>
      <c r="E259">
        <v>0</v>
      </c>
      <c r="F259">
        <f t="shared" si="485"/>
        <v>131.45833333333334</v>
      </c>
      <c r="G259">
        <v>21.531500000000001</v>
      </c>
      <c r="H259">
        <v>94.333699999999993</v>
      </c>
      <c r="I259">
        <v>23.015000000000001</v>
      </c>
      <c r="K259">
        <f t="shared" ref="K259" si="615">(G259+G262-180)/2</f>
        <v>21.532399999999996</v>
      </c>
      <c r="U259">
        <v>5008.4229999999998</v>
      </c>
      <c r="V259">
        <v>5021.348</v>
      </c>
      <c r="W259">
        <v>999.96100000000001</v>
      </c>
    </row>
    <row r="260" spans="1:23">
      <c r="A260">
        <v>111</v>
      </c>
      <c r="B260">
        <v>5</v>
      </c>
      <c r="C260">
        <v>11</v>
      </c>
      <c r="D260">
        <v>11</v>
      </c>
      <c r="E260">
        <v>1</v>
      </c>
      <c r="F260">
        <f t="shared" si="485"/>
        <v>131.45902777777778</v>
      </c>
      <c r="G260">
        <v>178.75659999999999</v>
      </c>
      <c r="H260">
        <v>92.208799999999997</v>
      </c>
      <c r="I260">
        <v>1950.356</v>
      </c>
      <c r="K260">
        <f t="shared" ref="K260" si="616">G260-K259</f>
        <v>157.2242</v>
      </c>
      <c r="L260">
        <f t="shared" ref="L260" si="617">AVERAGE(K260:K261)</f>
        <v>157.2269</v>
      </c>
      <c r="M260">
        <f t="shared" ref="M260" si="618">(360 - (H260+H261))/2 + H260</f>
        <v>92.211600000000004</v>
      </c>
      <c r="O260">
        <f t="shared" ref="O260" si="619">AVERAGE(I260:I261)*COS(RADIANS(M260-90))</f>
        <v>1948.8977307300324</v>
      </c>
      <c r="Q260">
        <f t="shared" ref="Q260" si="620">AVERAGE(F259:F262)</f>
        <v>131.46128472222222</v>
      </c>
      <c r="R260">
        <f t="shared" ref="R260" si="621">$F$5+O260*SIN(RADIANS(L260))</f>
        <v>5754.3846637256829</v>
      </c>
      <c r="S260">
        <f t="shared" ref="S260" si="622">$G$5+O260*COS(RADIANS(L260))</f>
        <v>3203.0286190425409</v>
      </c>
      <c r="T260">
        <f t="shared" ref="T260" si="623">$H$5-AVERAGE(I260:I261)*SIN(RADIANS(M260-90))</f>
        <v>924.73574549907471</v>
      </c>
      <c r="U260">
        <v>5042.29</v>
      </c>
      <c r="V260">
        <v>3051.5309999999999</v>
      </c>
      <c r="W260">
        <v>926.78899999999999</v>
      </c>
    </row>
    <row r="261" spans="1:23">
      <c r="A261">
        <v>111</v>
      </c>
      <c r="B261">
        <v>5</v>
      </c>
      <c r="C261">
        <v>11</v>
      </c>
      <c r="D261">
        <v>11</v>
      </c>
      <c r="E261">
        <v>1</v>
      </c>
      <c r="F261">
        <f t="shared" si="485"/>
        <v>131.45902777777778</v>
      </c>
      <c r="G261">
        <v>358.7611</v>
      </c>
      <c r="H261">
        <v>267.78559999999999</v>
      </c>
      <c r="I261">
        <v>1950.345</v>
      </c>
      <c r="K261">
        <f t="shared" ref="K261" si="624">G261-180-G259</f>
        <v>157.2296</v>
      </c>
      <c r="U261">
        <v>5042.1369999999997</v>
      </c>
      <c r="V261">
        <v>3051.5459999999998</v>
      </c>
      <c r="W261">
        <v>926.59799999999996</v>
      </c>
    </row>
    <row r="262" spans="1:23">
      <c r="A262" t="s">
        <v>0</v>
      </c>
      <c r="B262">
        <v>5</v>
      </c>
      <c r="C262">
        <v>11</v>
      </c>
      <c r="D262">
        <v>11</v>
      </c>
      <c r="E262">
        <v>15</v>
      </c>
      <c r="F262">
        <f t="shared" si="485"/>
        <v>131.46875</v>
      </c>
      <c r="G262">
        <v>201.5333</v>
      </c>
      <c r="H262">
        <v>265.66140000000001</v>
      </c>
      <c r="I262">
        <v>23.015000000000001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>
        <v>5008.4229999999998</v>
      </c>
      <c r="V262">
        <v>5021.348</v>
      </c>
      <c r="W262">
        <v>999.95899999999995</v>
      </c>
    </row>
    <row r="263" spans="1:23">
      <c r="A263" t="s">
        <v>0</v>
      </c>
      <c r="B263">
        <v>5</v>
      </c>
      <c r="C263">
        <v>11</v>
      </c>
      <c r="D263">
        <v>11</v>
      </c>
      <c r="E263">
        <v>15</v>
      </c>
      <c r="F263">
        <f t="shared" si="485"/>
        <v>131.46875</v>
      </c>
      <c r="G263">
        <v>21.532</v>
      </c>
      <c r="H263">
        <v>94.3339</v>
      </c>
      <c r="I263">
        <v>23.015999999999998</v>
      </c>
      <c r="K263">
        <f t="shared" ref="K263" si="625">(G263+G266-180)/2</f>
        <v>21.532250000000005</v>
      </c>
      <c r="U263">
        <v>5008.4229999999998</v>
      </c>
      <c r="V263">
        <v>5021.348</v>
      </c>
      <c r="W263">
        <v>999.96100000000001</v>
      </c>
    </row>
    <row r="264" spans="1:23">
      <c r="A264">
        <v>111</v>
      </c>
      <c r="B264">
        <v>5</v>
      </c>
      <c r="C264">
        <v>11</v>
      </c>
      <c r="D264">
        <v>11</v>
      </c>
      <c r="E264">
        <v>16</v>
      </c>
      <c r="F264">
        <f t="shared" si="485"/>
        <v>131.46944444444443</v>
      </c>
      <c r="G264">
        <v>178.75559999999999</v>
      </c>
      <c r="H264">
        <v>92.209100000000007</v>
      </c>
      <c r="I264">
        <v>1950.1890000000001</v>
      </c>
      <c r="K264">
        <f t="shared" ref="K264" si="626">G264-K263</f>
        <v>157.22334999999998</v>
      </c>
      <c r="L264">
        <f t="shared" ref="L264" si="627">AVERAGE(K264:K265)</f>
        <v>157.225325</v>
      </c>
      <c r="M264">
        <f t="shared" ref="M264" si="628">(360 - (H264+H265))/2 + H264</f>
        <v>92.211800000000011</v>
      </c>
      <c r="O264">
        <f t="shared" ref="O264" si="629">AVERAGE(I264:I265)*COS(RADIANS(M264-90))</f>
        <v>1948.7395857080407</v>
      </c>
      <c r="Q264">
        <f t="shared" ref="Q264" si="630">AVERAGE(F263:F266)</f>
        <v>131.47170138888887</v>
      </c>
      <c r="R264">
        <f t="shared" ref="R264" si="631">$F$5+O264*SIN(RADIANS(L264))</f>
        <v>5754.3728410554786</v>
      </c>
      <c r="S264">
        <f t="shared" ref="S264" si="632">$G$5+O264*COS(RADIANS(L264))</f>
        <v>3203.1951720948009</v>
      </c>
      <c r="T264">
        <f t="shared" ref="T264" si="633">$H$5-AVERAGE(I264:I265)*SIN(RADIANS(M264-90))</f>
        <v>924.73504035273686</v>
      </c>
      <c r="U264">
        <v>5042.3230000000003</v>
      </c>
      <c r="V264">
        <v>3051.6990000000001</v>
      </c>
      <c r="W264">
        <v>926.78700000000003</v>
      </c>
    </row>
    <row r="265" spans="1:23">
      <c r="A265">
        <v>111</v>
      </c>
      <c r="B265">
        <v>5</v>
      </c>
      <c r="C265">
        <v>11</v>
      </c>
      <c r="D265">
        <v>11</v>
      </c>
      <c r="E265">
        <v>16</v>
      </c>
      <c r="F265">
        <f t="shared" si="485"/>
        <v>131.46944444444443</v>
      </c>
      <c r="G265">
        <v>358.7593</v>
      </c>
      <c r="H265">
        <v>267.78550000000001</v>
      </c>
      <c r="I265">
        <v>1950.1959999999999</v>
      </c>
      <c r="K265">
        <f t="shared" ref="K265" si="634">G265-180-G263</f>
        <v>157.22729999999999</v>
      </c>
      <c r="U265">
        <v>5042.1970000000001</v>
      </c>
      <c r="V265">
        <v>3051.6959999999999</v>
      </c>
      <c r="W265">
        <v>926.60199999999998</v>
      </c>
    </row>
    <row r="266" spans="1:23">
      <c r="A266" t="s">
        <v>0</v>
      </c>
      <c r="B266">
        <v>5</v>
      </c>
      <c r="C266">
        <v>11</v>
      </c>
      <c r="D266">
        <v>11</v>
      </c>
      <c r="E266">
        <v>30</v>
      </c>
      <c r="F266">
        <f t="shared" si="485"/>
        <v>131.47916666666666</v>
      </c>
      <c r="G266">
        <v>201.5325</v>
      </c>
      <c r="H266">
        <v>265.66390000000001</v>
      </c>
      <c r="I266">
        <v>23.015000000000001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>
        <v>5008.4229999999998</v>
      </c>
      <c r="V266">
        <v>5021.348</v>
      </c>
      <c r="W266">
        <v>999.96</v>
      </c>
    </row>
    <row r="267" spans="1:23">
      <c r="A267" t="s">
        <v>0</v>
      </c>
      <c r="B267">
        <v>5</v>
      </c>
      <c r="C267">
        <v>11</v>
      </c>
      <c r="D267">
        <v>11</v>
      </c>
      <c r="E267">
        <v>30</v>
      </c>
      <c r="F267">
        <f t="shared" si="485"/>
        <v>131.47916666666666</v>
      </c>
      <c r="G267">
        <v>21.532399999999999</v>
      </c>
      <c r="H267">
        <v>94.3369</v>
      </c>
      <c r="I267">
        <v>23.015000000000001</v>
      </c>
      <c r="K267">
        <f t="shared" ref="K267" si="635">(G267+G270-180)/2</f>
        <v>21.531649999999999</v>
      </c>
      <c r="U267">
        <v>5008.4229999999998</v>
      </c>
      <c r="V267">
        <v>5021.348</v>
      </c>
      <c r="W267">
        <v>999.96</v>
      </c>
    </row>
    <row r="268" spans="1:23">
      <c r="A268">
        <v>111</v>
      </c>
      <c r="B268">
        <v>5</v>
      </c>
      <c r="C268">
        <v>11</v>
      </c>
      <c r="D268">
        <v>11</v>
      </c>
      <c r="E268">
        <v>31</v>
      </c>
      <c r="F268">
        <f t="shared" si="485"/>
        <v>131.47986111111112</v>
      </c>
      <c r="G268">
        <v>178.7542</v>
      </c>
      <c r="H268">
        <v>92.210599999999999</v>
      </c>
      <c r="I268">
        <v>1950.0419999999999</v>
      </c>
      <c r="K268">
        <f t="shared" ref="K268" si="636">G268-K267</f>
        <v>157.22255000000001</v>
      </c>
      <c r="L268">
        <f t="shared" ref="L268" si="637">AVERAGE(K268:K269)</f>
        <v>157.22432500000002</v>
      </c>
      <c r="M268">
        <f t="shared" ref="M268" si="638">(360 - (H268+H269))/2 + H268</f>
        <v>92.211299999999994</v>
      </c>
      <c r="O268">
        <f t="shared" ref="O268" si="639">AVERAGE(I268:I269)*COS(RADIANS(M268-90))</f>
        <v>1948.582859730664</v>
      </c>
      <c r="Q268">
        <f t="shared" ref="Q268" si="640">AVERAGE(F267:F270)</f>
        <v>131.48211805555556</v>
      </c>
      <c r="R268">
        <f t="shared" ref="R268" si="641">$F$5+O268*SIN(RADIANS(L268))</f>
        <v>5754.3435286864151</v>
      </c>
      <c r="S268">
        <f t="shared" ref="S268" si="642">$G$5+O268*COS(RADIANS(L268))</f>
        <v>3203.3528443333507</v>
      </c>
      <c r="T268">
        <f t="shared" ref="T268" si="643">$H$5-AVERAGE(I268:I269)*SIN(RADIANS(M268-90))</f>
        <v>924.75812343603548</v>
      </c>
      <c r="U268">
        <v>5042.366</v>
      </c>
      <c r="V268">
        <v>3051.8490000000002</v>
      </c>
      <c r="W268">
        <v>926.74</v>
      </c>
    </row>
    <row r="269" spans="1:23">
      <c r="A269">
        <v>111</v>
      </c>
      <c r="B269">
        <v>5</v>
      </c>
      <c r="C269">
        <v>11</v>
      </c>
      <c r="D269">
        <v>11</v>
      </c>
      <c r="E269">
        <v>31</v>
      </c>
      <c r="F269">
        <f t="shared" si="485"/>
        <v>131.47986111111112</v>
      </c>
      <c r="G269">
        <v>358.75850000000003</v>
      </c>
      <c r="H269">
        <v>267.78800000000001</v>
      </c>
      <c r="I269">
        <v>1950.028</v>
      </c>
      <c r="K269">
        <f t="shared" ref="K269" si="644">G269-180-G267</f>
        <v>157.22610000000003</v>
      </c>
      <c r="U269">
        <v>5042.2179999999998</v>
      </c>
      <c r="V269">
        <v>3051.8609999999999</v>
      </c>
      <c r="W269">
        <v>926.69399999999996</v>
      </c>
    </row>
    <row r="270" spans="1:23">
      <c r="A270" t="s">
        <v>0</v>
      </c>
      <c r="B270">
        <v>5</v>
      </c>
      <c r="C270">
        <v>11</v>
      </c>
      <c r="D270">
        <v>11</v>
      </c>
      <c r="E270">
        <v>45</v>
      </c>
      <c r="F270">
        <f t="shared" si="485"/>
        <v>131.48958333333334</v>
      </c>
      <c r="G270">
        <v>201.5309</v>
      </c>
      <c r="H270">
        <v>265.66419999999999</v>
      </c>
      <c r="I270">
        <v>23.015000000000001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>
        <v>5008.4229999999998</v>
      </c>
      <c r="V270">
        <v>5021.348</v>
      </c>
      <c r="W270">
        <v>999.96</v>
      </c>
    </row>
    <row r="271" spans="1:23">
      <c r="A271" t="s">
        <v>0</v>
      </c>
      <c r="B271">
        <v>5</v>
      </c>
      <c r="C271">
        <v>11</v>
      </c>
      <c r="D271">
        <v>11</v>
      </c>
      <c r="E271">
        <v>45</v>
      </c>
      <c r="F271">
        <f t="shared" si="485"/>
        <v>131.48958333333334</v>
      </c>
      <c r="G271">
        <v>21.533799999999999</v>
      </c>
      <c r="H271">
        <v>94.336799999999997</v>
      </c>
      <c r="I271">
        <v>23.015000000000001</v>
      </c>
      <c r="K271">
        <f t="shared" ref="K271" si="645">(G271+G274-180)/2</f>
        <v>21.533199999999994</v>
      </c>
      <c r="U271">
        <v>5008.424</v>
      </c>
      <c r="V271">
        <v>5021.3469999999998</v>
      </c>
      <c r="W271">
        <v>999.96</v>
      </c>
    </row>
    <row r="272" spans="1:23">
      <c r="A272">
        <v>111</v>
      </c>
      <c r="B272">
        <v>5</v>
      </c>
      <c r="C272">
        <v>11</v>
      </c>
      <c r="D272">
        <v>11</v>
      </c>
      <c r="E272">
        <v>46</v>
      </c>
      <c r="F272">
        <f t="shared" ref="F272:F314" si="646" xml:space="preserve"> 133 + (C272-13) + (D272 + E272/60)/24</f>
        <v>131.49027777777778</v>
      </c>
      <c r="G272">
        <v>178.7534</v>
      </c>
      <c r="H272">
        <v>92.210700000000003</v>
      </c>
      <c r="I272">
        <v>1949.873</v>
      </c>
      <c r="K272">
        <f t="shared" ref="K272" si="647">G272-K271</f>
        <v>157.22020000000001</v>
      </c>
      <c r="L272">
        <f t="shared" ref="L272" si="648">AVERAGE(K272:K273)</f>
        <v>157.22200000000004</v>
      </c>
      <c r="M272">
        <f t="shared" ref="M272" si="649">(360 - (H272+H273))/2 + H272</f>
        <v>92.211199999999991</v>
      </c>
      <c r="O272">
        <f t="shared" ref="O272" si="650">AVERAGE(I272:I273)*COS(RADIANS(M272-90))</f>
        <v>1948.4196127927253</v>
      </c>
      <c r="Q272">
        <f t="shared" ref="Q272" si="651">AVERAGE(F271:F274)</f>
        <v>131.49253472222222</v>
      </c>
      <c r="R272">
        <f t="shared" ref="R272" si="652">$F$5+O272*SIN(RADIANS(L272))</f>
        <v>5754.3532310960645</v>
      </c>
      <c r="S272">
        <f t="shared" ref="S272" si="653">$G$5+O272*COS(RADIANS(L272))</f>
        <v>3203.533971863013</v>
      </c>
      <c r="T272">
        <f t="shared" ref="T272" si="654">$H$5-AVERAGE(I272:I273)*SIN(RADIANS(M272-90))</f>
        <v>924.76783269839268</v>
      </c>
      <c r="U272">
        <v>5042.3900000000003</v>
      </c>
      <c r="V272">
        <v>3052.018</v>
      </c>
      <c r="W272">
        <v>926.74300000000005</v>
      </c>
    </row>
    <row r="273" spans="1:23">
      <c r="A273">
        <v>111</v>
      </c>
      <c r="B273">
        <v>5</v>
      </c>
      <c r="C273">
        <v>11</v>
      </c>
      <c r="D273">
        <v>11</v>
      </c>
      <c r="E273">
        <v>46</v>
      </c>
      <c r="F273">
        <f t="shared" si="646"/>
        <v>131.49027777777778</v>
      </c>
      <c r="G273">
        <v>358.75760000000002</v>
      </c>
      <c r="H273">
        <v>267.78829999999999</v>
      </c>
      <c r="I273">
        <v>1949.87</v>
      </c>
      <c r="K273">
        <f t="shared" ref="K273" si="655">G273-180-G271</f>
        <v>157.22380000000004</v>
      </c>
      <c r="U273">
        <v>5042.2460000000001</v>
      </c>
      <c r="V273">
        <v>3052.0189999999998</v>
      </c>
      <c r="W273">
        <v>926.70899999999995</v>
      </c>
    </row>
    <row r="274" spans="1:23">
      <c r="A274" t="s">
        <v>0</v>
      </c>
      <c r="B274">
        <v>5</v>
      </c>
      <c r="C274">
        <v>11</v>
      </c>
      <c r="D274">
        <v>12</v>
      </c>
      <c r="E274">
        <v>0</v>
      </c>
      <c r="F274">
        <f t="shared" si="646"/>
        <v>131.5</v>
      </c>
      <c r="G274">
        <v>201.5326</v>
      </c>
      <c r="H274">
        <v>265.66359999999997</v>
      </c>
      <c r="I274">
        <v>23.015000000000001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>
        <v>5008.4229999999998</v>
      </c>
      <c r="V274">
        <v>5021.348</v>
      </c>
      <c r="W274">
        <v>999.96</v>
      </c>
    </row>
    <row r="275" spans="1:23">
      <c r="A275" t="s">
        <v>0</v>
      </c>
      <c r="B275">
        <v>5</v>
      </c>
      <c r="C275">
        <v>11</v>
      </c>
      <c r="D275">
        <v>12</v>
      </c>
      <c r="E275">
        <v>0</v>
      </c>
      <c r="F275">
        <f t="shared" si="646"/>
        <v>131.5</v>
      </c>
      <c r="G275">
        <v>21.5337</v>
      </c>
      <c r="H275">
        <v>94.335400000000007</v>
      </c>
      <c r="I275">
        <v>23.015000000000001</v>
      </c>
      <c r="K275">
        <f t="shared" ref="K275" si="656">(G275+G278-180)/2</f>
        <v>21.53285000000001</v>
      </c>
      <c r="U275">
        <v>5008.424</v>
      </c>
      <c r="V275">
        <v>5021.348</v>
      </c>
      <c r="W275">
        <v>999.96</v>
      </c>
    </row>
    <row r="276" spans="1:23">
      <c r="A276">
        <v>111</v>
      </c>
      <c r="B276">
        <v>5</v>
      </c>
      <c r="C276">
        <v>11</v>
      </c>
      <c r="D276">
        <v>12</v>
      </c>
      <c r="E276">
        <v>1</v>
      </c>
      <c r="F276">
        <f t="shared" si="646"/>
        <v>131.50069444444443</v>
      </c>
      <c r="G276">
        <v>178.7526</v>
      </c>
      <c r="H276">
        <v>92.2102</v>
      </c>
      <c r="I276">
        <v>1949.7170000000001</v>
      </c>
      <c r="K276">
        <f t="shared" ref="K276" si="657">G276-K275</f>
        <v>157.21974999999998</v>
      </c>
      <c r="L276">
        <f t="shared" ref="L276" si="658">AVERAGE(K276:K277)</f>
        <v>157.22107499999998</v>
      </c>
      <c r="M276">
        <f t="shared" ref="M276" si="659">(360 - (H276+H277))/2 + H276</f>
        <v>92.212100000000007</v>
      </c>
      <c r="O276">
        <f t="shared" ref="O276" si="660">AVERAGE(I276:I277)*COS(RADIANS(M276-90))</f>
        <v>1948.2580504148818</v>
      </c>
      <c r="Q276">
        <f t="shared" ref="Q276" si="661">AVERAGE(F275:F278)</f>
        <v>131.50295138888887</v>
      </c>
      <c r="R276">
        <f t="shared" ref="R276" si="662">$F$5+O276*SIN(RADIANS(L276))</f>
        <v>5754.319680524688</v>
      </c>
      <c r="S276">
        <f t="shared" ref="S276" si="663">$G$5+O276*COS(RADIANS(L276))</f>
        <v>3203.6951120203653</v>
      </c>
      <c r="T276">
        <f t="shared" ref="T276" si="664">$H$5-AVERAGE(I276:I277)*SIN(RADIANS(M276-90))</f>
        <v>924.74342211737053</v>
      </c>
      <c r="U276">
        <v>5042.4129999999996</v>
      </c>
      <c r="V276">
        <v>3052.174</v>
      </c>
      <c r="W276">
        <v>926.76800000000003</v>
      </c>
    </row>
    <row r="277" spans="1:23">
      <c r="A277">
        <v>111</v>
      </c>
      <c r="B277">
        <v>5</v>
      </c>
      <c r="C277">
        <v>11</v>
      </c>
      <c r="D277">
        <v>12</v>
      </c>
      <c r="E277">
        <v>1</v>
      </c>
      <c r="F277">
        <f t="shared" si="646"/>
        <v>131.50069444444443</v>
      </c>
      <c r="G277">
        <v>358.7561</v>
      </c>
      <c r="H277">
        <v>267.786</v>
      </c>
      <c r="I277">
        <v>1949.7049999999999</v>
      </c>
      <c r="K277">
        <f t="shared" ref="K277" si="665">G277-180-G275</f>
        <v>157.22239999999999</v>
      </c>
      <c r="U277">
        <v>5042.2939999999999</v>
      </c>
      <c r="V277">
        <v>3052.1880000000001</v>
      </c>
      <c r="W277">
        <v>926.63800000000003</v>
      </c>
    </row>
    <row r="278" spans="1:23">
      <c r="A278" t="s">
        <v>0</v>
      </c>
      <c r="B278">
        <v>5</v>
      </c>
      <c r="C278">
        <v>11</v>
      </c>
      <c r="D278">
        <v>12</v>
      </c>
      <c r="E278">
        <v>15</v>
      </c>
      <c r="F278">
        <f t="shared" si="646"/>
        <v>131.51041666666666</v>
      </c>
      <c r="G278">
        <v>201.53200000000001</v>
      </c>
      <c r="H278">
        <v>265.6626</v>
      </c>
      <c r="I278">
        <v>23.015000000000001</v>
      </c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>
        <v>5008.4229999999998</v>
      </c>
      <c r="V278">
        <v>5021.348</v>
      </c>
      <c r="W278">
        <v>999.95899999999995</v>
      </c>
    </row>
    <row r="279" spans="1:23">
      <c r="A279" t="s">
        <v>0</v>
      </c>
      <c r="B279">
        <v>5</v>
      </c>
      <c r="C279">
        <v>11</v>
      </c>
      <c r="D279">
        <v>12</v>
      </c>
      <c r="E279">
        <v>15</v>
      </c>
      <c r="F279">
        <f t="shared" si="646"/>
        <v>131.51041666666666</v>
      </c>
      <c r="G279">
        <v>21.531199999999998</v>
      </c>
      <c r="H279">
        <v>94.3352</v>
      </c>
      <c r="I279">
        <v>23.015000000000001</v>
      </c>
      <c r="K279">
        <f t="shared" ref="K279" si="666">(G279+G282-180)/2</f>
        <v>21.531650000000013</v>
      </c>
      <c r="U279">
        <v>5008.4229999999998</v>
      </c>
      <c r="V279">
        <v>5021.348</v>
      </c>
      <c r="W279">
        <v>999.96</v>
      </c>
    </row>
    <row r="280" spans="1:23">
      <c r="A280">
        <v>111</v>
      </c>
      <c r="B280">
        <v>5</v>
      </c>
      <c r="C280">
        <v>11</v>
      </c>
      <c r="D280">
        <v>12</v>
      </c>
      <c r="E280">
        <v>16</v>
      </c>
      <c r="F280">
        <f t="shared" si="646"/>
        <v>131.51111111111112</v>
      </c>
      <c r="G280">
        <v>178.75200000000001</v>
      </c>
      <c r="H280">
        <v>92.209000000000003</v>
      </c>
      <c r="I280">
        <v>1949.547</v>
      </c>
      <c r="K280">
        <f t="shared" ref="K280" si="667">G280-K279</f>
        <v>157.22035</v>
      </c>
      <c r="L280">
        <f t="shared" ref="L280" si="668">AVERAGE(K280:K281)</f>
        <v>157.22242499999999</v>
      </c>
      <c r="M280">
        <f t="shared" ref="M280" si="669">(360 - (H280+H281))/2 + H280</f>
        <v>92.211700000000008</v>
      </c>
      <c r="O280">
        <f t="shared" ref="O280" si="670">AVERAGE(I280:I281)*COS(RADIANS(M280-90))</f>
        <v>1948.0976956933102</v>
      </c>
      <c r="Q280">
        <f t="shared" ref="Q280" si="671">AVERAGE(F279:F282)</f>
        <v>131.51336805555556</v>
      </c>
      <c r="R280">
        <f t="shared" ref="R280" si="672">$F$5+O280*SIN(RADIANS(L280))</f>
        <v>5754.215273786579</v>
      </c>
      <c r="S280">
        <f t="shared" ref="S280" si="673">$G$5+O280*COS(RADIANS(L280))</f>
        <v>3203.8251886988783</v>
      </c>
      <c r="T280">
        <f t="shared" ref="T280" si="674">$H$5-AVERAGE(I280:I281)*SIN(RADIANS(M280-90))</f>
        <v>924.7632368159359</v>
      </c>
      <c r="U280">
        <v>5042.43</v>
      </c>
      <c r="V280">
        <v>3052.3420000000001</v>
      </c>
      <c r="W280">
        <v>926.81500000000005</v>
      </c>
    </row>
    <row r="281" spans="1:23">
      <c r="A281">
        <v>111</v>
      </c>
      <c r="B281">
        <v>5</v>
      </c>
      <c r="C281">
        <v>11</v>
      </c>
      <c r="D281">
        <v>12</v>
      </c>
      <c r="E281">
        <v>16</v>
      </c>
      <c r="F281">
        <f t="shared" si="646"/>
        <v>131.51111111111112</v>
      </c>
      <c r="G281">
        <v>358.75569999999999</v>
      </c>
      <c r="H281">
        <v>267.78559999999999</v>
      </c>
      <c r="I281">
        <v>1949.5530000000001</v>
      </c>
      <c r="K281">
        <f t="shared" ref="K281" si="675">G281-180-G279</f>
        <v>157.22449999999998</v>
      </c>
      <c r="U281">
        <v>5042.3040000000001</v>
      </c>
      <c r="V281">
        <v>3052.34</v>
      </c>
      <c r="W281">
        <v>926.63</v>
      </c>
    </row>
    <row r="282" spans="1:23">
      <c r="A282" t="s">
        <v>0</v>
      </c>
      <c r="B282">
        <v>5</v>
      </c>
      <c r="C282">
        <v>11</v>
      </c>
      <c r="D282">
        <v>12</v>
      </c>
      <c r="E282">
        <v>30</v>
      </c>
      <c r="F282">
        <f t="shared" si="646"/>
        <v>131.52083333333334</v>
      </c>
      <c r="G282">
        <v>201.53210000000001</v>
      </c>
      <c r="H282">
        <v>265.66239999999999</v>
      </c>
      <c r="I282">
        <v>23.015000000000001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>
        <v>5008.4229999999998</v>
      </c>
      <c r="V282">
        <v>5021.348</v>
      </c>
      <c r="W282">
        <v>999.95899999999995</v>
      </c>
    </row>
    <row r="283" spans="1:23">
      <c r="A283" t="s">
        <v>0</v>
      </c>
      <c r="B283">
        <v>5</v>
      </c>
      <c r="C283">
        <v>11</v>
      </c>
      <c r="D283">
        <v>12</v>
      </c>
      <c r="E283">
        <v>30</v>
      </c>
      <c r="F283">
        <f t="shared" si="646"/>
        <v>131.52083333333334</v>
      </c>
      <c r="G283">
        <v>21.5336</v>
      </c>
      <c r="H283">
        <v>94.334800000000001</v>
      </c>
      <c r="I283">
        <v>23.015000000000001</v>
      </c>
      <c r="K283">
        <f t="shared" ref="K283" si="676">(G283+G286-180)/2</f>
        <v>21.533299999999997</v>
      </c>
      <c r="U283">
        <v>5008.424</v>
      </c>
      <c r="V283">
        <v>5021.348</v>
      </c>
      <c r="W283">
        <v>999.96</v>
      </c>
    </row>
    <row r="284" spans="1:23">
      <c r="A284">
        <v>111</v>
      </c>
      <c r="B284">
        <v>5</v>
      </c>
      <c r="C284">
        <v>11</v>
      </c>
      <c r="D284">
        <v>12</v>
      </c>
      <c r="E284">
        <v>31</v>
      </c>
      <c r="F284">
        <f t="shared" si="646"/>
        <v>131.52152777777778</v>
      </c>
      <c r="G284">
        <v>178.7518</v>
      </c>
      <c r="H284">
        <v>92.207400000000007</v>
      </c>
      <c r="I284">
        <v>1949.395</v>
      </c>
      <c r="K284">
        <f t="shared" ref="K284" si="677">G284-K283</f>
        <v>157.21850000000001</v>
      </c>
      <c r="L284">
        <f t="shared" ref="L284" si="678">AVERAGE(K284:K285)</f>
        <v>157.2192</v>
      </c>
      <c r="M284">
        <f t="shared" ref="M284" si="679">(360 - (H284+H285))/2 + H284</f>
        <v>92.211250000000007</v>
      </c>
      <c r="O284">
        <f t="shared" ref="O284" si="680">AVERAGE(I284:I285)*COS(RADIANS(M284-90))</f>
        <v>1947.9429023329456</v>
      </c>
      <c r="Q284">
        <f t="shared" ref="Q284" si="681">AVERAGE(F283:F286)</f>
        <v>131.52378472222222</v>
      </c>
      <c r="R284">
        <f t="shared" ref="R284" si="682">$F$5+O284*SIN(RADIANS(L284))</f>
        <v>5754.2564366291572</v>
      </c>
      <c r="S284">
        <f t="shared" ref="S284" si="683">$G$5+O284*COS(RADIANS(L284))</f>
        <v>3204.0103623481609</v>
      </c>
      <c r="T284">
        <f t="shared" ref="T284" si="684">$H$5-AVERAGE(I284:I285)*SIN(RADIANS(M284-90))</f>
        <v>924.78453695582596</v>
      </c>
      <c r="U284">
        <v>5042.4340000000002</v>
      </c>
      <c r="V284">
        <v>3052.4920000000002</v>
      </c>
      <c r="W284">
        <v>926.87400000000002</v>
      </c>
    </row>
    <row r="285" spans="1:23">
      <c r="A285">
        <v>111</v>
      </c>
      <c r="B285">
        <v>5</v>
      </c>
      <c r="C285">
        <v>11</v>
      </c>
      <c r="D285">
        <v>12</v>
      </c>
      <c r="E285">
        <v>31</v>
      </c>
      <c r="F285">
        <f t="shared" si="646"/>
        <v>131.52152777777778</v>
      </c>
      <c r="G285">
        <v>358.75349999999997</v>
      </c>
      <c r="H285">
        <v>267.78489999999999</v>
      </c>
      <c r="I285">
        <v>1949.394</v>
      </c>
      <c r="K285">
        <f t="shared" ref="K285" si="685">G285-180-G283</f>
        <v>157.21989999999997</v>
      </c>
      <c r="U285">
        <v>5042.375</v>
      </c>
      <c r="V285">
        <v>3052.5030000000002</v>
      </c>
      <c r="W285">
        <v>926.61099999999999</v>
      </c>
    </row>
    <row r="286" spans="1:23">
      <c r="A286" t="s">
        <v>0</v>
      </c>
      <c r="B286">
        <v>5</v>
      </c>
      <c r="C286">
        <v>11</v>
      </c>
      <c r="D286">
        <v>12</v>
      </c>
      <c r="E286">
        <v>45</v>
      </c>
      <c r="F286">
        <f t="shared" si="646"/>
        <v>131.53125</v>
      </c>
      <c r="G286">
        <v>201.53299999999999</v>
      </c>
      <c r="H286">
        <v>265.66120000000001</v>
      </c>
      <c r="I286">
        <v>23.015000000000001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>
        <v>5008.4229999999998</v>
      </c>
      <c r="V286">
        <v>5021.348</v>
      </c>
      <c r="W286">
        <v>999.95899999999995</v>
      </c>
    </row>
    <row r="287" spans="1:23">
      <c r="A287" t="s">
        <v>0</v>
      </c>
      <c r="B287">
        <v>5</v>
      </c>
      <c r="C287">
        <v>11</v>
      </c>
      <c r="D287">
        <v>12</v>
      </c>
      <c r="E287">
        <v>45</v>
      </c>
      <c r="F287">
        <f t="shared" si="646"/>
        <v>131.53125</v>
      </c>
      <c r="G287">
        <v>21.5337</v>
      </c>
      <c r="H287">
        <v>94.334000000000003</v>
      </c>
      <c r="I287">
        <v>23.015000000000001</v>
      </c>
      <c r="K287">
        <f t="shared" ref="K287" si="686">(G287+G290-180)/2</f>
        <v>21.533950000000004</v>
      </c>
      <c r="U287">
        <v>5008.424</v>
      </c>
      <c r="V287">
        <v>5021.348</v>
      </c>
      <c r="W287">
        <v>999.96100000000001</v>
      </c>
    </row>
    <row r="288" spans="1:23">
      <c r="A288">
        <v>111</v>
      </c>
      <c r="B288">
        <v>5</v>
      </c>
      <c r="C288">
        <v>11</v>
      </c>
      <c r="D288">
        <v>12</v>
      </c>
      <c r="E288">
        <v>46</v>
      </c>
      <c r="F288">
        <f t="shared" si="646"/>
        <v>131.53194444444443</v>
      </c>
      <c r="G288">
        <v>178.7491</v>
      </c>
      <c r="H288">
        <v>92.208600000000004</v>
      </c>
      <c r="I288">
        <v>1949.2280000000001</v>
      </c>
      <c r="K288">
        <f t="shared" ref="K288" si="687">G288-K287</f>
        <v>157.21514999999999</v>
      </c>
      <c r="L288">
        <f t="shared" ref="L288" si="688">AVERAGE(K288:K289)</f>
        <v>157.21742499999999</v>
      </c>
      <c r="M288">
        <f t="shared" ref="M288" si="689">(360 - (H288+H289))/2 + H288</f>
        <v>92.211449999999999</v>
      </c>
      <c r="O288">
        <f t="shared" ref="O288" si="690">AVERAGE(I288:I289)*COS(RADIANS(M288-90))</f>
        <v>1947.7792615402902</v>
      </c>
      <c r="Q288">
        <f t="shared" ref="Q288" si="691">AVERAGE(F287:F290)</f>
        <v>131.53420138888887</v>
      </c>
      <c r="R288">
        <f t="shared" ref="R288" si="692">$F$5+O288*SIN(RADIANS(L288))</f>
        <v>5754.2487078209997</v>
      </c>
      <c r="S288">
        <f t="shared" ref="S288" si="693">$G$5+O288*COS(RADIANS(L288))</f>
        <v>3204.1846034637101</v>
      </c>
      <c r="T288">
        <f t="shared" ref="T288" si="694">$H$5-AVERAGE(I288:I289)*SIN(RADIANS(M288-90))</f>
        <v>924.78404640927658</v>
      </c>
      <c r="U288">
        <v>5042.5230000000001</v>
      </c>
      <c r="V288">
        <v>3052.663</v>
      </c>
      <c r="W288">
        <v>926.84</v>
      </c>
    </row>
    <row r="289" spans="1:23">
      <c r="A289">
        <v>111</v>
      </c>
      <c r="B289">
        <v>5</v>
      </c>
      <c r="C289">
        <v>11</v>
      </c>
      <c r="D289">
        <v>12</v>
      </c>
      <c r="E289">
        <v>46</v>
      </c>
      <c r="F289">
        <f t="shared" si="646"/>
        <v>131.53194444444443</v>
      </c>
      <c r="G289">
        <v>358.7534</v>
      </c>
      <c r="H289">
        <v>267.78570000000002</v>
      </c>
      <c r="I289">
        <v>1949.2339999999999</v>
      </c>
      <c r="K289">
        <f t="shared" ref="K289" si="695">G289-180-G287</f>
        <v>157.21969999999999</v>
      </c>
      <c r="U289">
        <v>5042.375</v>
      </c>
      <c r="V289">
        <v>3052.6610000000001</v>
      </c>
      <c r="W289">
        <v>926.64499999999998</v>
      </c>
    </row>
    <row r="290" spans="1:23">
      <c r="A290" t="s">
        <v>0</v>
      </c>
      <c r="B290">
        <v>5</v>
      </c>
      <c r="C290">
        <v>11</v>
      </c>
      <c r="D290">
        <v>13</v>
      </c>
      <c r="E290">
        <v>0</v>
      </c>
      <c r="F290">
        <f t="shared" si="646"/>
        <v>131.54166666666666</v>
      </c>
      <c r="G290">
        <v>201.5342</v>
      </c>
      <c r="H290">
        <v>265.6635</v>
      </c>
      <c r="I290">
        <v>23.015000000000001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>
        <v>5008.424</v>
      </c>
      <c r="V290">
        <v>5021.348</v>
      </c>
      <c r="W290">
        <v>999.96</v>
      </c>
    </row>
    <row r="291" spans="1:23">
      <c r="A291" t="s">
        <v>0</v>
      </c>
      <c r="B291">
        <v>5</v>
      </c>
      <c r="C291">
        <v>11</v>
      </c>
      <c r="D291">
        <v>13</v>
      </c>
      <c r="E291">
        <v>0</v>
      </c>
      <c r="F291">
        <f t="shared" si="646"/>
        <v>131.54166666666666</v>
      </c>
      <c r="G291">
        <v>21.532599999999999</v>
      </c>
      <c r="H291">
        <v>94.335899999999995</v>
      </c>
      <c r="I291">
        <v>23.015000000000001</v>
      </c>
      <c r="K291">
        <f t="shared" ref="K291" si="696">(G291+G294-180)/2</f>
        <v>21.532449999999997</v>
      </c>
      <c r="U291">
        <v>5008.4229999999998</v>
      </c>
      <c r="V291">
        <v>5021.348</v>
      </c>
      <c r="W291">
        <v>999.96</v>
      </c>
    </row>
    <row r="292" spans="1:23">
      <c r="A292">
        <v>111</v>
      </c>
      <c r="B292">
        <v>5</v>
      </c>
      <c r="C292">
        <v>11</v>
      </c>
      <c r="D292">
        <v>13</v>
      </c>
      <c r="E292">
        <v>1</v>
      </c>
      <c r="F292">
        <f t="shared" si="646"/>
        <v>131.54236111111112</v>
      </c>
      <c r="G292">
        <v>178.7483</v>
      </c>
      <c r="H292">
        <v>92.212500000000006</v>
      </c>
      <c r="I292">
        <v>1949.0709999999999</v>
      </c>
      <c r="K292">
        <f t="shared" ref="K292" si="697">G292-K291</f>
        <v>157.21584999999999</v>
      </c>
      <c r="L292">
        <f t="shared" ref="L292" si="698">AVERAGE(K292:K293)</f>
        <v>157.21757499999998</v>
      </c>
      <c r="M292">
        <f t="shared" ref="M292" si="699">(360 - (H292+H293))/2 + H292</f>
        <v>92.213650000000001</v>
      </c>
      <c r="O292">
        <f t="shared" ref="O292" si="700">AVERAGE(I292:I293)*COS(RADIANS(M292-90))</f>
        <v>1947.6149925397137</v>
      </c>
      <c r="Q292">
        <f t="shared" ref="Q292" si="701">AVERAGE(F291:F294)</f>
        <v>131.54461805555556</v>
      </c>
      <c r="R292">
        <f t="shared" ref="R292" si="702">$F$5+O292*SIN(RADIANS(L292))</f>
        <v>5754.1803960405678</v>
      </c>
      <c r="S292">
        <f t="shared" ref="S292" si="703">$G$5+O292*COS(RADIANS(L292))</f>
        <v>3204.334081909009</v>
      </c>
      <c r="T292">
        <f t="shared" ref="T292" si="704">$H$5-AVERAGE(I292:I293)*SIN(RADIANS(M292-90))</f>
        <v>924.71549518804591</v>
      </c>
      <c r="U292">
        <v>5042.5450000000001</v>
      </c>
      <c r="V292">
        <v>3052.826</v>
      </c>
      <c r="W292">
        <v>926.71199999999999</v>
      </c>
    </row>
    <row r="293" spans="1:23">
      <c r="A293">
        <v>111</v>
      </c>
      <c r="B293">
        <v>5</v>
      </c>
      <c r="C293">
        <v>11</v>
      </c>
      <c r="D293">
        <v>13</v>
      </c>
      <c r="E293">
        <v>1</v>
      </c>
      <c r="F293">
        <f t="shared" si="646"/>
        <v>131.54236111111112</v>
      </c>
      <c r="G293">
        <v>358.75189999999998</v>
      </c>
      <c r="H293">
        <v>267.78519999999997</v>
      </c>
      <c r="I293">
        <v>1949.068</v>
      </c>
      <c r="K293">
        <f t="shared" ref="K293" si="705">G293-180-G291</f>
        <v>157.21929999999998</v>
      </c>
      <c r="U293">
        <v>5042.4229999999998</v>
      </c>
      <c r="V293">
        <v>3052.8290000000002</v>
      </c>
      <c r="W293">
        <v>926.63599999999997</v>
      </c>
    </row>
    <row r="294" spans="1:23">
      <c r="A294" t="s">
        <v>0</v>
      </c>
      <c r="B294">
        <v>5</v>
      </c>
      <c r="C294">
        <v>11</v>
      </c>
      <c r="D294">
        <v>13</v>
      </c>
      <c r="E294">
        <v>15</v>
      </c>
      <c r="F294">
        <f t="shared" si="646"/>
        <v>131.55208333333334</v>
      </c>
      <c r="G294">
        <v>201.53229999999999</v>
      </c>
      <c r="H294">
        <v>265.66370000000001</v>
      </c>
      <c r="I294">
        <v>23.015000000000001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>
        <v>5008.4229999999998</v>
      </c>
      <c r="V294">
        <v>5021.348</v>
      </c>
      <c r="W294">
        <v>999.96</v>
      </c>
    </row>
    <row r="295" spans="1:23">
      <c r="A295" t="s">
        <v>0</v>
      </c>
      <c r="B295">
        <v>5</v>
      </c>
      <c r="C295">
        <v>11</v>
      </c>
      <c r="D295">
        <v>13</v>
      </c>
      <c r="E295">
        <v>15</v>
      </c>
      <c r="F295">
        <f t="shared" si="646"/>
        <v>131.55208333333334</v>
      </c>
      <c r="G295">
        <v>21.534500000000001</v>
      </c>
      <c r="H295">
        <v>94.334299999999999</v>
      </c>
      <c r="I295">
        <v>23.015000000000001</v>
      </c>
      <c r="K295">
        <f t="shared" ref="K295" si="706">(G295+G298-180)/2</f>
        <v>21.533050000000003</v>
      </c>
      <c r="U295">
        <v>5008.424</v>
      </c>
      <c r="V295">
        <v>5021.348</v>
      </c>
      <c r="W295">
        <v>999.96100000000001</v>
      </c>
    </row>
    <row r="296" spans="1:23">
      <c r="A296">
        <v>111</v>
      </c>
      <c r="B296">
        <v>5</v>
      </c>
      <c r="C296">
        <v>11</v>
      </c>
      <c r="D296">
        <v>13</v>
      </c>
      <c r="E296">
        <v>16</v>
      </c>
      <c r="F296">
        <f t="shared" si="646"/>
        <v>131.55277777777778</v>
      </c>
      <c r="G296">
        <v>178.74629999999999</v>
      </c>
      <c r="H296">
        <v>92.212500000000006</v>
      </c>
      <c r="I296">
        <v>1948.9090000000001</v>
      </c>
      <c r="K296">
        <f t="shared" ref="K296" si="707">G296-K295</f>
        <v>157.21324999999999</v>
      </c>
      <c r="L296">
        <f t="shared" ref="L296" si="708">AVERAGE(K296:K297)</f>
        <v>157.21452499999998</v>
      </c>
      <c r="M296">
        <f t="shared" ref="M296" si="709">(360 - (H296+H297))/2 + H296</f>
        <v>92.21459999999999</v>
      </c>
      <c r="O296">
        <f t="shared" ref="O296" si="710">AVERAGE(I296:I297)*COS(RADIANS(M296-90))</f>
        <v>1947.4533638847561</v>
      </c>
      <c r="Q296">
        <f t="shared" ref="Q296" si="711">AVERAGE(F295:F298)</f>
        <v>131.55503472222222</v>
      </c>
      <c r="R296">
        <f t="shared" ref="R296" si="712">$F$5+O296*SIN(RADIANS(L296))</f>
        <v>5754.2133869854224</v>
      </c>
      <c r="S296">
        <f t="shared" ref="S296" si="713">$G$5+O296*COS(RADIANS(L296))</f>
        <v>3204.5232467675805</v>
      </c>
      <c r="T296">
        <f t="shared" ref="T296" si="714">$H$5-AVERAGE(I296:I297)*SIN(RADIANS(M296-90))</f>
        <v>924.68940463023728</v>
      </c>
      <c r="U296">
        <v>5042.6080000000002</v>
      </c>
      <c r="V296">
        <v>3052.989</v>
      </c>
      <c r="W296">
        <v>926.71799999999996</v>
      </c>
    </row>
    <row r="297" spans="1:23">
      <c r="A297">
        <v>111</v>
      </c>
      <c r="B297">
        <v>5</v>
      </c>
      <c r="C297">
        <v>11</v>
      </c>
      <c r="D297">
        <v>13</v>
      </c>
      <c r="E297">
        <v>16</v>
      </c>
      <c r="F297">
        <f t="shared" si="646"/>
        <v>131.55277777777778</v>
      </c>
      <c r="G297">
        <v>358.75029999999998</v>
      </c>
      <c r="H297">
        <v>267.7833</v>
      </c>
      <c r="I297">
        <v>1948.9090000000001</v>
      </c>
      <c r="K297">
        <f t="shared" ref="K297" si="715">G297-180-G295</f>
        <v>157.21579999999997</v>
      </c>
      <c r="U297">
        <v>5042.4740000000002</v>
      </c>
      <c r="V297">
        <v>3052.9920000000002</v>
      </c>
      <c r="W297">
        <v>926.577</v>
      </c>
    </row>
    <row r="298" spans="1:23">
      <c r="A298" t="s">
        <v>0</v>
      </c>
      <c r="B298">
        <v>5</v>
      </c>
      <c r="C298">
        <v>11</v>
      </c>
      <c r="D298">
        <v>13</v>
      </c>
      <c r="E298">
        <v>30</v>
      </c>
      <c r="F298">
        <f t="shared" si="646"/>
        <v>131.5625</v>
      </c>
      <c r="G298">
        <v>201.5316</v>
      </c>
      <c r="H298">
        <v>265.66269999999997</v>
      </c>
      <c r="I298">
        <v>23.015999999999998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>
        <v>5008.4229999999998</v>
      </c>
      <c r="V298">
        <v>5021.348</v>
      </c>
      <c r="W298">
        <v>999.95899999999995</v>
      </c>
    </row>
    <row r="299" spans="1:23">
      <c r="A299" t="s">
        <v>0</v>
      </c>
      <c r="B299">
        <v>5</v>
      </c>
      <c r="C299">
        <v>11</v>
      </c>
      <c r="D299">
        <v>13</v>
      </c>
      <c r="E299">
        <v>30</v>
      </c>
      <c r="F299">
        <f t="shared" si="646"/>
        <v>131.5625</v>
      </c>
      <c r="G299">
        <v>21.534300000000002</v>
      </c>
      <c r="H299">
        <v>94.334000000000003</v>
      </c>
      <c r="I299">
        <v>23.015000000000001</v>
      </c>
      <c r="K299">
        <f t="shared" ref="K299" si="716">(G299+G302-180)/2</f>
        <v>21.533649999999994</v>
      </c>
      <c r="U299">
        <v>5008.424</v>
      </c>
      <c r="V299">
        <v>5021.348</v>
      </c>
      <c r="W299">
        <v>999.96100000000001</v>
      </c>
    </row>
    <row r="300" spans="1:23">
      <c r="A300">
        <v>111</v>
      </c>
      <c r="B300">
        <v>5</v>
      </c>
      <c r="C300">
        <v>11</v>
      </c>
      <c r="D300">
        <v>13</v>
      </c>
      <c r="E300">
        <v>31</v>
      </c>
      <c r="F300">
        <f t="shared" si="646"/>
        <v>131.56319444444443</v>
      </c>
      <c r="G300">
        <v>178.74420000000001</v>
      </c>
      <c r="H300">
        <v>92.212699999999998</v>
      </c>
      <c r="I300">
        <v>1948.752</v>
      </c>
      <c r="K300">
        <f t="shared" ref="K300" si="717">G300-K299</f>
        <v>157.21055000000001</v>
      </c>
      <c r="L300">
        <f t="shared" ref="L300" si="718">AVERAGE(K300:K301)</f>
        <v>157.21187500000002</v>
      </c>
      <c r="M300">
        <f t="shared" ref="M300" si="719">(360 - (H300+H301))/2 + H300</f>
        <v>92.215649999999997</v>
      </c>
      <c r="O300">
        <f t="shared" ref="O300" si="720">AVERAGE(I300:I301)*COS(RADIANS(M300-90))</f>
        <v>1947.2886056526202</v>
      </c>
      <c r="Q300">
        <f t="shared" ref="Q300" si="721">AVERAGE(F299:F302)</f>
        <v>131.56545138888887</v>
      </c>
      <c r="R300">
        <f t="shared" ref="R300" si="722">$F$5+O300*SIN(RADIANS(L300))</f>
        <v>5754.2326142759948</v>
      </c>
      <c r="S300">
        <f t="shared" ref="S300" si="723">$G$5+O300*COS(RADIANS(L300))</f>
        <v>3204.7100297537104</v>
      </c>
      <c r="T300">
        <f t="shared" ref="T300" si="724">$H$5-AVERAGE(I300:I301)*SIN(RADIANS(M300-90))</f>
        <v>924.66003672867726</v>
      </c>
      <c r="U300">
        <v>5042.6760000000004</v>
      </c>
      <c r="V300">
        <v>3053.1480000000001</v>
      </c>
      <c r="W300">
        <v>926.71699999999998</v>
      </c>
    </row>
    <row r="301" spans="1:23">
      <c r="A301">
        <v>111</v>
      </c>
      <c r="B301">
        <v>5</v>
      </c>
      <c r="C301">
        <v>11</v>
      </c>
      <c r="D301">
        <v>13</v>
      </c>
      <c r="E301">
        <v>31</v>
      </c>
      <c r="F301">
        <f t="shared" si="646"/>
        <v>131.56319444444443</v>
      </c>
      <c r="G301">
        <v>358.7475</v>
      </c>
      <c r="H301">
        <v>267.78140000000002</v>
      </c>
      <c r="I301">
        <v>1948.739</v>
      </c>
      <c r="K301">
        <f t="shared" ref="K301" si="725">G301-180-G299</f>
        <v>157.2132</v>
      </c>
      <c r="U301">
        <v>5042.5659999999998</v>
      </c>
      <c r="V301">
        <v>3053.165</v>
      </c>
      <c r="W301">
        <v>926.51900000000001</v>
      </c>
    </row>
    <row r="302" spans="1:23">
      <c r="A302" t="s">
        <v>0</v>
      </c>
      <c r="B302">
        <v>5</v>
      </c>
      <c r="C302">
        <v>11</v>
      </c>
      <c r="D302">
        <v>13</v>
      </c>
      <c r="E302">
        <v>45</v>
      </c>
      <c r="F302">
        <f t="shared" si="646"/>
        <v>131.57291666666666</v>
      </c>
      <c r="G302">
        <v>201.53299999999999</v>
      </c>
      <c r="H302">
        <v>265.6619</v>
      </c>
      <c r="I302">
        <v>23.015000000000001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>
        <v>5008.4229999999998</v>
      </c>
      <c r="V302">
        <v>5021.348</v>
      </c>
      <c r="W302">
        <v>999.95899999999995</v>
      </c>
    </row>
    <row r="303" spans="1:23">
      <c r="A303" t="s">
        <v>0</v>
      </c>
      <c r="B303">
        <v>5</v>
      </c>
      <c r="C303">
        <v>11</v>
      </c>
      <c r="D303">
        <v>13</v>
      </c>
      <c r="E303">
        <v>45</v>
      </c>
      <c r="F303">
        <f t="shared" si="646"/>
        <v>131.57291666666666</v>
      </c>
      <c r="G303">
        <v>21.5334</v>
      </c>
      <c r="H303">
        <v>94.3322</v>
      </c>
      <c r="I303">
        <v>23.015000000000001</v>
      </c>
      <c r="K303">
        <f t="shared" ref="K303" si="726">(G303+G306-180)/2</f>
        <v>21.532849999999996</v>
      </c>
      <c r="U303">
        <v>5008.4229999999998</v>
      </c>
      <c r="V303">
        <v>5021.348</v>
      </c>
      <c r="W303">
        <v>999.96100000000001</v>
      </c>
    </row>
    <row r="304" spans="1:23">
      <c r="A304">
        <v>111</v>
      </c>
      <c r="B304">
        <v>5</v>
      </c>
      <c r="C304">
        <v>11</v>
      </c>
      <c r="D304">
        <v>13</v>
      </c>
      <c r="E304">
        <v>46</v>
      </c>
      <c r="F304">
        <f t="shared" si="646"/>
        <v>131.57361111111112</v>
      </c>
      <c r="G304">
        <v>178.7431</v>
      </c>
      <c r="H304">
        <v>92.213399999999993</v>
      </c>
      <c r="I304">
        <v>1948.5889999999999</v>
      </c>
      <c r="K304">
        <f t="shared" ref="K304" si="727">G304-K303</f>
        <v>157.21025</v>
      </c>
      <c r="L304">
        <f t="shared" ref="L304" si="728">AVERAGE(K304:K305)</f>
        <v>157.21167500000001</v>
      </c>
      <c r="M304">
        <f t="shared" ref="M304" si="729">(360 - (H304+H305))/2 + H304</f>
        <v>92.216799999999992</v>
      </c>
      <c r="O304">
        <f t="shared" ref="O304" si="730">AVERAGE(I304:I305)*COS(RADIANS(M304-90))</f>
        <v>1947.1257139541649</v>
      </c>
      <c r="Q304">
        <f t="shared" ref="Q304" si="731">AVERAGE(F303:F306)</f>
        <v>131.57586805555556</v>
      </c>
      <c r="R304">
        <f t="shared" ref="R304" si="732">$F$5+O304*SIN(RADIANS(L304))</f>
        <v>5754.1757885433235</v>
      </c>
      <c r="S304">
        <f t="shared" ref="S304" si="733">$G$5+O304*COS(RADIANS(L304))</f>
        <v>3204.8628392469359</v>
      </c>
      <c r="T304">
        <f t="shared" ref="T304" si="734">$H$5-AVERAGE(I304:I305)*SIN(RADIANS(M304-90))</f>
        <v>924.62719910682176</v>
      </c>
      <c r="U304">
        <v>5042.71</v>
      </c>
      <c r="V304">
        <v>3053.3119999999999</v>
      </c>
      <c r="W304">
        <v>926.70299999999997</v>
      </c>
    </row>
    <row r="305" spans="1:23">
      <c r="A305">
        <v>111</v>
      </c>
      <c r="B305">
        <v>5</v>
      </c>
      <c r="C305">
        <v>11</v>
      </c>
      <c r="D305">
        <v>13</v>
      </c>
      <c r="E305">
        <v>46</v>
      </c>
      <c r="F305">
        <f t="shared" si="646"/>
        <v>131.57361111111112</v>
      </c>
      <c r="G305">
        <v>358.74650000000003</v>
      </c>
      <c r="H305">
        <v>267.77980000000002</v>
      </c>
      <c r="I305">
        <v>1948.579</v>
      </c>
      <c r="K305">
        <f t="shared" ref="K305" si="735">G305-180-G303</f>
        <v>157.21310000000003</v>
      </c>
      <c r="U305">
        <v>5042.5940000000001</v>
      </c>
      <c r="V305">
        <v>3053.328</v>
      </c>
      <c r="W305">
        <v>926.47199999999998</v>
      </c>
    </row>
    <row r="306" spans="1:23">
      <c r="A306" t="s">
        <v>0</v>
      </c>
      <c r="B306">
        <v>5</v>
      </c>
      <c r="C306">
        <v>11</v>
      </c>
      <c r="D306">
        <v>14</v>
      </c>
      <c r="E306">
        <v>0</v>
      </c>
      <c r="F306">
        <f t="shared" si="646"/>
        <v>131.58333333333334</v>
      </c>
      <c r="G306">
        <v>201.53229999999999</v>
      </c>
      <c r="H306">
        <v>265.66300000000001</v>
      </c>
      <c r="I306">
        <v>23.015000000000001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>
        <v>5008.4229999999998</v>
      </c>
      <c r="V306">
        <v>5021.348</v>
      </c>
      <c r="W306">
        <v>999.96</v>
      </c>
    </row>
    <row r="307" spans="1:23">
      <c r="A307" t="s">
        <v>0</v>
      </c>
      <c r="B307">
        <v>5</v>
      </c>
      <c r="C307">
        <v>11</v>
      </c>
      <c r="D307">
        <v>14</v>
      </c>
      <c r="E307">
        <v>0</v>
      </c>
      <c r="F307">
        <f t="shared" si="646"/>
        <v>131.58333333333334</v>
      </c>
      <c r="G307">
        <v>21.5335</v>
      </c>
      <c r="H307">
        <v>94.336299999999994</v>
      </c>
      <c r="I307">
        <v>23.015000000000001</v>
      </c>
      <c r="K307">
        <f t="shared" ref="K307" si="736">(G307+G310-180)/2</f>
        <v>21.5321</v>
      </c>
      <c r="U307">
        <v>5008.424</v>
      </c>
      <c r="V307">
        <v>5021.348</v>
      </c>
      <c r="W307">
        <v>999.96</v>
      </c>
    </row>
    <row r="308" spans="1:23">
      <c r="A308">
        <v>111</v>
      </c>
      <c r="B308">
        <v>5</v>
      </c>
      <c r="C308">
        <v>11</v>
      </c>
      <c r="D308">
        <v>14</v>
      </c>
      <c r="E308">
        <v>1</v>
      </c>
      <c r="F308">
        <f t="shared" si="646"/>
        <v>131.58402777777778</v>
      </c>
      <c r="G308">
        <v>178.74039999999999</v>
      </c>
      <c r="H308">
        <v>92.216999999999999</v>
      </c>
      <c r="I308">
        <v>1948.42</v>
      </c>
      <c r="K308">
        <f t="shared" ref="K308" si="737">G308-K307</f>
        <v>157.20830000000001</v>
      </c>
      <c r="L308">
        <f t="shared" ref="L308" si="738">AVERAGE(K308:K309)</f>
        <v>157.21015</v>
      </c>
      <c r="M308">
        <f t="shared" ref="M308" si="739">(360 - (H308+H309))/2 + H308</f>
        <v>92.219300000000018</v>
      </c>
      <c r="O308">
        <f t="shared" ref="O308" si="740">AVERAGE(I308:I309)*COS(RADIANS(M308-90))</f>
        <v>1946.9570474785614</v>
      </c>
      <c r="Q308">
        <f t="shared" ref="Q308" si="741">AVERAGE(F307:F310)</f>
        <v>131.58628472222222</v>
      </c>
      <c r="R308">
        <f t="shared" ref="R308" si="742">$F$5+O308*SIN(RADIANS(L308))</f>
        <v>5754.1582347910535</v>
      </c>
      <c r="S308">
        <f t="shared" ref="S308" si="743">$G$5+O308*COS(RADIANS(L308))</f>
        <v>3205.0384122151027</v>
      </c>
      <c r="T308">
        <f t="shared" ref="T308" si="744">$H$5-AVERAGE(I308:I309)*SIN(RADIANS(M308-90))</f>
        <v>924.54864868133609</v>
      </c>
      <c r="U308">
        <v>5042.7979999999998</v>
      </c>
      <c r="V308">
        <v>3053.4879999999998</v>
      </c>
      <c r="W308">
        <v>926.58399999999995</v>
      </c>
    </row>
    <row r="309" spans="1:23">
      <c r="A309">
        <v>111</v>
      </c>
      <c r="B309">
        <v>5</v>
      </c>
      <c r="C309">
        <v>11</v>
      </c>
      <c r="D309">
        <v>14</v>
      </c>
      <c r="E309">
        <v>1</v>
      </c>
      <c r="F309">
        <f t="shared" si="646"/>
        <v>131.58402777777778</v>
      </c>
      <c r="G309">
        <v>358.74549999999999</v>
      </c>
      <c r="H309">
        <v>267.77839999999998</v>
      </c>
      <c r="I309">
        <v>1948.4169999999999</v>
      </c>
      <c r="K309">
        <f t="shared" ref="K309" si="745">G309-180-G307</f>
        <v>157.21199999999999</v>
      </c>
      <c r="U309">
        <v>5042.6260000000002</v>
      </c>
      <c r="V309">
        <v>3053.4929999999999</v>
      </c>
      <c r="W309">
        <v>926.43</v>
      </c>
    </row>
    <row r="310" spans="1:23">
      <c r="A310" t="s">
        <v>0</v>
      </c>
      <c r="B310">
        <v>5</v>
      </c>
      <c r="C310">
        <v>11</v>
      </c>
      <c r="D310">
        <v>14</v>
      </c>
      <c r="E310">
        <v>15</v>
      </c>
      <c r="F310">
        <f t="shared" si="646"/>
        <v>131.59375</v>
      </c>
      <c r="G310">
        <v>201.5307</v>
      </c>
      <c r="H310">
        <v>265.66250000000002</v>
      </c>
      <c r="I310">
        <v>23.015000000000001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>
        <v>5008.4219999999996</v>
      </c>
      <c r="V310">
        <v>5021.348</v>
      </c>
      <c r="W310">
        <v>999.95899999999995</v>
      </c>
    </row>
    <row r="311" spans="1:23">
      <c r="A311" t="s">
        <v>0</v>
      </c>
      <c r="B311">
        <v>5</v>
      </c>
      <c r="C311">
        <v>11</v>
      </c>
      <c r="D311">
        <v>14</v>
      </c>
      <c r="E311">
        <v>15</v>
      </c>
      <c r="F311">
        <f t="shared" si="646"/>
        <v>131.59375</v>
      </c>
      <c r="G311">
        <v>21.534199999999998</v>
      </c>
      <c r="H311">
        <v>94.334999999999994</v>
      </c>
      <c r="I311">
        <v>23.015000000000001</v>
      </c>
      <c r="K311">
        <f t="shared" ref="K311" si="746">(G311+G314-180)/2</f>
        <v>21.533799999999999</v>
      </c>
      <c r="U311">
        <v>5008.424</v>
      </c>
      <c r="V311">
        <v>5021.348</v>
      </c>
      <c r="W311">
        <v>999.96</v>
      </c>
    </row>
    <row r="312" spans="1:23">
      <c r="A312">
        <v>111</v>
      </c>
      <c r="B312">
        <v>5</v>
      </c>
      <c r="C312">
        <v>11</v>
      </c>
      <c r="D312">
        <v>14</v>
      </c>
      <c r="E312">
        <v>16</v>
      </c>
      <c r="F312">
        <f t="shared" si="646"/>
        <v>131.59444444444443</v>
      </c>
      <c r="G312">
        <v>178.73920000000001</v>
      </c>
      <c r="H312">
        <v>92.217100000000002</v>
      </c>
      <c r="I312">
        <v>1948.26</v>
      </c>
      <c r="K312">
        <f t="shared" ref="K312" si="747">G312-K311</f>
        <v>157.2054</v>
      </c>
      <c r="L312">
        <f t="shared" ref="L312" si="748">AVERAGE(K312:K313)</f>
        <v>157.20715000000001</v>
      </c>
      <c r="M312">
        <f t="shared" ref="M312" si="749">(360 - (H312+H313))/2 + H312</f>
        <v>92.219749999999991</v>
      </c>
      <c r="O312">
        <f t="shared" ref="O312" si="750">AVERAGE(I312:I313)*COS(RADIANS(M312-90))</f>
        <v>1946.7910790121023</v>
      </c>
      <c r="Q312">
        <f t="shared" ref="Q312" si="751">AVERAGE(F311:F314)</f>
        <v>131.59670138888887</v>
      </c>
      <c r="R312">
        <f t="shared" ref="R312" si="752">$F$5+O312*SIN(RADIANS(L312))</f>
        <v>5754.1879214521323</v>
      </c>
      <c r="S312">
        <f t="shared" ref="S312" si="753">$G$5+O312*COS(RADIANS(L312))</f>
        <v>3205.2309105467584</v>
      </c>
      <c r="T312">
        <f t="shared" ref="T312" si="754">$H$5-AVERAGE(I312:I313)*SIN(RADIANS(M312-90))</f>
        <v>924.53976750701554</v>
      </c>
      <c r="U312">
        <v>5042.835</v>
      </c>
      <c r="V312">
        <v>3053.6480000000001</v>
      </c>
      <c r="W312">
        <v>926.58900000000006</v>
      </c>
    </row>
    <row r="313" spans="1:23">
      <c r="A313">
        <v>111</v>
      </c>
      <c r="B313">
        <v>5</v>
      </c>
      <c r="C313">
        <v>11</v>
      </c>
      <c r="D313">
        <v>14</v>
      </c>
      <c r="E313">
        <v>16</v>
      </c>
      <c r="F313">
        <f t="shared" si="646"/>
        <v>131.59444444444443</v>
      </c>
      <c r="G313">
        <v>358.74310000000003</v>
      </c>
      <c r="H313">
        <v>267.77760000000001</v>
      </c>
      <c r="I313">
        <v>1948.2460000000001</v>
      </c>
      <c r="K313">
        <f t="shared" ref="K313" si="755">G313-180-G311</f>
        <v>157.20890000000003</v>
      </c>
      <c r="U313">
        <v>5042.7049999999999</v>
      </c>
      <c r="V313">
        <v>3053.6660000000002</v>
      </c>
      <c r="W313">
        <v>926.40899999999999</v>
      </c>
    </row>
    <row r="314" spans="1:23">
      <c r="A314" t="s">
        <v>0</v>
      </c>
      <c r="B314">
        <v>5</v>
      </c>
      <c r="C314">
        <v>11</v>
      </c>
      <c r="D314">
        <v>14</v>
      </c>
      <c r="E314">
        <v>30</v>
      </c>
      <c r="F314">
        <f t="shared" si="646"/>
        <v>131.60416666666666</v>
      </c>
      <c r="G314">
        <v>201.5334</v>
      </c>
      <c r="H314">
        <v>265.66320000000002</v>
      </c>
      <c r="I314">
        <v>23.015000000000001</v>
      </c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>
        <v>5008.4229999999998</v>
      </c>
      <c r="V314">
        <v>5021.348</v>
      </c>
      <c r="W314">
        <v>999.96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5"/>
  <sheetViews>
    <sheetView topLeftCell="A121" workbookViewId="0">
      <selection activeCell="B1" sqref="B1:E1048576"/>
    </sheetView>
  </sheetViews>
  <sheetFormatPr defaultRowHeight="15"/>
  <cols>
    <col min="2" max="5" width="0" hidden="1" customWidth="1"/>
  </cols>
  <sheetData>
    <row r="1" spans="1:12">
      <c r="A1" t="s">
        <v>18</v>
      </c>
    </row>
    <row r="10" spans="1:12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13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</row>
    <row r="11" spans="1:12">
      <c r="A11" t="s">
        <v>0</v>
      </c>
      <c r="B11">
        <v>5</v>
      </c>
      <c r="C11">
        <v>11</v>
      </c>
      <c r="D11">
        <v>15</v>
      </c>
      <c r="E11">
        <v>3</v>
      </c>
      <c r="F11">
        <f xml:space="preserve"> 133 + (C11-13) + (D11 + E11/60)/24</f>
        <v>131.62708333333333</v>
      </c>
      <c r="G11">
        <v>201.53270000000001</v>
      </c>
      <c r="H11">
        <v>265.66480000000001</v>
      </c>
      <c r="I11">
        <v>23.015000000000001</v>
      </c>
      <c r="J11">
        <v>5008.4229999999998</v>
      </c>
      <c r="K11">
        <v>5021.348</v>
      </c>
      <c r="L11">
        <v>999.96</v>
      </c>
    </row>
    <row r="12" spans="1:12">
      <c r="A12">
        <v>111</v>
      </c>
      <c r="B12">
        <v>5</v>
      </c>
      <c r="C12">
        <v>11</v>
      </c>
      <c r="D12">
        <v>15</v>
      </c>
      <c r="E12">
        <v>4</v>
      </c>
      <c r="F12">
        <f t="shared" ref="F12:F75" si="0" xml:space="preserve"> 133 + (C12-13) + (D12 + E12/60)/24</f>
        <v>131.62777777777777</v>
      </c>
      <c r="G12">
        <v>358.7373</v>
      </c>
      <c r="H12">
        <v>267.77100000000002</v>
      </c>
      <c r="I12">
        <v>1947.7249999999999</v>
      </c>
      <c r="J12">
        <v>5042.8879999999999</v>
      </c>
      <c r="K12">
        <v>3054.2</v>
      </c>
      <c r="L12">
        <v>926.20299999999997</v>
      </c>
    </row>
    <row r="13" spans="1:12">
      <c r="A13" t="s">
        <v>0</v>
      </c>
      <c r="B13">
        <v>5</v>
      </c>
      <c r="C13">
        <v>11</v>
      </c>
      <c r="D13">
        <v>15</v>
      </c>
      <c r="E13">
        <v>4</v>
      </c>
      <c r="F13">
        <f t="shared" si="0"/>
        <v>131.62777777777777</v>
      </c>
      <c r="G13">
        <v>201.5324</v>
      </c>
      <c r="H13">
        <v>265.66570000000002</v>
      </c>
      <c r="I13">
        <v>23.015000000000001</v>
      </c>
      <c r="J13">
        <v>5008.4229999999998</v>
      </c>
      <c r="K13">
        <v>5021.348</v>
      </c>
      <c r="L13">
        <v>999.96100000000001</v>
      </c>
    </row>
    <row r="14" spans="1:12">
      <c r="A14" t="s">
        <v>0</v>
      </c>
      <c r="B14">
        <v>5</v>
      </c>
      <c r="C14">
        <v>11</v>
      </c>
      <c r="D14">
        <v>15</v>
      </c>
      <c r="E14">
        <v>5</v>
      </c>
      <c r="F14">
        <f t="shared" si="0"/>
        <v>131.62847222222223</v>
      </c>
      <c r="G14">
        <v>21.534099999999999</v>
      </c>
      <c r="H14">
        <v>94.335099999999997</v>
      </c>
      <c r="I14">
        <v>23.015000000000001</v>
      </c>
      <c r="J14">
        <v>5008.424</v>
      </c>
      <c r="K14">
        <v>5021.348</v>
      </c>
      <c r="L14">
        <v>999.96</v>
      </c>
    </row>
    <row r="15" spans="1:12">
      <c r="A15" t="s">
        <v>0</v>
      </c>
      <c r="B15">
        <v>5</v>
      </c>
      <c r="C15">
        <v>11</v>
      </c>
      <c r="D15">
        <v>15</v>
      </c>
      <c r="E15">
        <v>15</v>
      </c>
      <c r="F15">
        <f t="shared" si="0"/>
        <v>131.63541666666666</v>
      </c>
      <c r="G15">
        <v>201.5334</v>
      </c>
      <c r="H15">
        <v>265.66160000000002</v>
      </c>
      <c r="I15">
        <v>23.015999999999998</v>
      </c>
      <c r="J15">
        <v>5008.424</v>
      </c>
      <c r="K15">
        <v>5021.3490000000002</v>
      </c>
      <c r="L15">
        <v>999.95899999999995</v>
      </c>
    </row>
    <row r="16" spans="1:12">
      <c r="A16" t="s">
        <v>0</v>
      </c>
      <c r="B16">
        <v>5</v>
      </c>
      <c r="C16">
        <v>11</v>
      </c>
      <c r="D16">
        <v>15</v>
      </c>
      <c r="E16">
        <v>15</v>
      </c>
      <c r="F16">
        <f t="shared" si="0"/>
        <v>131.63541666666666</v>
      </c>
      <c r="G16">
        <v>21.5321</v>
      </c>
      <c r="H16">
        <v>94.333799999999997</v>
      </c>
      <c r="I16">
        <v>23.015999999999998</v>
      </c>
      <c r="J16">
        <v>5008.4229999999998</v>
      </c>
      <c r="K16">
        <v>5021.3490000000002</v>
      </c>
      <c r="L16">
        <v>999.96100000000001</v>
      </c>
    </row>
    <row r="17" spans="1:12">
      <c r="A17" t="s">
        <v>0</v>
      </c>
      <c r="B17">
        <v>5</v>
      </c>
      <c r="C17">
        <v>11</v>
      </c>
      <c r="D17">
        <v>15</v>
      </c>
      <c r="E17">
        <v>30</v>
      </c>
      <c r="F17">
        <f t="shared" si="0"/>
        <v>131.64583333333334</v>
      </c>
      <c r="G17">
        <v>201.5334</v>
      </c>
      <c r="H17">
        <v>265.66109999999998</v>
      </c>
      <c r="I17">
        <v>23.016999999999999</v>
      </c>
      <c r="J17">
        <v>5008.424</v>
      </c>
      <c r="K17">
        <v>5021.3490000000002</v>
      </c>
      <c r="L17">
        <v>999.95899999999995</v>
      </c>
    </row>
    <row r="18" spans="1:12">
      <c r="A18" t="s">
        <v>0</v>
      </c>
      <c r="B18">
        <v>5</v>
      </c>
      <c r="C18">
        <v>11</v>
      </c>
      <c r="D18">
        <v>15</v>
      </c>
      <c r="E18">
        <v>30</v>
      </c>
      <c r="F18">
        <f t="shared" si="0"/>
        <v>131.64583333333334</v>
      </c>
      <c r="G18">
        <v>21.531500000000001</v>
      </c>
      <c r="H18">
        <v>94.334199999999996</v>
      </c>
      <c r="I18">
        <v>23.015999999999998</v>
      </c>
      <c r="J18">
        <v>5008.4229999999998</v>
      </c>
      <c r="K18">
        <v>5021.3490000000002</v>
      </c>
      <c r="L18">
        <v>999.96100000000001</v>
      </c>
    </row>
    <row r="19" spans="1:12">
      <c r="A19">
        <v>111</v>
      </c>
      <c r="B19">
        <v>5</v>
      </c>
      <c r="C19">
        <v>11</v>
      </c>
      <c r="D19">
        <v>15</v>
      </c>
      <c r="E19">
        <v>31</v>
      </c>
      <c r="F19">
        <f t="shared" si="0"/>
        <v>131.64652777777778</v>
      </c>
      <c r="G19">
        <v>178.7296</v>
      </c>
      <c r="H19">
        <v>92.225700000000003</v>
      </c>
      <c r="I19">
        <v>1947.4280000000001</v>
      </c>
      <c r="J19">
        <v>5043.1440000000002</v>
      </c>
      <c r="K19">
        <v>3054.498</v>
      </c>
      <c r="L19">
        <v>926.32899999999995</v>
      </c>
    </row>
    <row r="20" spans="1:12">
      <c r="A20" t="s">
        <v>0</v>
      </c>
      <c r="B20">
        <v>5</v>
      </c>
      <c r="C20">
        <v>11</v>
      </c>
      <c r="D20">
        <v>15</v>
      </c>
      <c r="E20">
        <v>45</v>
      </c>
      <c r="F20">
        <f t="shared" si="0"/>
        <v>131.65625</v>
      </c>
      <c r="G20">
        <v>201.53200000000001</v>
      </c>
      <c r="H20">
        <v>265.66250000000002</v>
      </c>
      <c r="I20">
        <v>23.016999999999999</v>
      </c>
      <c r="J20">
        <v>5008.4229999999998</v>
      </c>
      <c r="K20">
        <v>5021.3490000000002</v>
      </c>
      <c r="L20">
        <v>999.95899999999995</v>
      </c>
    </row>
    <row r="21" spans="1:12">
      <c r="A21" t="s">
        <v>0</v>
      </c>
      <c r="B21">
        <v>5</v>
      </c>
      <c r="C21">
        <v>11</v>
      </c>
      <c r="D21">
        <v>15</v>
      </c>
      <c r="E21">
        <v>45</v>
      </c>
      <c r="F21">
        <f t="shared" si="0"/>
        <v>131.65625</v>
      </c>
      <c r="G21">
        <v>21.531400000000001</v>
      </c>
      <c r="H21">
        <v>94.334199999999996</v>
      </c>
      <c r="I21">
        <v>23.015999999999998</v>
      </c>
      <c r="J21">
        <v>5008.4229999999998</v>
      </c>
      <c r="K21">
        <v>5021.3490000000002</v>
      </c>
      <c r="L21">
        <v>999.96100000000001</v>
      </c>
    </row>
    <row r="22" spans="1:12">
      <c r="A22" t="s">
        <v>0</v>
      </c>
      <c r="B22">
        <v>5</v>
      </c>
      <c r="C22">
        <v>11</v>
      </c>
      <c r="D22">
        <v>16</v>
      </c>
      <c r="E22">
        <v>0</v>
      </c>
      <c r="F22">
        <f t="shared" si="0"/>
        <v>131.66666666666666</v>
      </c>
      <c r="G22">
        <v>201.5324</v>
      </c>
      <c r="H22">
        <v>265.66079999999999</v>
      </c>
      <c r="I22">
        <v>23.016999999999999</v>
      </c>
      <c r="J22">
        <v>5008.4229999999998</v>
      </c>
      <c r="K22">
        <v>5021.3490000000002</v>
      </c>
      <c r="L22">
        <v>999.95899999999995</v>
      </c>
    </row>
    <row r="23" spans="1:12">
      <c r="A23" t="s">
        <v>0</v>
      </c>
      <c r="B23">
        <v>5</v>
      </c>
      <c r="C23">
        <v>11</v>
      </c>
      <c r="D23">
        <v>16</v>
      </c>
      <c r="E23">
        <v>0</v>
      </c>
      <c r="F23">
        <f t="shared" si="0"/>
        <v>131.66666666666666</v>
      </c>
      <c r="G23">
        <v>21.532699999999998</v>
      </c>
      <c r="H23">
        <v>94.332899999999995</v>
      </c>
      <c r="I23">
        <v>23.015999999999998</v>
      </c>
      <c r="J23">
        <v>5008.424</v>
      </c>
      <c r="K23">
        <v>5021.3490000000002</v>
      </c>
      <c r="L23">
        <v>999.96100000000001</v>
      </c>
    </row>
    <row r="24" spans="1:12">
      <c r="A24" t="s">
        <v>0</v>
      </c>
      <c r="B24">
        <v>5</v>
      </c>
      <c r="C24">
        <v>11</v>
      </c>
      <c r="D24">
        <v>16</v>
      </c>
      <c r="E24">
        <v>3</v>
      </c>
      <c r="F24">
        <f t="shared" si="0"/>
        <v>131.66874999999999</v>
      </c>
      <c r="G24">
        <v>201.53399999999999</v>
      </c>
      <c r="H24">
        <v>265.66160000000002</v>
      </c>
      <c r="I24">
        <v>23.015999999999998</v>
      </c>
      <c r="J24">
        <v>5008.424</v>
      </c>
      <c r="K24">
        <v>5021.348</v>
      </c>
      <c r="L24">
        <v>999.95899999999995</v>
      </c>
    </row>
    <row r="25" spans="1:12">
      <c r="A25" t="s">
        <v>0</v>
      </c>
      <c r="B25">
        <v>5</v>
      </c>
      <c r="C25">
        <v>11</v>
      </c>
      <c r="D25">
        <v>16</v>
      </c>
      <c r="E25">
        <v>3</v>
      </c>
      <c r="F25">
        <f t="shared" si="0"/>
        <v>131.66874999999999</v>
      </c>
      <c r="G25">
        <v>21.532900000000001</v>
      </c>
      <c r="H25">
        <v>94.3339</v>
      </c>
      <c r="I25">
        <v>23.015000000000001</v>
      </c>
      <c r="J25">
        <v>5008.4229999999998</v>
      </c>
      <c r="K25">
        <v>5021.348</v>
      </c>
      <c r="L25">
        <v>999.96100000000001</v>
      </c>
    </row>
    <row r="26" spans="1:12">
      <c r="A26" t="s">
        <v>0</v>
      </c>
      <c r="B26">
        <v>5</v>
      </c>
      <c r="C26">
        <v>11</v>
      </c>
      <c r="D26">
        <v>16</v>
      </c>
      <c r="E26">
        <v>7</v>
      </c>
      <c r="F26">
        <f t="shared" si="0"/>
        <v>131.67152777777778</v>
      </c>
      <c r="G26">
        <v>21.5335</v>
      </c>
      <c r="H26">
        <v>94.332999999999998</v>
      </c>
      <c r="I26">
        <v>23.015000000000001</v>
      </c>
      <c r="J26">
        <v>5008.424</v>
      </c>
      <c r="K26">
        <v>5021.348</v>
      </c>
      <c r="L26">
        <v>999.96100000000001</v>
      </c>
    </row>
    <row r="27" spans="1:12">
      <c r="A27">
        <v>111</v>
      </c>
      <c r="B27">
        <v>5</v>
      </c>
      <c r="C27">
        <v>11</v>
      </c>
      <c r="D27">
        <v>16</v>
      </c>
      <c r="E27">
        <v>8</v>
      </c>
      <c r="F27">
        <f t="shared" si="0"/>
        <v>131.67222222222222</v>
      </c>
      <c r="G27">
        <v>178.72579999999999</v>
      </c>
      <c r="H27">
        <v>92.237200000000001</v>
      </c>
      <c r="I27">
        <v>1947.009</v>
      </c>
      <c r="J27">
        <v>5043.2629999999999</v>
      </c>
      <c r="K27">
        <v>3054.9340000000002</v>
      </c>
      <c r="L27">
        <v>925.95500000000004</v>
      </c>
    </row>
    <row r="28" spans="1:12">
      <c r="A28" t="s">
        <v>0</v>
      </c>
      <c r="B28">
        <v>5</v>
      </c>
      <c r="C28">
        <v>11</v>
      </c>
      <c r="D28">
        <v>16</v>
      </c>
      <c r="E28">
        <v>8</v>
      </c>
      <c r="F28">
        <f t="shared" si="0"/>
        <v>131.67222222222222</v>
      </c>
      <c r="G28">
        <v>201.5318</v>
      </c>
      <c r="H28">
        <v>265.66520000000003</v>
      </c>
      <c r="I28">
        <v>23.015000000000001</v>
      </c>
      <c r="J28">
        <v>5008.4229999999998</v>
      </c>
      <c r="K28">
        <v>5021.348</v>
      </c>
      <c r="L28">
        <v>999.96</v>
      </c>
    </row>
    <row r="29" spans="1:12">
      <c r="A29" t="s">
        <v>0</v>
      </c>
      <c r="B29">
        <v>5</v>
      </c>
      <c r="C29">
        <v>11</v>
      </c>
      <c r="D29">
        <v>16</v>
      </c>
      <c r="E29">
        <v>9</v>
      </c>
      <c r="F29">
        <f t="shared" si="0"/>
        <v>131.67291666666668</v>
      </c>
      <c r="G29">
        <v>21.532499999999999</v>
      </c>
      <c r="H29">
        <v>94.334000000000003</v>
      </c>
      <c r="I29">
        <v>23.015000000000001</v>
      </c>
      <c r="J29">
        <v>5008.4229999999998</v>
      </c>
      <c r="K29">
        <v>5021.348</v>
      </c>
      <c r="L29">
        <v>999.96100000000001</v>
      </c>
    </row>
    <row r="30" spans="1:12">
      <c r="A30" t="s">
        <v>0</v>
      </c>
      <c r="B30">
        <v>5</v>
      </c>
      <c r="C30">
        <v>11</v>
      </c>
      <c r="D30">
        <v>16</v>
      </c>
      <c r="E30">
        <v>15</v>
      </c>
      <c r="F30">
        <f t="shared" si="0"/>
        <v>131.67708333333334</v>
      </c>
      <c r="G30">
        <v>201.53200000000001</v>
      </c>
      <c r="H30">
        <v>265.66359999999997</v>
      </c>
      <c r="I30">
        <v>23.015000000000001</v>
      </c>
      <c r="J30">
        <v>5008.4229999999998</v>
      </c>
      <c r="K30">
        <v>5021.348</v>
      </c>
      <c r="L30">
        <v>999.96</v>
      </c>
    </row>
    <row r="31" spans="1:12">
      <c r="A31" t="s">
        <v>0</v>
      </c>
      <c r="B31">
        <v>5</v>
      </c>
      <c r="C31">
        <v>11</v>
      </c>
      <c r="D31">
        <v>16</v>
      </c>
      <c r="E31">
        <v>15</v>
      </c>
      <c r="F31">
        <f t="shared" si="0"/>
        <v>131.67708333333334</v>
      </c>
      <c r="G31">
        <v>21.535499999999999</v>
      </c>
      <c r="H31">
        <v>94.334599999999995</v>
      </c>
      <c r="I31">
        <v>23.015000000000001</v>
      </c>
      <c r="J31">
        <v>5008.424</v>
      </c>
      <c r="K31">
        <v>5021.3469999999998</v>
      </c>
      <c r="L31">
        <v>999.96100000000001</v>
      </c>
    </row>
    <row r="32" spans="1:12">
      <c r="A32" t="s">
        <v>0</v>
      </c>
      <c r="B32">
        <v>5</v>
      </c>
      <c r="C32">
        <v>11</v>
      </c>
      <c r="D32">
        <v>16</v>
      </c>
      <c r="E32">
        <v>30</v>
      </c>
      <c r="F32">
        <f t="shared" si="0"/>
        <v>131.6875</v>
      </c>
      <c r="G32">
        <v>201.5334</v>
      </c>
      <c r="H32">
        <v>265.66320000000002</v>
      </c>
      <c r="I32">
        <v>23.015000000000001</v>
      </c>
      <c r="J32">
        <v>5008.4229999999998</v>
      </c>
      <c r="K32">
        <v>5021.348</v>
      </c>
      <c r="L32">
        <v>999.96</v>
      </c>
    </row>
    <row r="33" spans="1:12">
      <c r="A33" t="s">
        <v>0</v>
      </c>
      <c r="B33">
        <v>5</v>
      </c>
      <c r="C33">
        <v>11</v>
      </c>
      <c r="D33">
        <v>16</v>
      </c>
      <c r="E33">
        <v>30</v>
      </c>
      <c r="F33">
        <f t="shared" si="0"/>
        <v>131.6875</v>
      </c>
      <c r="G33">
        <v>21.532599999999999</v>
      </c>
      <c r="H33">
        <v>94.333200000000005</v>
      </c>
      <c r="I33">
        <v>23.015999999999998</v>
      </c>
      <c r="J33">
        <v>5008.4229999999998</v>
      </c>
      <c r="K33">
        <v>5021.348</v>
      </c>
      <c r="L33">
        <v>999.96100000000001</v>
      </c>
    </row>
    <row r="34" spans="1:12">
      <c r="A34" t="s">
        <v>0</v>
      </c>
      <c r="B34">
        <v>5</v>
      </c>
      <c r="C34">
        <v>11</v>
      </c>
      <c r="D34">
        <v>16</v>
      </c>
      <c r="E34">
        <v>45</v>
      </c>
      <c r="F34">
        <f t="shared" si="0"/>
        <v>131.69791666666666</v>
      </c>
      <c r="G34">
        <v>201.53210000000001</v>
      </c>
      <c r="H34">
        <v>265.6635</v>
      </c>
      <c r="I34">
        <v>23.015000000000001</v>
      </c>
      <c r="J34">
        <v>5008.4229999999998</v>
      </c>
      <c r="K34">
        <v>5021.348</v>
      </c>
      <c r="L34">
        <v>999.96</v>
      </c>
    </row>
    <row r="35" spans="1:12">
      <c r="A35" t="s">
        <v>0</v>
      </c>
      <c r="B35">
        <v>5</v>
      </c>
      <c r="C35">
        <v>11</v>
      </c>
      <c r="D35">
        <v>16</v>
      </c>
      <c r="E35">
        <v>45</v>
      </c>
      <c r="F35">
        <f t="shared" si="0"/>
        <v>131.69791666666666</v>
      </c>
      <c r="G35">
        <v>21.527799999999999</v>
      </c>
      <c r="H35">
        <v>94.332099999999997</v>
      </c>
      <c r="I35">
        <v>23.015000000000001</v>
      </c>
      <c r="J35">
        <v>5008.4210000000003</v>
      </c>
      <c r="K35">
        <v>5021.348</v>
      </c>
      <c r="L35">
        <v>999.96199999999999</v>
      </c>
    </row>
    <row r="36" spans="1:12">
      <c r="A36" t="s">
        <v>0</v>
      </c>
      <c r="B36">
        <v>5</v>
      </c>
      <c r="C36">
        <v>11</v>
      </c>
      <c r="D36">
        <v>16</v>
      </c>
      <c r="E36">
        <v>57</v>
      </c>
      <c r="F36">
        <f t="shared" si="0"/>
        <v>131.70625000000001</v>
      </c>
      <c r="G36">
        <v>21.531500000000001</v>
      </c>
      <c r="H36">
        <v>94.332400000000007</v>
      </c>
      <c r="I36">
        <v>23.015000000000001</v>
      </c>
      <c r="J36">
        <v>5008.4229999999998</v>
      </c>
      <c r="K36">
        <v>5021.348</v>
      </c>
      <c r="L36">
        <v>999.96100000000001</v>
      </c>
    </row>
    <row r="37" spans="1:12">
      <c r="A37">
        <v>111</v>
      </c>
      <c r="B37">
        <v>5</v>
      </c>
      <c r="C37">
        <v>11</v>
      </c>
      <c r="D37">
        <v>16</v>
      </c>
      <c r="E37">
        <v>59</v>
      </c>
      <c r="F37">
        <f t="shared" si="0"/>
        <v>131.70763888888888</v>
      </c>
      <c r="G37">
        <v>178.71950000000001</v>
      </c>
      <c r="H37">
        <v>92.245400000000004</v>
      </c>
      <c r="I37">
        <v>1946.4290000000001</v>
      </c>
      <c r="J37">
        <v>5043.4629999999997</v>
      </c>
      <c r="K37">
        <v>3055.529</v>
      </c>
      <c r="L37">
        <v>925.69899999999996</v>
      </c>
    </row>
    <row r="38" spans="1:12">
      <c r="A38" t="s">
        <v>0</v>
      </c>
      <c r="B38">
        <v>5</v>
      </c>
      <c r="C38">
        <v>11</v>
      </c>
      <c r="D38">
        <v>17</v>
      </c>
      <c r="E38">
        <v>4</v>
      </c>
      <c r="F38">
        <f t="shared" si="0"/>
        <v>131.71111111111111</v>
      </c>
      <c r="G38">
        <v>21.5305</v>
      </c>
      <c r="H38">
        <v>94.335300000000004</v>
      </c>
      <c r="I38">
        <v>23.015000000000001</v>
      </c>
      <c r="J38">
        <v>5008.4219999999996</v>
      </c>
      <c r="K38">
        <v>5021.348</v>
      </c>
      <c r="L38">
        <v>999.96</v>
      </c>
    </row>
    <row r="39" spans="1:12">
      <c r="A39" t="s">
        <v>0</v>
      </c>
      <c r="B39">
        <v>5</v>
      </c>
      <c r="C39">
        <v>11</v>
      </c>
      <c r="D39">
        <v>17</v>
      </c>
      <c r="E39">
        <v>5</v>
      </c>
      <c r="F39">
        <f t="shared" si="0"/>
        <v>131.71180555555554</v>
      </c>
      <c r="G39">
        <v>201.5299</v>
      </c>
      <c r="H39">
        <v>265.66329999999999</v>
      </c>
      <c r="I39">
        <v>23.015000000000001</v>
      </c>
      <c r="J39">
        <v>5008.4219999999996</v>
      </c>
      <c r="K39">
        <v>5021.348</v>
      </c>
      <c r="L39">
        <v>999.96</v>
      </c>
    </row>
    <row r="40" spans="1:12">
      <c r="A40">
        <v>112</v>
      </c>
      <c r="B40">
        <v>5</v>
      </c>
      <c r="C40">
        <v>11</v>
      </c>
      <c r="D40">
        <v>17</v>
      </c>
      <c r="E40">
        <v>7</v>
      </c>
      <c r="F40">
        <f t="shared" si="0"/>
        <v>131.71319444444444</v>
      </c>
      <c r="G40">
        <v>21.531199999999998</v>
      </c>
      <c r="H40">
        <v>94.3339</v>
      </c>
      <c r="I40">
        <v>23.015999999999998</v>
      </c>
      <c r="J40">
        <v>5008.4229999999998</v>
      </c>
      <c r="K40">
        <v>5021.348</v>
      </c>
      <c r="L40">
        <v>999.96100000000001</v>
      </c>
    </row>
    <row r="41" spans="1:12">
      <c r="A41" t="s">
        <v>0</v>
      </c>
      <c r="B41">
        <v>5</v>
      </c>
      <c r="C41">
        <v>11</v>
      </c>
      <c r="D41">
        <v>17</v>
      </c>
      <c r="E41">
        <v>8</v>
      </c>
      <c r="F41">
        <f t="shared" si="0"/>
        <v>131.7138888888889</v>
      </c>
      <c r="G41">
        <v>21.530799999999999</v>
      </c>
      <c r="H41">
        <v>94.333699999999993</v>
      </c>
      <c r="I41">
        <v>23.015000000000001</v>
      </c>
      <c r="J41">
        <v>5008.4229999999998</v>
      </c>
      <c r="K41">
        <v>5021.348</v>
      </c>
      <c r="L41">
        <v>999.96100000000001</v>
      </c>
    </row>
    <row r="42" spans="1:12">
      <c r="A42">
        <v>111</v>
      </c>
      <c r="B42">
        <v>5</v>
      </c>
      <c r="C42">
        <v>11</v>
      </c>
      <c r="D42">
        <v>17</v>
      </c>
      <c r="E42">
        <v>9</v>
      </c>
      <c r="F42">
        <f t="shared" si="0"/>
        <v>131.71458333333334</v>
      </c>
      <c r="G42">
        <v>178.71799999999999</v>
      </c>
      <c r="H42">
        <v>92.242699999999999</v>
      </c>
      <c r="I42">
        <v>1946.3130000000001</v>
      </c>
      <c r="J42">
        <v>5043.5129999999999</v>
      </c>
      <c r="K42">
        <v>3055.643</v>
      </c>
      <c r="L42">
        <v>925.79499999999996</v>
      </c>
    </row>
    <row r="43" spans="1:12">
      <c r="A43" t="s">
        <v>0</v>
      </c>
      <c r="B43">
        <v>5</v>
      </c>
      <c r="C43">
        <v>11</v>
      </c>
      <c r="D43">
        <v>17</v>
      </c>
      <c r="E43">
        <v>9</v>
      </c>
      <c r="F43">
        <f t="shared" si="0"/>
        <v>131.71458333333334</v>
      </c>
      <c r="G43">
        <v>21.532</v>
      </c>
      <c r="H43">
        <v>94.333399999999997</v>
      </c>
      <c r="I43">
        <v>23.015000000000001</v>
      </c>
      <c r="J43">
        <v>5008.4229999999998</v>
      </c>
      <c r="K43">
        <v>5021.348</v>
      </c>
      <c r="L43">
        <v>999.96100000000001</v>
      </c>
    </row>
    <row r="44" spans="1:12">
      <c r="A44" t="s">
        <v>0</v>
      </c>
      <c r="B44">
        <v>5</v>
      </c>
      <c r="C44">
        <v>11</v>
      </c>
      <c r="D44">
        <v>17</v>
      </c>
      <c r="E44">
        <v>10</v>
      </c>
      <c r="F44">
        <f t="shared" si="0"/>
        <v>131.71527777777777</v>
      </c>
      <c r="G44">
        <v>201.53200000000001</v>
      </c>
      <c r="H44">
        <v>265.6617</v>
      </c>
      <c r="I44">
        <v>23.015000000000001</v>
      </c>
      <c r="J44">
        <v>5008.4229999999998</v>
      </c>
      <c r="K44">
        <v>5021.348</v>
      </c>
      <c r="L44">
        <v>999.95899999999995</v>
      </c>
    </row>
    <row r="45" spans="1:12">
      <c r="A45" t="s">
        <v>0</v>
      </c>
      <c r="B45">
        <v>5</v>
      </c>
      <c r="C45">
        <v>11</v>
      </c>
      <c r="D45">
        <v>17</v>
      </c>
      <c r="E45">
        <v>15</v>
      </c>
      <c r="F45">
        <f t="shared" si="0"/>
        <v>131.71875</v>
      </c>
      <c r="G45">
        <v>21.531400000000001</v>
      </c>
      <c r="H45">
        <v>94.332499999999996</v>
      </c>
      <c r="I45">
        <v>23.015999999999998</v>
      </c>
      <c r="J45">
        <v>5008.4229999999998</v>
      </c>
      <c r="K45">
        <v>5021.348</v>
      </c>
      <c r="L45">
        <v>999.96100000000001</v>
      </c>
    </row>
    <row r="46" spans="1:12">
      <c r="A46" t="s">
        <v>0</v>
      </c>
      <c r="B46">
        <v>5</v>
      </c>
      <c r="C46">
        <v>11</v>
      </c>
      <c r="D46">
        <v>17</v>
      </c>
      <c r="E46">
        <v>15</v>
      </c>
      <c r="F46">
        <f t="shared" si="0"/>
        <v>131.71875</v>
      </c>
      <c r="G46">
        <v>201.5299</v>
      </c>
      <c r="H46">
        <v>265.66180000000003</v>
      </c>
      <c r="I46">
        <v>23.015999999999998</v>
      </c>
      <c r="J46">
        <v>5008.4219999999996</v>
      </c>
      <c r="K46">
        <v>5021.348</v>
      </c>
      <c r="L46">
        <v>999.95899999999995</v>
      </c>
    </row>
    <row r="47" spans="1:12">
      <c r="A47" t="s">
        <v>0</v>
      </c>
      <c r="B47">
        <v>5</v>
      </c>
      <c r="C47">
        <v>11</v>
      </c>
      <c r="D47">
        <v>17</v>
      </c>
      <c r="E47">
        <v>30</v>
      </c>
      <c r="F47">
        <f t="shared" si="0"/>
        <v>131.72916666666666</v>
      </c>
      <c r="G47">
        <v>21.5307</v>
      </c>
      <c r="H47">
        <v>94.332999999999998</v>
      </c>
      <c r="I47">
        <v>23.015999999999998</v>
      </c>
      <c r="J47">
        <v>5008.4229999999998</v>
      </c>
      <c r="K47">
        <v>5021.3490000000002</v>
      </c>
      <c r="L47">
        <v>999.96100000000001</v>
      </c>
    </row>
    <row r="48" spans="1:12">
      <c r="A48" t="s">
        <v>0</v>
      </c>
      <c r="B48">
        <v>5</v>
      </c>
      <c r="C48">
        <v>11</v>
      </c>
      <c r="D48">
        <v>17</v>
      </c>
      <c r="E48">
        <v>30</v>
      </c>
      <c r="F48">
        <f t="shared" si="0"/>
        <v>131.72916666666666</v>
      </c>
      <c r="G48">
        <v>201.53229999999999</v>
      </c>
      <c r="H48">
        <v>265.66210000000001</v>
      </c>
      <c r="I48">
        <v>23.015000000000001</v>
      </c>
      <c r="J48">
        <v>5008.4229999999998</v>
      </c>
      <c r="K48">
        <v>5021.348</v>
      </c>
      <c r="L48">
        <v>999.95899999999995</v>
      </c>
    </row>
    <row r="49" spans="1:12">
      <c r="A49" t="s">
        <v>0</v>
      </c>
      <c r="B49">
        <v>5</v>
      </c>
      <c r="C49">
        <v>11</v>
      </c>
      <c r="D49">
        <v>17</v>
      </c>
      <c r="E49">
        <v>45</v>
      </c>
      <c r="F49">
        <f t="shared" si="0"/>
        <v>131.73958333333334</v>
      </c>
      <c r="G49">
        <v>21.531400000000001</v>
      </c>
      <c r="H49">
        <v>94.332999999999998</v>
      </c>
      <c r="I49">
        <v>23.015000000000001</v>
      </c>
      <c r="J49">
        <v>5008.4229999999998</v>
      </c>
      <c r="K49">
        <v>5021.348</v>
      </c>
      <c r="L49">
        <v>999.96100000000001</v>
      </c>
    </row>
    <row r="50" spans="1:12">
      <c r="A50" t="s">
        <v>0</v>
      </c>
      <c r="B50">
        <v>5</v>
      </c>
      <c r="C50">
        <v>11</v>
      </c>
      <c r="D50">
        <v>17</v>
      </c>
      <c r="E50">
        <v>45</v>
      </c>
      <c r="F50">
        <f t="shared" si="0"/>
        <v>131.73958333333334</v>
      </c>
      <c r="G50">
        <v>201.53210000000001</v>
      </c>
      <c r="H50">
        <v>265.66329999999999</v>
      </c>
      <c r="I50">
        <v>23.015000000000001</v>
      </c>
      <c r="J50">
        <v>5008.4229999999998</v>
      </c>
      <c r="K50">
        <v>5021.348</v>
      </c>
      <c r="L50">
        <v>999.96</v>
      </c>
    </row>
    <row r="51" spans="1:12">
      <c r="A51" t="s">
        <v>0</v>
      </c>
      <c r="B51">
        <v>5</v>
      </c>
      <c r="C51">
        <v>11</v>
      </c>
      <c r="D51">
        <v>18</v>
      </c>
      <c r="E51">
        <v>0</v>
      </c>
      <c r="F51">
        <f t="shared" si="0"/>
        <v>131.75</v>
      </c>
      <c r="G51">
        <v>21.532900000000001</v>
      </c>
      <c r="H51">
        <v>94.334699999999998</v>
      </c>
      <c r="I51">
        <v>23.015000000000001</v>
      </c>
      <c r="J51">
        <v>5008.4229999999998</v>
      </c>
      <c r="K51">
        <v>5021.348</v>
      </c>
      <c r="L51">
        <v>999.96</v>
      </c>
    </row>
    <row r="52" spans="1:12">
      <c r="A52" t="s">
        <v>0</v>
      </c>
      <c r="B52">
        <v>5</v>
      </c>
      <c r="C52">
        <v>11</v>
      </c>
      <c r="D52">
        <v>18</v>
      </c>
      <c r="E52">
        <v>0</v>
      </c>
      <c r="F52">
        <f t="shared" si="0"/>
        <v>131.75</v>
      </c>
      <c r="G52">
        <v>201.53270000000001</v>
      </c>
      <c r="H52">
        <v>265.6644</v>
      </c>
      <c r="I52">
        <v>23.015000000000001</v>
      </c>
      <c r="J52">
        <v>5008.4229999999998</v>
      </c>
      <c r="K52">
        <v>5021.348</v>
      </c>
      <c r="L52">
        <v>999.96</v>
      </c>
    </row>
    <row r="53" spans="1:12">
      <c r="A53" t="s">
        <v>0</v>
      </c>
      <c r="B53">
        <v>5</v>
      </c>
      <c r="C53">
        <v>11</v>
      </c>
      <c r="D53">
        <v>18</v>
      </c>
      <c r="E53">
        <v>15</v>
      </c>
      <c r="F53">
        <f t="shared" si="0"/>
        <v>131.76041666666666</v>
      </c>
      <c r="G53">
        <v>21.5334</v>
      </c>
      <c r="H53">
        <v>94.333100000000002</v>
      </c>
      <c r="I53">
        <v>23.015000000000001</v>
      </c>
      <c r="J53">
        <v>5008.4229999999998</v>
      </c>
      <c r="K53">
        <v>5021.348</v>
      </c>
      <c r="L53">
        <v>999.96100000000001</v>
      </c>
    </row>
    <row r="54" spans="1:12">
      <c r="A54" t="s">
        <v>0</v>
      </c>
      <c r="B54">
        <v>5</v>
      </c>
      <c r="C54">
        <v>11</v>
      </c>
      <c r="D54">
        <v>18</v>
      </c>
      <c r="E54">
        <v>15</v>
      </c>
      <c r="F54">
        <f t="shared" si="0"/>
        <v>131.76041666666666</v>
      </c>
      <c r="G54">
        <v>201.53299999999999</v>
      </c>
      <c r="H54">
        <v>265.66109999999998</v>
      </c>
      <c r="I54">
        <v>23.015999999999998</v>
      </c>
      <c r="J54">
        <v>5008.4229999999998</v>
      </c>
      <c r="K54">
        <v>5021.348</v>
      </c>
      <c r="L54">
        <v>999.95899999999995</v>
      </c>
    </row>
    <row r="55" spans="1:12">
      <c r="A55" t="s">
        <v>0</v>
      </c>
      <c r="B55">
        <v>5</v>
      </c>
      <c r="C55">
        <v>11</v>
      </c>
      <c r="D55">
        <v>18</v>
      </c>
      <c r="E55">
        <v>30</v>
      </c>
      <c r="F55">
        <f t="shared" si="0"/>
        <v>131.77083333333334</v>
      </c>
      <c r="G55">
        <v>21.532900000000001</v>
      </c>
      <c r="H55">
        <v>94.333100000000002</v>
      </c>
      <c r="I55">
        <v>23.015000000000001</v>
      </c>
      <c r="J55">
        <v>5008.4229999999998</v>
      </c>
      <c r="K55">
        <v>5021.348</v>
      </c>
      <c r="L55">
        <v>999.96100000000001</v>
      </c>
    </row>
    <row r="56" spans="1:12">
      <c r="A56" t="s">
        <v>0</v>
      </c>
      <c r="B56">
        <v>5</v>
      </c>
      <c r="C56">
        <v>11</v>
      </c>
      <c r="D56">
        <v>18</v>
      </c>
      <c r="E56">
        <v>30</v>
      </c>
      <c r="F56">
        <f t="shared" si="0"/>
        <v>131.77083333333334</v>
      </c>
      <c r="G56">
        <v>201.5343</v>
      </c>
      <c r="H56">
        <v>265.66120000000001</v>
      </c>
      <c r="I56">
        <v>23.015999999999998</v>
      </c>
      <c r="J56">
        <v>5008.424</v>
      </c>
      <c r="K56">
        <v>5021.348</v>
      </c>
      <c r="L56">
        <v>999.95899999999995</v>
      </c>
    </row>
    <row r="57" spans="1:12">
      <c r="A57" t="s">
        <v>0</v>
      </c>
      <c r="B57">
        <v>5</v>
      </c>
      <c r="C57">
        <v>11</v>
      </c>
      <c r="D57">
        <v>18</v>
      </c>
      <c r="E57">
        <v>45</v>
      </c>
      <c r="F57">
        <f t="shared" si="0"/>
        <v>131.78125</v>
      </c>
      <c r="G57">
        <v>21.533300000000001</v>
      </c>
      <c r="H57">
        <v>94.335800000000006</v>
      </c>
      <c r="I57">
        <v>23.015000000000001</v>
      </c>
      <c r="J57">
        <v>5008.4229999999998</v>
      </c>
      <c r="K57">
        <v>5021.348</v>
      </c>
      <c r="L57">
        <v>999.96</v>
      </c>
    </row>
    <row r="58" spans="1:12">
      <c r="A58" t="s">
        <v>0</v>
      </c>
      <c r="B58">
        <v>5</v>
      </c>
      <c r="C58">
        <v>11</v>
      </c>
      <c r="D58">
        <v>18</v>
      </c>
      <c r="E58">
        <v>45</v>
      </c>
      <c r="F58">
        <f t="shared" si="0"/>
        <v>131.78125</v>
      </c>
      <c r="G58">
        <v>201.53319999999999</v>
      </c>
      <c r="H58">
        <v>265.66399999999999</v>
      </c>
      <c r="I58">
        <v>23.015000000000001</v>
      </c>
      <c r="J58">
        <v>5008.4229999999998</v>
      </c>
      <c r="K58">
        <v>5021.348</v>
      </c>
      <c r="L58">
        <v>999.96</v>
      </c>
    </row>
    <row r="59" spans="1:12">
      <c r="A59" t="s">
        <v>0</v>
      </c>
      <c r="B59">
        <v>5</v>
      </c>
      <c r="C59">
        <v>11</v>
      </c>
      <c r="D59">
        <v>19</v>
      </c>
      <c r="E59">
        <v>0</v>
      </c>
      <c r="F59">
        <f t="shared" si="0"/>
        <v>131.79166666666666</v>
      </c>
      <c r="G59">
        <v>21.5335</v>
      </c>
      <c r="H59">
        <v>94.331900000000005</v>
      </c>
      <c r="I59">
        <v>23.015000000000001</v>
      </c>
      <c r="J59">
        <v>5008.424</v>
      </c>
      <c r="K59">
        <v>5021.348</v>
      </c>
      <c r="L59">
        <v>999.96199999999999</v>
      </c>
    </row>
    <row r="60" spans="1:12">
      <c r="A60" t="s">
        <v>0</v>
      </c>
      <c r="B60">
        <v>5</v>
      </c>
      <c r="C60">
        <v>11</v>
      </c>
      <c r="D60">
        <v>19</v>
      </c>
      <c r="E60">
        <v>0</v>
      </c>
      <c r="F60">
        <f t="shared" si="0"/>
        <v>131.79166666666666</v>
      </c>
      <c r="G60">
        <v>201.53450000000001</v>
      </c>
      <c r="H60">
        <v>265.66059999999999</v>
      </c>
      <c r="I60">
        <v>23.015999999999998</v>
      </c>
      <c r="J60">
        <v>5008.424</v>
      </c>
      <c r="K60">
        <v>5021.348</v>
      </c>
      <c r="L60">
        <v>999.95899999999995</v>
      </c>
    </row>
    <row r="61" spans="1:12">
      <c r="A61" t="s">
        <v>0</v>
      </c>
      <c r="B61">
        <v>5</v>
      </c>
      <c r="C61">
        <v>11</v>
      </c>
      <c r="D61">
        <v>19</v>
      </c>
      <c r="E61">
        <v>15</v>
      </c>
      <c r="F61">
        <f t="shared" si="0"/>
        <v>131.80208333333334</v>
      </c>
      <c r="G61">
        <v>21.531500000000001</v>
      </c>
      <c r="H61">
        <v>94.332099999999997</v>
      </c>
      <c r="I61">
        <v>23.015000000000001</v>
      </c>
      <c r="J61">
        <v>5008.4229999999998</v>
      </c>
      <c r="K61">
        <v>5021.348</v>
      </c>
      <c r="L61">
        <v>999.96199999999999</v>
      </c>
    </row>
    <row r="62" spans="1:12">
      <c r="A62" t="s">
        <v>0</v>
      </c>
      <c r="B62">
        <v>5</v>
      </c>
      <c r="C62">
        <v>11</v>
      </c>
      <c r="D62">
        <v>19</v>
      </c>
      <c r="E62">
        <v>15</v>
      </c>
      <c r="F62">
        <f t="shared" si="0"/>
        <v>131.80208333333334</v>
      </c>
      <c r="G62">
        <v>201.53360000000001</v>
      </c>
      <c r="H62">
        <v>265.66109999999998</v>
      </c>
      <c r="I62">
        <v>23.015000000000001</v>
      </c>
      <c r="J62">
        <v>5008.424</v>
      </c>
      <c r="K62">
        <v>5021.348</v>
      </c>
      <c r="L62">
        <v>999.95899999999995</v>
      </c>
    </row>
    <row r="63" spans="1:12">
      <c r="A63" t="s">
        <v>0</v>
      </c>
      <c r="B63">
        <v>5</v>
      </c>
      <c r="C63">
        <v>11</v>
      </c>
      <c r="D63">
        <v>19</v>
      </c>
      <c r="E63">
        <v>30</v>
      </c>
      <c r="F63">
        <f t="shared" si="0"/>
        <v>131.8125</v>
      </c>
      <c r="G63">
        <v>21.532</v>
      </c>
      <c r="H63">
        <v>94.333399999999997</v>
      </c>
      <c r="I63">
        <v>23.015000000000001</v>
      </c>
      <c r="J63">
        <v>5008.4229999999998</v>
      </c>
      <c r="K63">
        <v>5021.348</v>
      </c>
      <c r="L63">
        <v>999.96100000000001</v>
      </c>
    </row>
    <row r="64" spans="1:12">
      <c r="A64" t="s">
        <v>0</v>
      </c>
      <c r="B64">
        <v>5</v>
      </c>
      <c r="C64">
        <v>11</v>
      </c>
      <c r="D64">
        <v>19</v>
      </c>
      <c r="E64">
        <v>30</v>
      </c>
      <c r="F64">
        <f t="shared" si="0"/>
        <v>131.8125</v>
      </c>
      <c r="G64">
        <v>201.53139999999999</v>
      </c>
      <c r="H64">
        <v>265.6617</v>
      </c>
      <c r="I64">
        <v>23.015000000000001</v>
      </c>
      <c r="J64">
        <v>5008.4229999999998</v>
      </c>
      <c r="K64">
        <v>5021.348</v>
      </c>
      <c r="L64">
        <v>999.95899999999995</v>
      </c>
    </row>
    <row r="65" spans="1:12">
      <c r="A65" t="s">
        <v>0</v>
      </c>
      <c r="B65">
        <v>5</v>
      </c>
      <c r="C65">
        <v>11</v>
      </c>
      <c r="D65">
        <v>19</v>
      </c>
      <c r="E65">
        <v>45</v>
      </c>
      <c r="F65">
        <f t="shared" si="0"/>
        <v>131.82291666666666</v>
      </c>
      <c r="G65">
        <v>21.532599999999999</v>
      </c>
      <c r="H65">
        <v>94.334800000000001</v>
      </c>
      <c r="I65">
        <v>23.015999999999998</v>
      </c>
      <c r="J65">
        <v>5008.4229999999998</v>
      </c>
      <c r="K65">
        <v>5021.348</v>
      </c>
      <c r="L65">
        <v>999.96</v>
      </c>
    </row>
    <row r="66" spans="1:12">
      <c r="A66" t="s">
        <v>0</v>
      </c>
      <c r="B66">
        <v>5</v>
      </c>
      <c r="C66">
        <v>11</v>
      </c>
      <c r="D66">
        <v>19</v>
      </c>
      <c r="E66">
        <v>45</v>
      </c>
      <c r="F66">
        <f t="shared" si="0"/>
        <v>131.82291666666666</v>
      </c>
      <c r="G66">
        <v>201.5317</v>
      </c>
      <c r="H66">
        <v>265.66399999999999</v>
      </c>
      <c r="I66">
        <v>23.015999999999998</v>
      </c>
      <c r="J66">
        <v>5008.4229999999998</v>
      </c>
      <c r="K66">
        <v>5021.348</v>
      </c>
      <c r="L66">
        <v>999.96</v>
      </c>
    </row>
    <row r="67" spans="1:12">
      <c r="A67" t="s">
        <v>0</v>
      </c>
      <c r="B67">
        <v>5</v>
      </c>
      <c r="C67">
        <v>11</v>
      </c>
      <c r="D67">
        <v>20</v>
      </c>
      <c r="E67">
        <v>0</v>
      </c>
      <c r="F67">
        <f t="shared" si="0"/>
        <v>131.83333333333334</v>
      </c>
      <c r="G67">
        <v>21.532</v>
      </c>
      <c r="H67">
        <v>94.334100000000007</v>
      </c>
      <c r="I67">
        <v>23.015000000000001</v>
      </c>
      <c r="J67">
        <v>5008.4229999999998</v>
      </c>
      <c r="K67">
        <v>5021.348</v>
      </c>
      <c r="L67">
        <v>999.96100000000001</v>
      </c>
    </row>
    <row r="68" spans="1:12">
      <c r="A68" t="s">
        <v>0</v>
      </c>
      <c r="B68">
        <v>5</v>
      </c>
      <c r="C68">
        <v>11</v>
      </c>
      <c r="D68">
        <v>20</v>
      </c>
      <c r="E68">
        <v>0</v>
      </c>
      <c r="F68">
        <f t="shared" si="0"/>
        <v>131.83333333333334</v>
      </c>
      <c r="G68">
        <v>201.53399999999999</v>
      </c>
      <c r="H68">
        <v>265.66250000000002</v>
      </c>
      <c r="I68">
        <v>23.015000000000001</v>
      </c>
      <c r="J68">
        <v>5008.424</v>
      </c>
      <c r="K68">
        <v>5021.348</v>
      </c>
      <c r="L68">
        <v>999.95899999999995</v>
      </c>
    </row>
    <row r="69" spans="1:12">
      <c r="A69" t="s">
        <v>0</v>
      </c>
      <c r="B69">
        <v>5</v>
      </c>
      <c r="C69">
        <v>11</v>
      </c>
      <c r="D69">
        <v>20</v>
      </c>
      <c r="E69">
        <v>15</v>
      </c>
      <c r="F69">
        <f t="shared" si="0"/>
        <v>131.84375</v>
      </c>
      <c r="G69">
        <v>21.532699999999998</v>
      </c>
      <c r="H69">
        <v>94.334199999999996</v>
      </c>
      <c r="I69">
        <v>23.015999999999998</v>
      </c>
      <c r="J69">
        <v>5008.4229999999998</v>
      </c>
      <c r="K69">
        <v>5021.348</v>
      </c>
      <c r="L69">
        <v>999.96100000000001</v>
      </c>
    </row>
    <row r="70" spans="1:12">
      <c r="A70" t="s">
        <v>0</v>
      </c>
      <c r="B70">
        <v>5</v>
      </c>
      <c r="C70">
        <v>11</v>
      </c>
      <c r="D70">
        <v>20</v>
      </c>
      <c r="E70">
        <v>15</v>
      </c>
      <c r="F70">
        <f t="shared" si="0"/>
        <v>131.84375</v>
      </c>
      <c r="G70">
        <v>201.53559999999999</v>
      </c>
      <c r="H70">
        <v>265.66199999999998</v>
      </c>
      <c r="I70">
        <v>23.015000000000001</v>
      </c>
      <c r="J70">
        <v>5008.424</v>
      </c>
      <c r="K70">
        <v>5021.3469999999998</v>
      </c>
      <c r="L70">
        <v>999.95899999999995</v>
      </c>
    </row>
    <row r="71" spans="1:12">
      <c r="A71" t="s">
        <v>0</v>
      </c>
      <c r="B71">
        <v>5</v>
      </c>
      <c r="C71">
        <v>11</v>
      </c>
      <c r="D71">
        <v>20</v>
      </c>
      <c r="E71">
        <v>30</v>
      </c>
      <c r="F71">
        <f t="shared" si="0"/>
        <v>131.85416666666666</v>
      </c>
      <c r="G71">
        <v>21.534700000000001</v>
      </c>
      <c r="H71">
        <v>94.332899999999995</v>
      </c>
      <c r="I71">
        <v>23.015000000000001</v>
      </c>
      <c r="J71">
        <v>5008.424</v>
      </c>
      <c r="K71">
        <v>5021.348</v>
      </c>
      <c r="L71">
        <v>999.96100000000001</v>
      </c>
    </row>
    <row r="72" spans="1:12">
      <c r="A72" t="s">
        <v>0</v>
      </c>
      <c r="B72">
        <v>5</v>
      </c>
      <c r="C72">
        <v>11</v>
      </c>
      <c r="D72">
        <v>20</v>
      </c>
      <c r="E72">
        <v>30</v>
      </c>
      <c r="F72">
        <f t="shared" si="0"/>
        <v>131.85416666666666</v>
      </c>
      <c r="G72">
        <v>201.53389999999999</v>
      </c>
      <c r="H72">
        <v>265.6619</v>
      </c>
      <c r="I72">
        <v>23.015000000000001</v>
      </c>
      <c r="J72">
        <v>5008.424</v>
      </c>
      <c r="K72">
        <v>5021.3469999999998</v>
      </c>
      <c r="L72">
        <v>999.95899999999995</v>
      </c>
    </row>
    <row r="73" spans="1:12">
      <c r="A73" t="s">
        <v>0</v>
      </c>
      <c r="B73">
        <v>5</v>
      </c>
      <c r="C73">
        <v>11</v>
      </c>
      <c r="D73">
        <v>20</v>
      </c>
      <c r="E73">
        <v>45</v>
      </c>
      <c r="F73">
        <f t="shared" si="0"/>
        <v>131.86458333333334</v>
      </c>
      <c r="G73">
        <v>21.534199999999998</v>
      </c>
      <c r="H73">
        <v>94.333200000000005</v>
      </c>
      <c r="I73">
        <v>23.015000000000001</v>
      </c>
      <c r="J73">
        <v>5008.424</v>
      </c>
      <c r="K73">
        <v>5021.348</v>
      </c>
      <c r="L73">
        <v>999.96100000000001</v>
      </c>
    </row>
    <row r="74" spans="1:12">
      <c r="A74" t="s">
        <v>0</v>
      </c>
      <c r="B74">
        <v>5</v>
      </c>
      <c r="C74">
        <v>11</v>
      </c>
      <c r="D74">
        <v>20</v>
      </c>
      <c r="E74">
        <v>45</v>
      </c>
      <c r="F74">
        <f t="shared" si="0"/>
        <v>131.86458333333334</v>
      </c>
      <c r="G74">
        <v>201.5351</v>
      </c>
      <c r="H74">
        <v>265.66149999999999</v>
      </c>
      <c r="I74">
        <v>23.015000000000001</v>
      </c>
      <c r="J74">
        <v>5008.424</v>
      </c>
      <c r="K74">
        <v>5021.3469999999998</v>
      </c>
      <c r="L74">
        <v>999.95899999999995</v>
      </c>
    </row>
    <row r="75" spans="1:12">
      <c r="A75" t="s">
        <v>0</v>
      </c>
      <c r="B75">
        <v>5</v>
      </c>
      <c r="C75">
        <v>11</v>
      </c>
      <c r="D75">
        <v>21</v>
      </c>
      <c r="E75">
        <v>0</v>
      </c>
      <c r="F75">
        <f t="shared" si="0"/>
        <v>131.875</v>
      </c>
      <c r="G75">
        <v>21.5337</v>
      </c>
      <c r="H75">
        <v>94.333600000000004</v>
      </c>
      <c r="I75">
        <v>23.015000000000001</v>
      </c>
      <c r="J75">
        <v>5008.424</v>
      </c>
      <c r="K75">
        <v>5021.348</v>
      </c>
      <c r="L75">
        <v>999.96100000000001</v>
      </c>
    </row>
    <row r="76" spans="1:12">
      <c r="A76" t="s">
        <v>0</v>
      </c>
      <c r="B76">
        <v>5</v>
      </c>
      <c r="C76">
        <v>11</v>
      </c>
      <c r="D76">
        <v>21</v>
      </c>
      <c r="E76">
        <v>0</v>
      </c>
      <c r="F76">
        <f t="shared" ref="F76:F139" si="1" xml:space="preserve"> 133 + (C76-13) + (D76 + E76/60)/24</f>
        <v>131.875</v>
      </c>
      <c r="G76">
        <v>201.5341</v>
      </c>
      <c r="H76">
        <v>265.6626</v>
      </c>
      <c r="I76">
        <v>23.015000000000001</v>
      </c>
      <c r="J76">
        <v>5008.424</v>
      </c>
      <c r="K76">
        <v>5021.348</v>
      </c>
      <c r="L76">
        <v>999.95899999999995</v>
      </c>
    </row>
    <row r="77" spans="1:12">
      <c r="A77" t="s">
        <v>0</v>
      </c>
      <c r="B77">
        <v>5</v>
      </c>
      <c r="C77">
        <v>11</v>
      </c>
      <c r="D77">
        <v>21</v>
      </c>
      <c r="E77">
        <v>15</v>
      </c>
      <c r="F77">
        <f t="shared" si="1"/>
        <v>131.88541666666666</v>
      </c>
      <c r="G77">
        <v>21.531500000000001</v>
      </c>
      <c r="H77">
        <v>94.331999999999994</v>
      </c>
      <c r="I77">
        <v>23.015999999999998</v>
      </c>
      <c r="J77">
        <v>5008.4229999999998</v>
      </c>
      <c r="K77">
        <v>5021.348</v>
      </c>
      <c r="L77">
        <v>999.96199999999999</v>
      </c>
    </row>
    <row r="78" spans="1:12">
      <c r="A78" t="s">
        <v>0</v>
      </c>
      <c r="B78">
        <v>5</v>
      </c>
      <c r="C78">
        <v>11</v>
      </c>
      <c r="D78">
        <v>21</v>
      </c>
      <c r="E78">
        <v>15</v>
      </c>
      <c r="F78">
        <f t="shared" si="1"/>
        <v>131.88541666666666</v>
      </c>
      <c r="G78">
        <v>201.53380000000001</v>
      </c>
      <c r="H78">
        <v>265.66030000000001</v>
      </c>
      <c r="I78">
        <v>23.015000000000001</v>
      </c>
      <c r="J78">
        <v>5008.424</v>
      </c>
      <c r="K78">
        <v>5021.348</v>
      </c>
      <c r="L78">
        <v>999.95799999999997</v>
      </c>
    </row>
    <row r="79" spans="1:12">
      <c r="A79" t="s">
        <v>0</v>
      </c>
      <c r="B79">
        <v>5</v>
      </c>
      <c r="C79">
        <v>11</v>
      </c>
      <c r="D79">
        <v>21</v>
      </c>
      <c r="E79">
        <v>30</v>
      </c>
      <c r="F79">
        <f t="shared" si="1"/>
        <v>131.89583333333334</v>
      </c>
      <c r="G79">
        <v>21.531300000000002</v>
      </c>
      <c r="H79">
        <v>94.333799999999997</v>
      </c>
      <c r="I79">
        <v>23.015000000000001</v>
      </c>
      <c r="J79">
        <v>5008.4229999999998</v>
      </c>
      <c r="K79">
        <v>5021.348</v>
      </c>
      <c r="L79">
        <v>999.96100000000001</v>
      </c>
    </row>
    <row r="80" spans="1:12">
      <c r="A80" t="s">
        <v>0</v>
      </c>
      <c r="B80">
        <v>5</v>
      </c>
      <c r="C80">
        <v>11</v>
      </c>
      <c r="D80">
        <v>21</v>
      </c>
      <c r="E80">
        <v>30</v>
      </c>
      <c r="F80">
        <f t="shared" si="1"/>
        <v>131.89583333333334</v>
      </c>
      <c r="G80">
        <v>201.53290000000001</v>
      </c>
      <c r="H80">
        <v>265.66160000000002</v>
      </c>
      <c r="I80">
        <v>23.015000000000001</v>
      </c>
      <c r="J80">
        <v>5008.4229999999998</v>
      </c>
      <c r="K80">
        <v>5021.348</v>
      </c>
      <c r="L80">
        <v>999.95899999999995</v>
      </c>
    </row>
    <row r="81" spans="1:12">
      <c r="A81" t="s">
        <v>0</v>
      </c>
      <c r="B81">
        <v>5</v>
      </c>
      <c r="C81">
        <v>11</v>
      </c>
      <c r="D81">
        <v>21</v>
      </c>
      <c r="E81">
        <v>45</v>
      </c>
      <c r="F81">
        <f t="shared" si="1"/>
        <v>131.90625</v>
      </c>
      <c r="G81">
        <v>21.532</v>
      </c>
      <c r="H81">
        <v>94.332400000000007</v>
      </c>
      <c r="I81">
        <v>23.015000000000001</v>
      </c>
      <c r="J81">
        <v>5008.4229999999998</v>
      </c>
      <c r="K81">
        <v>5021.348</v>
      </c>
      <c r="L81">
        <v>999.96100000000001</v>
      </c>
    </row>
    <row r="82" spans="1:12">
      <c r="A82" t="s">
        <v>0</v>
      </c>
      <c r="B82">
        <v>5</v>
      </c>
      <c r="C82">
        <v>11</v>
      </c>
      <c r="D82">
        <v>21</v>
      </c>
      <c r="E82">
        <v>45</v>
      </c>
      <c r="F82">
        <f t="shared" si="1"/>
        <v>131.90625</v>
      </c>
      <c r="G82">
        <v>201.53370000000001</v>
      </c>
      <c r="H82">
        <v>265.66030000000001</v>
      </c>
      <c r="I82">
        <v>23.015999999999998</v>
      </c>
      <c r="J82">
        <v>5008.424</v>
      </c>
      <c r="K82">
        <v>5021.348</v>
      </c>
      <c r="L82">
        <v>999.95799999999997</v>
      </c>
    </row>
    <row r="83" spans="1:12">
      <c r="A83" t="s">
        <v>0</v>
      </c>
      <c r="B83">
        <v>5</v>
      </c>
      <c r="C83">
        <v>11</v>
      </c>
      <c r="D83">
        <v>22</v>
      </c>
      <c r="E83">
        <v>0</v>
      </c>
      <c r="F83">
        <f t="shared" si="1"/>
        <v>131.91666666666666</v>
      </c>
      <c r="G83">
        <v>21.532900000000001</v>
      </c>
      <c r="H83">
        <v>94.331100000000006</v>
      </c>
      <c r="I83">
        <v>23.015999999999998</v>
      </c>
      <c r="J83">
        <v>5008.424</v>
      </c>
      <c r="K83">
        <v>5021.3490000000002</v>
      </c>
      <c r="L83">
        <v>999.96199999999999</v>
      </c>
    </row>
    <row r="84" spans="1:12">
      <c r="A84" t="s">
        <v>0</v>
      </c>
      <c r="B84">
        <v>5</v>
      </c>
      <c r="C84">
        <v>11</v>
      </c>
      <c r="D84">
        <v>22</v>
      </c>
      <c r="E84">
        <v>0</v>
      </c>
      <c r="F84">
        <f t="shared" si="1"/>
        <v>131.91666666666666</v>
      </c>
      <c r="G84">
        <v>201.53380000000001</v>
      </c>
      <c r="H84">
        <v>265.6601</v>
      </c>
      <c r="I84">
        <v>23.015999999999998</v>
      </c>
      <c r="J84">
        <v>5008.424</v>
      </c>
      <c r="K84">
        <v>5021.348</v>
      </c>
      <c r="L84">
        <v>999.95799999999997</v>
      </c>
    </row>
    <row r="85" spans="1:12">
      <c r="A85" t="s">
        <v>0</v>
      </c>
      <c r="B85">
        <v>5</v>
      </c>
      <c r="C85">
        <v>11</v>
      </c>
      <c r="D85">
        <v>22</v>
      </c>
      <c r="E85">
        <v>15</v>
      </c>
      <c r="F85">
        <f t="shared" si="1"/>
        <v>131.92708333333334</v>
      </c>
      <c r="G85">
        <v>21.532599999999999</v>
      </c>
      <c r="H85">
        <v>94.332599999999999</v>
      </c>
      <c r="I85">
        <v>23.015000000000001</v>
      </c>
      <c r="J85">
        <v>5008.4229999999998</v>
      </c>
      <c r="K85">
        <v>5021.348</v>
      </c>
      <c r="L85">
        <v>999.96100000000001</v>
      </c>
    </row>
    <row r="86" spans="1:12">
      <c r="A86" t="s">
        <v>0</v>
      </c>
      <c r="B86">
        <v>5</v>
      </c>
      <c r="C86">
        <v>11</v>
      </c>
      <c r="D86">
        <v>22</v>
      </c>
      <c r="E86">
        <v>15</v>
      </c>
      <c r="F86">
        <f t="shared" si="1"/>
        <v>131.92708333333334</v>
      </c>
      <c r="G86">
        <v>201.53380000000001</v>
      </c>
      <c r="H86">
        <v>265.66059999999999</v>
      </c>
      <c r="I86">
        <v>23.015000000000001</v>
      </c>
      <c r="J86">
        <v>5008.424</v>
      </c>
      <c r="K86">
        <v>5021.348</v>
      </c>
      <c r="L86">
        <v>999.95899999999995</v>
      </c>
    </row>
    <row r="87" spans="1:12">
      <c r="A87" t="s">
        <v>0</v>
      </c>
      <c r="B87">
        <v>5</v>
      </c>
      <c r="C87">
        <v>11</v>
      </c>
      <c r="D87">
        <v>22</v>
      </c>
      <c r="E87">
        <v>30</v>
      </c>
      <c r="F87">
        <f t="shared" si="1"/>
        <v>131.9375</v>
      </c>
      <c r="G87">
        <v>21.533300000000001</v>
      </c>
      <c r="H87">
        <v>94.332899999999995</v>
      </c>
      <c r="I87">
        <v>23.015000000000001</v>
      </c>
      <c r="J87">
        <v>5008.4229999999998</v>
      </c>
      <c r="K87">
        <v>5021.348</v>
      </c>
      <c r="L87">
        <v>999.96100000000001</v>
      </c>
    </row>
    <row r="88" spans="1:12">
      <c r="A88" t="s">
        <v>0</v>
      </c>
      <c r="B88">
        <v>5</v>
      </c>
      <c r="C88">
        <v>11</v>
      </c>
      <c r="D88">
        <v>22</v>
      </c>
      <c r="E88">
        <v>30</v>
      </c>
      <c r="F88">
        <f t="shared" si="1"/>
        <v>131.9375</v>
      </c>
      <c r="G88">
        <v>201.53399999999999</v>
      </c>
      <c r="H88">
        <v>265.66050000000001</v>
      </c>
      <c r="I88">
        <v>23.015999999999998</v>
      </c>
      <c r="J88">
        <v>5008.424</v>
      </c>
      <c r="K88">
        <v>5021.348</v>
      </c>
      <c r="L88">
        <v>999.95899999999995</v>
      </c>
    </row>
    <row r="89" spans="1:12">
      <c r="A89" t="s">
        <v>0</v>
      </c>
      <c r="B89">
        <v>5</v>
      </c>
      <c r="C89">
        <v>12</v>
      </c>
      <c r="D89">
        <v>0</v>
      </c>
      <c r="E89">
        <v>32</v>
      </c>
      <c r="F89">
        <f t="shared" si="1"/>
        <v>132.02222222222221</v>
      </c>
      <c r="G89">
        <v>21.533899999999999</v>
      </c>
      <c r="H89">
        <v>94.332400000000007</v>
      </c>
      <c r="I89">
        <v>23.015000000000001</v>
      </c>
      <c r="J89">
        <v>5008.424</v>
      </c>
      <c r="K89">
        <v>5021.3469999999998</v>
      </c>
      <c r="L89">
        <v>999.96100000000001</v>
      </c>
    </row>
    <row r="90" spans="1:12">
      <c r="A90" t="s">
        <v>0</v>
      </c>
      <c r="B90">
        <v>5</v>
      </c>
      <c r="C90">
        <v>12</v>
      </c>
      <c r="D90">
        <v>0</v>
      </c>
      <c r="E90">
        <v>32</v>
      </c>
      <c r="F90">
        <f t="shared" si="1"/>
        <v>132.02222222222221</v>
      </c>
      <c r="G90">
        <v>201.53530000000001</v>
      </c>
      <c r="H90">
        <v>265.66000000000003</v>
      </c>
      <c r="I90">
        <v>23.015000000000001</v>
      </c>
      <c r="J90">
        <v>5008.424</v>
      </c>
      <c r="K90">
        <v>5021.3469999999998</v>
      </c>
      <c r="L90">
        <v>999.95799999999997</v>
      </c>
    </row>
    <row r="91" spans="1:12">
      <c r="A91" t="s">
        <v>0</v>
      </c>
      <c r="B91">
        <v>5</v>
      </c>
      <c r="C91">
        <v>12</v>
      </c>
      <c r="D91">
        <v>0</v>
      </c>
      <c r="E91">
        <v>34</v>
      </c>
      <c r="F91">
        <f t="shared" si="1"/>
        <v>132.02361111111111</v>
      </c>
      <c r="G91">
        <v>201.53630000000001</v>
      </c>
      <c r="H91">
        <v>265.65859999999998</v>
      </c>
      <c r="I91">
        <v>23.015000000000001</v>
      </c>
      <c r="J91">
        <v>5008.424</v>
      </c>
      <c r="K91">
        <v>5021.3469999999998</v>
      </c>
      <c r="L91">
        <v>999.95799999999997</v>
      </c>
    </row>
    <row r="92" spans="1:12">
      <c r="A92">
        <v>111</v>
      </c>
      <c r="B92">
        <v>5</v>
      </c>
      <c r="C92">
        <v>12</v>
      </c>
      <c r="D92">
        <v>0</v>
      </c>
      <c r="E92">
        <v>36</v>
      </c>
      <c r="F92">
        <f t="shared" si="1"/>
        <v>132.02500000000001</v>
      </c>
      <c r="G92">
        <v>358.69479999999999</v>
      </c>
      <c r="H92">
        <v>267.75909999999999</v>
      </c>
      <c r="I92">
        <v>1941.4490000000001</v>
      </c>
      <c r="J92">
        <v>5044.1890000000003</v>
      </c>
      <c r="K92">
        <v>3060.518</v>
      </c>
      <c r="L92">
        <v>926.04200000000003</v>
      </c>
    </row>
    <row r="93" spans="1:12">
      <c r="A93" t="s">
        <v>0</v>
      </c>
      <c r="B93">
        <v>5</v>
      </c>
      <c r="C93">
        <v>12</v>
      </c>
      <c r="D93">
        <v>0</v>
      </c>
      <c r="E93">
        <v>37</v>
      </c>
      <c r="F93">
        <f t="shared" si="1"/>
        <v>132.02569444444444</v>
      </c>
      <c r="G93">
        <v>201.53720000000001</v>
      </c>
      <c r="H93">
        <v>265.66019999999997</v>
      </c>
      <c r="I93">
        <v>23.015000000000001</v>
      </c>
      <c r="J93">
        <v>5008.4250000000002</v>
      </c>
      <c r="K93">
        <v>5021.3469999999998</v>
      </c>
      <c r="L93">
        <v>999.95799999999997</v>
      </c>
    </row>
    <row r="94" spans="1:12">
      <c r="A94" t="s">
        <v>0</v>
      </c>
      <c r="B94">
        <v>5</v>
      </c>
      <c r="C94">
        <v>12</v>
      </c>
      <c r="D94">
        <v>0</v>
      </c>
      <c r="E94">
        <v>37</v>
      </c>
      <c r="F94">
        <f t="shared" si="1"/>
        <v>132.02569444444444</v>
      </c>
      <c r="G94">
        <v>21.535900000000002</v>
      </c>
      <c r="H94">
        <v>94.334699999999998</v>
      </c>
      <c r="I94">
        <v>23.015000000000001</v>
      </c>
      <c r="J94">
        <v>5008.424</v>
      </c>
      <c r="K94">
        <v>5021.3469999999998</v>
      </c>
      <c r="L94">
        <v>999.96</v>
      </c>
    </row>
    <row r="95" spans="1:12">
      <c r="A95" t="s">
        <v>0</v>
      </c>
      <c r="B95">
        <v>5</v>
      </c>
      <c r="C95">
        <v>12</v>
      </c>
      <c r="D95">
        <v>0</v>
      </c>
      <c r="E95">
        <v>39</v>
      </c>
      <c r="F95">
        <f t="shared" si="1"/>
        <v>132.02708333333334</v>
      </c>
      <c r="G95">
        <v>201.53700000000001</v>
      </c>
      <c r="H95">
        <v>265.66160000000002</v>
      </c>
      <c r="I95">
        <v>23.015999999999998</v>
      </c>
      <c r="J95">
        <v>5008.4250000000002</v>
      </c>
      <c r="K95">
        <v>5021.348</v>
      </c>
      <c r="L95">
        <v>999.95899999999995</v>
      </c>
    </row>
    <row r="96" spans="1:12">
      <c r="A96" t="s">
        <v>0</v>
      </c>
      <c r="B96">
        <v>5</v>
      </c>
      <c r="C96">
        <v>12</v>
      </c>
      <c r="D96">
        <v>0</v>
      </c>
      <c r="E96">
        <v>39</v>
      </c>
      <c r="F96">
        <f t="shared" si="1"/>
        <v>132.02708333333334</v>
      </c>
      <c r="G96">
        <v>21.536000000000001</v>
      </c>
      <c r="H96">
        <v>94.335599999999999</v>
      </c>
      <c r="I96">
        <v>23.015000000000001</v>
      </c>
      <c r="J96">
        <v>5008.424</v>
      </c>
      <c r="K96">
        <v>5021.3469999999998</v>
      </c>
      <c r="L96">
        <v>999.96</v>
      </c>
    </row>
    <row r="97" spans="1:12">
      <c r="A97" t="s">
        <v>0</v>
      </c>
      <c r="B97">
        <v>5</v>
      </c>
      <c r="C97">
        <v>12</v>
      </c>
      <c r="D97">
        <v>0</v>
      </c>
      <c r="E97">
        <v>41</v>
      </c>
      <c r="F97">
        <f t="shared" si="1"/>
        <v>132.02847222222223</v>
      </c>
      <c r="G97">
        <v>201.53659999999999</v>
      </c>
      <c r="H97">
        <v>265.66109999999998</v>
      </c>
      <c r="I97">
        <v>23.015999999999998</v>
      </c>
      <c r="J97">
        <v>5008.4250000000002</v>
      </c>
      <c r="K97">
        <v>5021.348</v>
      </c>
      <c r="L97">
        <v>999.95899999999995</v>
      </c>
    </row>
    <row r="98" spans="1:12">
      <c r="A98" t="s">
        <v>0</v>
      </c>
      <c r="B98">
        <v>5</v>
      </c>
      <c r="C98">
        <v>12</v>
      </c>
      <c r="D98">
        <v>0</v>
      </c>
      <c r="E98">
        <v>42</v>
      </c>
      <c r="F98">
        <f t="shared" si="1"/>
        <v>132.02916666666667</v>
      </c>
      <c r="G98">
        <v>21.536000000000001</v>
      </c>
      <c r="H98">
        <v>94.334400000000002</v>
      </c>
      <c r="I98">
        <v>23.015999999999998</v>
      </c>
      <c r="J98">
        <v>5008.4250000000002</v>
      </c>
      <c r="K98">
        <v>5021.348</v>
      </c>
      <c r="L98">
        <v>999.96100000000001</v>
      </c>
    </row>
    <row r="99" spans="1:12">
      <c r="A99" t="s">
        <v>0</v>
      </c>
      <c r="B99">
        <v>5</v>
      </c>
      <c r="C99">
        <v>12</v>
      </c>
      <c r="D99">
        <v>0</v>
      </c>
      <c r="E99">
        <v>43</v>
      </c>
      <c r="F99">
        <f t="shared" si="1"/>
        <v>132.0298611111111</v>
      </c>
      <c r="G99">
        <v>201.5376</v>
      </c>
      <c r="H99">
        <v>265.661</v>
      </c>
      <c r="I99">
        <v>23.015999999999998</v>
      </c>
      <c r="J99">
        <v>5008.4250000000002</v>
      </c>
      <c r="K99">
        <v>5021.348</v>
      </c>
      <c r="L99">
        <v>999.95899999999995</v>
      </c>
    </row>
    <row r="100" spans="1:12">
      <c r="A100" t="s">
        <v>0</v>
      </c>
      <c r="B100">
        <v>5</v>
      </c>
      <c r="C100">
        <v>12</v>
      </c>
      <c r="D100">
        <v>0</v>
      </c>
      <c r="E100">
        <v>44</v>
      </c>
      <c r="F100">
        <f t="shared" si="1"/>
        <v>132.03055555555557</v>
      </c>
      <c r="G100">
        <v>21.5351</v>
      </c>
      <c r="H100">
        <v>94.334100000000007</v>
      </c>
      <c r="I100">
        <v>23.015999999999998</v>
      </c>
      <c r="J100">
        <v>5008.424</v>
      </c>
      <c r="K100">
        <v>5021.348</v>
      </c>
      <c r="L100">
        <v>999.96100000000001</v>
      </c>
    </row>
    <row r="101" spans="1:12">
      <c r="A101" t="s">
        <v>0</v>
      </c>
      <c r="B101">
        <v>5</v>
      </c>
      <c r="C101">
        <v>12</v>
      </c>
      <c r="D101">
        <v>0</v>
      </c>
      <c r="E101">
        <v>45</v>
      </c>
      <c r="F101">
        <f t="shared" si="1"/>
        <v>132.03125</v>
      </c>
      <c r="G101">
        <v>201.53700000000001</v>
      </c>
      <c r="H101">
        <v>265.66030000000001</v>
      </c>
      <c r="I101">
        <v>23.015999999999998</v>
      </c>
      <c r="J101">
        <v>5008.4250000000002</v>
      </c>
      <c r="K101">
        <v>5021.348</v>
      </c>
      <c r="L101">
        <v>999.95799999999997</v>
      </c>
    </row>
    <row r="102" spans="1:12">
      <c r="A102" t="s">
        <v>0</v>
      </c>
      <c r="B102">
        <v>5</v>
      </c>
      <c r="C102">
        <v>12</v>
      </c>
      <c r="D102">
        <v>0</v>
      </c>
      <c r="E102">
        <v>45</v>
      </c>
      <c r="F102">
        <f t="shared" si="1"/>
        <v>132.03125</v>
      </c>
      <c r="G102">
        <v>21.535</v>
      </c>
      <c r="H102">
        <v>94.334299999999999</v>
      </c>
      <c r="I102">
        <v>23.015999999999998</v>
      </c>
      <c r="J102">
        <v>5008.424</v>
      </c>
      <c r="K102">
        <v>5021.348</v>
      </c>
      <c r="L102">
        <v>999.96100000000001</v>
      </c>
    </row>
    <row r="103" spans="1:12">
      <c r="A103" t="s">
        <v>0</v>
      </c>
      <c r="B103">
        <v>5</v>
      </c>
      <c r="C103">
        <v>12</v>
      </c>
      <c r="D103">
        <v>0</v>
      </c>
      <c r="E103">
        <v>47</v>
      </c>
      <c r="F103">
        <f t="shared" si="1"/>
        <v>132.0326388888889</v>
      </c>
      <c r="G103">
        <v>201.5386</v>
      </c>
      <c r="H103">
        <v>265.66140000000001</v>
      </c>
      <c r="I103">
        <v>23.015000000000001</v>
      </c>
      <c r="J103">
        <v>5008.4250000000002</v>
      </c>
      <c r="K103">
        <v>5021.3459999999995</v>
      </c>
      <c r="L103">
        <v>999.95899999999995</v>
      </c>
    </row>
    <row r="104" spans="1:12">
      <c r="A104" t="s">
        <v>0</v>
      </c>
      <c r="B104">
        <v>5</v>
      </c>
      <c r="C104">
        <v>12</v>
      </c>
      <c r="D104">
        <v>0</v>
      </c>
      <c r="E104">
        <v>48</v>
      </c>
      <c r="F104">
        <f t="shared" si="1"/>
        <v>132.03333333333333</v>
      </c>
      <c r="G104">
        <v>21.5366</v>
      </c>
      <c r="H104">
        <v>94.334599999999995</v>
      </c>
      <c r="I104">
        <v>23.015000000000001</v>
      </c>
      <c r="J104">
        <v>5008.4250000000002</v>
      </c>
      <c r="K104">
        <v>5021.3469999999998</v>
      </c>
      <c r="L104">
        <v>999.96100000000001</v>
      </c>
    </row>
    <row r="105" spans="1:12">
      <c r="A105">
        <v>111</v>
      </c>
      <c r="B105">
        <v>5</v>
      </c>
      <c r="C105">
        <v>12</v>
      </c>
      <c r="D105">
        <v>0</v>
      </c>
      <c r="E105">
        <v>48</v>
      </c>
      <c r="F105">
        <f t="shared" si="1"/>
        <v>132.03333333333333</v>
      </c>
      <c r="G105">
        <v>358.68979999999999</v>
      </c>
      <c r="H105">
        <v>267.7647</v>
      </c>
      <c r="I105">
        <v>1941.2950000000001</v>
      </c>
      <c r="J105">
        <v>5044.3540000000003</v>
      </c>
      <c r="K105">
        <v>3060.6669999999999</v>
      </c>
      <c r="L105">
        <v>926.23900000000003</v>
      </c>
    </row>
    <row r="106" spans="1:12">
      <c r="A106" t="s">
        <v>0</v>
      </c>
      <c r="B106">
        <v>5</v>
      </c>
      <c r="C106">
        <v>12</v>
      </c>
      <c r="D106">
        <v>1</v>
      </c>
      <c r="E106">
        <v>0</v>
      </c>
      <c r="F106">
        <f t="shared" si="1"/>
        <v>132.04166666666666</v>
      </c>
      <c r="G106">
        <v>201.53700000000001</v>
      </c>
      <c r="H106">
        <v>265.66140000000001</v>
      </c>
      <c r="I106">
        <v>23.015000000000001</v>
      </c>
      <c r="J106">
        <v>5008.4250000000002</v>
      </c>
      <c r="K106">
        <v>5021.3469999999998</v>
      </c>
      <c r="L106">
        <v>999.95899999999995</v>
      </c>
    </row>
    <row r="107" spans="1:12">
      <c r="A107" t="s">
        <v>0</v>
      </c>
      <c r="B107">
        <v>5</v>
      </c>
      <c r="C107">
        <v>12</v>
      </c>
      <c r="D107">
        <v>1</v>
      </c>
      <c r="E107">
        <v>0</v>
      </c>
      <c r="F107">
        <f t="shared" si="1"/>
        <v>132.04166666666666</v>
      </c>
      <c r="G107">
        <v>21.5351</v>
      </c>
      <c r="H107">
        <v>94.334199999999996</v>
      </c>
      <c r="I107">
        <v>23.015000000000001</v>
      </c>
      <c r="J107">
        <v>5008.424</v>
      </c>
      <c r="K107">
        <v>5021.3469999999998</v>
      </c>
      <c r="L107">
        <v>999.96100000000001</v>
      </c>
    </row>
    <row r="108" spans="1:12">
      <c r="A108">
        <v>111</v>
      </c>
      <c r="B108">
        <v>5</v>
      </c>
      <c r="C108">
        <v>12</v>
      </c>
      <c r="D108">
        <v>1</v>
      </c>
      <c r="E108">
        <v>1</v>
      </c>
      <c r="F108">
        <f t="shared" si="1"/>
        <v>132.04236111111112</v>
      </c>
      <c r="G108">
        <v>358.68740000000003</v>
      </c>
      <c r="H108">
        <v>267.76490000000001</v>
      </c>
      <c r="I108">
        <v>1941.162</v>
      </c>
      <c r="J108">
        <v>5044.4319999999998</v>
      </c>
      <c r="K108">
        <v>3060.8020000000001</v>
      </c>
      <c r="L108">
        <v>926.25</v>
      </c>
    </row>
    <row r="109" spans="1:12">
      <c r="A109" t="s">
        <v>0</v>
      </c>
      <c r="B109">
        <v>5</v>
      </c>
      <c r="C109">
        <v>12</v>
      </c>
      <c r="D109">
        <v>1</v>
      </c>
      <c r="E109">
        <v>15</v>
      </c>
      <c r="F109">
        <f t="shared" si="1"/>
        <v>132.05208333333334</v>
      </c>
      <c r="G109">
        <v>201.53749999999999</v>
      </c>
      <c r="H109">
        <v>265.66129999999998</v>
      </c>
      <c r="I109">
        <v>23.015000000000001</v>
      </c>
      <c r="J109">
        <v>5008.4250000000002</v>
      </c>
      <c r="K109">
        <v>5021.3469999999998</v>
      </c>
      <c r="L109">
        <v>999.95899999999995</v>
      </c>
    </row>
    <row r="110" spans="1:12">
      <c r="A110" t="s">
        <v>0</v>
      </c>
      <c r="B110">
        <v>5</v>
      </c>
      <c r="C110">
        <v>12</v>
      </c>
      <c r="D110">
        <v>1</v>
      </c>
      <c r="E110">
        <v>15</v>
      </c>
      <c r="F110">
        <f t="shared" si="1"/>
        <v>132.05208333333334</v>
      </c>
      <c r="G110">
        <v>21.535599999999999</v>
      </c>
      <c r="H110">
        <v>94.335099999999997</v>
      </c>
      <c r="I110">
        <v>23.015000000000001</v>
      </c>
      <c r="J110">
        <v>5008.424</v>
      </c>
      <c r="K110">
        <v>5021.348</v>
      </c>
      <c r="L110">
        <v>999.96</v>
      </c>
    </row>
    <row r="111" spans="1:12">
      <c r="A111">
        <v>111</v>
      </c>
      <c r="B111">
        <v>5</v>
      </c>
      <c r="C111">
        <v>12</v>
      </c>
      <c r="D111">
        <v>1</v>
      </c>
      <c r="E111">
        <v>16</v>
      </c>
      <c r="F111">
        <f t="shared" si="1"/>
        <v>132.05277777777778</v>
      </c>
      <c r="G111">
        <v>178.6858</v>
      </c>
      <c r="H111">
        <v>92.232900000000001</v>
      </c>
      <c r="I111">
        <v>1940.9939999999999</v>
      </c>
      <c r="J111">
        <v>5044.4840000000004</v>
      </c>
      <c r="K111">
        <v>3060.9679999999998</v>
      </c>
      <c r="L111">
        <v>926.33399999999995</v>
      </c>
    </row>
    <row r="112" spans="1:12">
      <c r="A112" t="s">
        <v>0</v>
      </c>
      <c r="B112">
        <v>5</v>
      </c>
      <c r="C112">
        <v>12</v>
      </c>
      <c r="D112">
        <v>1</v>
      </c>
      <c r="E112">
        <v>30</v>
      </c>
      <c r="F112">
        <f t="shared" si="1"/>
        <v>132.0625</v>
      </c>
      <c r="G112">
        <v>201.53639999999999</v>
      </c>
      <c r="H112">
        <v>265.66109999999998</v>
      </c>
      <c r="I112">
        <v>23.015000000000001</v>
      </c>
      <c r="J112">
        <v>5008.4250000000002</v>
      </c>
      <c r="K112">
        <v>5021.3469999999998</v>
      </c>
      <c r="L112">
        <v>999.95899999999995</v>
      </c>
    </row>
    <row r="113" spans="1:12">
      <c r="A113" t="s">
        <v>0</v>
      </c>
      <c r="B113">
        <v>5</v>
      </c>
      <c r="C113">
        <v>12</v>
      </c>
      <c r="D113">
        <v>1</v>
      </c>
      <c r="E113">
        <v>30</v>
      </c>
      <c r="F113">
        <f t="shared" si="1"/>
        <v>132.0625</v>
      </c>
      <c r="G113">
        <v>21.534700000000001</v>
      </c>
      <c r="H113">
        <v>94.334800000000001</v>
      </c>
      <c r="I113">
        <v>23.015999999999998</v>
      </c>
      <c r="J113">
        <v>5008.424</v>
      </c>
      <c r="K113">
        <v>5021.348</v>
      </c>
      <c r="L113">
        <v>999.96</v>
      </c>
    </row>
    <row r="114" spans="1:12">
      <c r="A114">
        <v>111</v>
      </c>
      <c r="B114">
        <v>5</v>
      </c>
      <c r="C114">
        <v>12</v>
      </c>
      <c r="D114">
        <v>1</v>
      </c>
      <c r="E114">
        <v>31</v>
      </c>
      <c r="F114">
        <f t="shared" si="1"/>
        <v>132.06319444444443</v>
      </c>
      <c r="G114">
        <v>358.68520000000001</v>
      </c>
      <c r="H114">
        <v>267.76740000000001</v>
      </c>
      <c r="I114">
        <v>1940.8340000000001</v>
      </c>
      <c r="J114">
        <v>5044.5</v>
      </c>
      <c r="K114">
        <v>3061.1289999999999</v>
      </c>
      <c r="L114">
        <v>926.34900000000005</v>
      </c>
    </row>
    <row r="115" spans="1:12">
      <c r="A115" t="s">
        <v>0</v>
      </c>
      <c r="B115">
        <v>5</v>
      </c>
      <c r="C115">
        <v>12</v>
      </c>
      <c r="D115">
        <v>1</v>
      </c>
      <c r="E115">
        <v>45</v>
      </c>
      <c r="F115">
        <f t="shared" si="1"/>
        <v>132.07291666666666</v>
      </c>
      <c r="G115">
        <v>201.53630000000001</v>
      </c>
      <c r="H115">
        <v>265.65929999999997</v>
      </c>
      <c r="I115">
        <v>23.015999999999998</v>
      </c>
      <c r="J115">
        <v>5008.4250000000002</v>
      </c>
      <c r="K115">
        <v>5021.3469999999998</v>
      </c>
      <c r="L115">
        <v>999.95799999999997</v>
      </c>
    </row>
    <row r="116" spans="1:12">
      <c r="A116" t="s">
        <v>0</v>
      </c>
      <c r="B116">
        <v>5</v>
      </c>
      <c r="C116">
        <v>12</v>
      </c>
      <c r="D116">
        <v>1</v>
      </c>
      <c r="E116">
        <v>45</v>
      </c>
      <c r="F116">
        <f t="shared" si="1"/>
        <v>132.07291666666666</v>
      </c>
      <c r="G116">
        <v>21.534300000000002</v>
      </c>
      <c r="H116">
        <v>94.332700000000003</v>
      </c>
      <c r="I116">
        <v>23.015999999999998</v>
      </c>
      <c r="J116">
        <v>5008.424</v>
      </c>
      <c r="K116">
        <v>5021.348</v>
      </c>
      <c r="L116">
        <v>999.96100000000001</v>
      </c>
    </row>
    <row r="117" spans="1:12">
      <c r="A117" t="s">
        <v>0</v>
      </c>
      <c r="B117">
        <v>5</v>
      </c>
      <c r="C117">
        <v>12</v>
      </c>
      <c r="D117">
        <v>2</v>
      </c>
      <c r="E117">
        <v>0</v>
      </c>
      <c r="F117">
        <f t="shared" si="1"/>
        <v>132.08333333333334</v>
      </c>
      <c r="G117">
        <v>201.5334</v>
      </c>
      <c r="H117">
        <v>265.66140000000001</v>
      </c>
      <c r="I117">
        <v>23.015000000000001</v>
      </c>
      <c r="J117">
        <v>5008.4229999999998</v>
      </c>
      <c r="K117">
        <v>5021.3469999999998</v>
      </c>
      <c r="L117">
        <v>999.95899999999995</v>
      </c>
    </row>
    <row r="118" spans="1:12">
      <c r="A118" t="s">
        <v>0</v>
      </c>
      <c r="B118">
        <v>5</v>
      </c>
      <c r="C118">
        <v>12</v>
      </c>
      <c r="D118">
        <v>2</v>
      </c>
      <c r="E118">
        <v>0</v>
      </c>
      <c r="F118">
        <f t="shared" si="1"/>
        <v>132.08333333333334</v>
      </c>
      <c r="G118">
        <v>21.533000000000001</v>
      </c>
      <c r="H118">
        <v>94.334500000000006</v>
      </c>
      <c r="I118">
        <v>23.015000000000001</v>
      </c>
      <c r="J118">
        <v>5008.4229999999998</v>
      </c>
      <c r="K118">
        <v>5021.348</v>
      </c>
      <c r="L118">
        <v>999.96100000000001</v>
      </c>
    </row>
    <row r="119" spans="1:12">
      <c r="A119">
        <v>111</v>
      </c>
      <c r="B119">
        <v>5</v>
      </c>
      <c r="C119">
        <v>12</v>
      </c>
      <c r="D119">
        <v>2</v>
      </c>
      <c r="E119">
        <v>1</v>
      </c>
      <c r="F119">
        <f t="shared" si="1"/>
        <v>132.08402777777778</v>
      </c>
      <c r="G119">
        <v>178.67570000000001</v>
      </c>
      <c r="H119">
        <v>92.228999999999999</v>
      </c>
      <c r="I119">
        <v>1940.4949999999999</v>
      </c>
      <c r="J119">
        <v>5044.8149999999996</v>
      </c>
      <c r="K119">
        <v>3061.47</v>
      </c>
      <c r="L119">
        <v>926.48199999999997</v>
      </c>
    </row>
    <row r="120" spans="1:12">
      <c r="A120" t="s">
        <v>0</v>
      </c>
      <c r="B120">
        <v>5</v>
      </c>
      <c r="C120">
        <v>12</v>
      </c>
      <c r="D120">
        <v>2</v>
      </c>
      <c r="E120">
        <v>15</v>
      </c>
      <c r="F120">
        <f t="shared" si="1"/>
        <v>132.09375</v>
      </c>
      <c r="G120">
        <v>201.5335</v>
      </c>
      <c r="H120">
        <v>265.65980000000002</v>
      </c>
      <c r="I120">
        <v>23.015000000000001</v>
      </c>
      <c r="J120">
        <v>5008.4229999999998</v>
      </c>
      <c r="K120">
        <v>5021.348</v>
      </c>
      <c r="L120">
        <v>999.95799999999997</v>
      </c>
    </row>
    <row r="121" spans="1:12">
      <c r="A121" t="s">
        <v>0</v>
      </c>
      <c r="B121">
        <v>5</v>
      </c>
      <c r="C121">
        <v>12</v>
      </c>
      <c r="D121">
        <v>2</v>
      </c>
      <c r="E121">
        <v>15</v>
      </c>
      <c r="F121">
        <f t="shared" si="1"/>
        <v>132.09375</v>
      </c>
      <c r="G121">
        <v>21.5335</v>
      </c>
      <c r="H121">
        <v>94.333699999999993</v>
      </c>
      <c r="I121">
        <v>23.015000000000001</v>
      </c>
      <c r="J121">
        <v>5008.4229999999998</v>
      </c>
      <c r="K121">
        <v>5021.3469999999998</v>
      </c>
      <c r="L121">
        <v>999.96100000000001</v>
      </c>
    </row>
    <row r="122" spans="1:12">
      <c r="A122" t="s">
        <v>0</v>
      </c>
      <c r="B122">
        <v>5</v>
      </c>
      <c r="C122">
        <v>12</v>
      </c>
      <c r="D122">
        <v>2</v>
      </c>
      <c r="E122">
        <v>30</v>
      </c>
      <c r="F122">
        <f t="shared" si="1"/>
        <v>132.10416666666666</v>
      </c>
      <c r="G122">
        <v>201.53380000000001</v>
      </c>
      <c r="H122">
        <v>265.6601</v>
      </c>
      <c r="I122">
        <v>23.015000000000001</v>
      </c>
      <c r="J122">
        <v>5008.424</v>
      </c>
      <c r="K122">
        <v>5021.3469999999998</v>
      </c>
      <c r="L122">
        <v>999.95799999999997</v>
      </c>
    </row>
    <row r="123" spans="1:12">
      <c r="A123" t="s">
        <v>0</v>
      </c>
      <c r="B123">
        <v>5</v>
      </c>
      <c r="C123">
        <v>12</v>
      </c>
      <c r="D123">
        <v>2</v>
      </c>
      <c r="E123">
        <v>45</v>
      </c>
      <c r="F123">
        <f t="shared" si="1"/>
        <v>132.11458333333334</v>
      </c>
      <c r="G123">
        <v>201.535</v>
      </c>
      <c r="H123">
        <v>265.66039999999998</v>
      </c>
      <c r="I123">
        <v>23.015000000000001</v>
      </c>
      <c r="J123">
        <v>5008.424</v>
      </c>
      <c r="K123">
        <v>5021.3469999999998</v>
      </c>
      <c r="L123">
        <v>999.95899999999995</v>
      </c>
    </row>
    <row r="124" spans="1:12">
      <c r="A124" t="s">
        <v>0</v>
      </c>
      <c r="B124">
        <v>5</v>
      </c>
      <c r="C124">
        <v>12</v>
      </c>
      <c r="D124">
        <v>3</v>
      </c>
      <c r="E124">
        <v>0</v>
      </c>
      <c r="F124">
        <f t="shared" si="1"/>
        <v>132.125</v>
      </c>
      <c r="G124">
        <v>201.53270000000001</v>
      </c>
      <c r="H124">
        <v>265.66149999999999</v>
      </c>
      <c r="I124">
        <v>23.015000000000001</v>
      </c>
      <c r="J124">
        <v>5008.4229999999998</v>
      </c>
      <c r="K124">
        <v>5021.348</v>
      </c>
      <c r="L124">
        <v>999.95899999999995</v>
      </c>
    </row>
    <row r="125" spans="1:12">
      <c r="A125" t="s">
        <v>0</v>
      </c>
      <c r="B125">
        <v>5</v>
      </c>
      <c r="C125">
        <v>12</v>
      </c>
      <c r="D125">
        <v>3</v>
      </c>
      <c r="E125">
        <v>0</v>
      </c>
      <c r="F125">
        <f t="shared" si="1"/>
        <v>132.125</v>
      </c>
      <c r="G125">
        <v>21.532800000000002</v>
      </c>
      <c r="H125">
        <v>94.334000000000003</v>
      </c>
      <c r="I125">
        <v>23.015000000000001</v>
      </c>
      <c r="J125">
        <v>5008.4229999999998</v>
      </c>
      <c r="K125">
        <v>5021.348</v>
      </c>
      <c r="L125">
        <v>999.96100000000001</v>
      </c>
    </row>
    <row r="126" spans="1:12">
      <c r="A126" t="s">
        <v>0</v>
      </c>
      <c r="B126">
        <v>5</v>
      </c>
      <c r="C126">
        <v>12</v>
      </c>
      <c r="D126">
        <v>3</v>
      </c>
      <c r="E126">
        <v>2</v>
      </c>
      <c r="F126">
        <f t="shared" si="1"/>
        <v>132.1263888888889</v>
      </c>
      <c r="G126">
        <v>201.53100000000001</v>
      </c>
      <c r="H126">
        <v>265.66199999999998</v>
      </c>
      <c r="I126">
        <v>23.015000000000001</v>
      </c>
      <c r="J126">
        <v>5008.4219999999996</v>
      </c>
      <c r="K126">
        <v>5021.348</v>
      </c>
      <c r="L126">
        <v>999.95899999999995</v>
      </c>
    </row>
    <row r="127" spans="1:12">
      <c r="A127">
        <v>111</v>
      </c>
      <c r="B127">
        <v>5</v>
      </c>
      <c r="C127">
        <v>12</v>
      </c>
      <c r="D127">
        <v>3</v>
      </c>
      <c r="E127">
        <v>3</v>
      </c>
      <c r="F127">
        <f t="shared" si="1"/>
        <v>132.12708333333333</v>
      </c>
      <c r="G127">
        <v>358.67340000000002</v>
      </c>
      <c r="H127">
        <v>267.75979999999998</v>
      </c>
      <c r="I127">
        <v>1939.7860000000001</v>
      </c>
      <c r="J127">
        <v>5044.8739999999998</v>
      </c>
      <c r="K127">
        <v>3062.194</v>
      </c>
      <c r="L127">
        <v>926.13300000000004</v>
      </c>
    </row>
    <row r="128" spans="1:12">
      <c r="A128" t="s">
        <v>0</v>
      </c>
      <c r="B128">
        <v>5</v>
      </c>
      <c r="C128">
        <v>12</v>
      </c>
      <c r="D128">
        <v>3</v>
      </c>
      <c r="E128">
        <v>4</v>
      </c>
      <c r="F128">
        <f t="shared" si="1"/>
        <v>132.12777777777777</v>
      </c>
      <c r="G128">
        <v>201.5335</v>
      </c>
      <c r="H128">
        <v>265.66219999999998</v>
      </c>
      <c r="I128">
        <v>23.015000000000001</v>
      </c>
      <c r="J128">
        <v>5008.4229999999998</v>
      </c>
      <c r="K128">
        <v>5021.348</v>
      </c>
      <c r="L128">
        <v>999.95899999999995</v>
      </c>
    </row>
    <row r="129" spans="1:12">
      <c r="A129" t="s">
        <v>0</v>
      </c>
      <c r="B129">
        <v>5</v>
      </c>
      <c r="C129">
        <v>12</v>
      </c>
      <c r="D129">
        <v>3</v>
      </c>
      <c r="E129">
        <v>4</v>
      </c>
      <c r="F129">
        <f t="shared" si="1"/>
        <v>132.12777777777777</v>
      </c>
      <c r="G129">
        <v>21.531700000000001</v>
      </c>
      <c r="H129">
        <v>94.334000000000003</v>
      </c>
      <c r="I129">
        <v>23.015999999999998</v>
      </c>
      <c r="J129">
        <v>5008.4229999999998</v>
      </c>
      <c r="K129">
        <v>5021.348</v>
      </c>
      <c r="L129">
        <v>999.96100000000001</v>
      </c>
    </row>
    <row r="130" spans="1:12">
      <c r="A130">
        <v>111</v>
      </c>
      <c r="B130">
        <v>5</v>
      </c>
      <c r="C130">
        <v>12</v>
      </c>
      <c r="D130">
        <v>3</v>
      </c>
      <c r="E130">
        <v>6</v>
      </c>
      <c r="F130">
        <f t="shared" si="1"/>
        <v>132.12916666666666</v>
      </c>
      <c r="G130">
        <v>21.530799999999999</v>
      </c>
      <c r="H130">
        <v>94.334100000000007</v>
      </c>
      <c r="I130">
        <v>23.015000000000001</v>
      </c>
      <c r="J130">
        <v>5008.4229999999998</v>
      </c>
      <c r="K130">
        <v>5021.348</v>
      </c>
      <c r="L130">
        <v>999.96100000000001</v>
      </c>
    </row>
    <row r="131" spans="1:12">
      <c r="A131" t="s">
        <v>0</v>
      </c>
      <c r="B131">
        <v>5</v>
      </c>
      <c r="C131">
        <v>12</v>
      </c>
      <c r="D131">
        <v>3</v>
      </c>
      <c r="E131">
        <v>7</v>
      </c>
      <c r="F131">
        <f t="shared" si="1"/>
        <v>132.1298611111111</v>
      </c>
      <c r="G131">
        <v>21.5307</v>
      </c>
      <c r="H131">
        <v>94.334000000000003</v>
      </c>
      <c r="I131">
        <v>23.015000000000001</v>
      </c>
      <c r="J131">
        <v>5008.4219999999996</v>
      </c>
      <c r="K131">
        <v>5021.348</v>
      </c>
      <c r="L131">
        <v>999.96100000000001</v>
      </c>
    </row>
    <row r="132" spans="1:12">
      <c r="A132">
        <v>111</v>
      </c>
      <c r="B132">
        <v>5</v>
      </c>
      <c r="C132">
        <v>12</v>
      </c>
      <c r="D132">
        <v>3</v>
      </c>
      <c r="E132">
        <v>8</v>
      </c>
      <c r="F132">
        <f t="shared" si="1"/>
        <v>132.13055555555556</v>
      </c>
      <c r="G132">
        <v>178.66970000000001</v>
      </c>
      <c r="H132">
        <v>92.249200000000002</v>
      </c>
      <c r="I132">
        <v>1939.7329999999999</v>
      </c>
      <c r="J132">
        <v>5044.9979999999996</v>
      </c>
      <c r="K132">
        <v>3062.2629999999999</v>
      </c>
      <c r="L132">
        <v>925.83100000000002</v>
      </c>
    </row>
    <row r="133" spans="1:12">
      <c r="A133" t="s">
        <v>0</v>
      </c>
      <c r="B133">
        <v>5</v>
      </c>
      <c r="C133">
        <v>12</v>
      </c>
      <c r="D133">
        <v>3</v>
      </c>
      <c r="E133">
        <v>9</v>
      </c>
      <c r="F133">
        <f t="shared" si="1"/>
        <v>132.13124999999999</v>
      </c>
      <c r="G133">
        <v>21.532</v>
      </c>
      <c r="H133">
        <v>94.334599999999995</v>
      </c>
      <c r="I133">
        <v>23.015000000000001</v>
      </c>
      <c r="J133">
        <v>5008.4229999999998</v>
      </c>
      <c r="K133">
        <v>5021.348</v>
      </c>
      <c r="L133">
        <v>999.96100000000001</v>
      </c>
    </row>
    <row r="134" spans="1:12">
      <c r="A134" t="s">
        <v>0</v>
      </c>
      <c r="B134">
        <v>5</v>
      </c>
      <c r="C134">
        <v>12</v>
      </c>
      <c r="D134">
        <v>3</v>
      </c>
      <c r="E134">
        <v>9</v>
      </c>
      <c r="F134">
        <f t="shared" si="1"/>
        <v>132.13124999999999</v>
      </c>
      <c r="G134">
        <v>201.53270000000001</v>
      </c>
      <c r="H134">
        <v>265.6626</v>
      </c>
      <c r="I134">
        <v>23.015000000000001</v>
      </c>
      <c r="J134">
        <v>5008.4229999999998</v>
      </c>
      <c r="K134">
        <v>5021.348</v>
      </c>
      <c r="L134">
        <v>999.95899999999995</v>
      </c>
    </row>
    <row r="135" spans="1:12">
      <c r="A135" t="s">
        <v>0</v>
      </c>
      <c r="B135">
        <v>5</v>
      </c>
      <c r="C135">
        <v>12</v>
      </c>
      <c r="D135">
        <v>3</v>
      </c>
      <c r="E135">
        <v>15</v>
      </c>
      <c r="F135">
        <f t="shared" si="1"/>
        <v>132.13541666666666</v>
      </c>
      <c r="G135">
        <v>21.531600000000001</v>
      </c>
      <c r="H135">
        <v>94.3339</v>
      </c>
      <c r="I135">
        <v>23.015000000000001</v>
      </c>
      <c r="J135">
        <v>5008.4229999999998</v>
      </c>
      <c r="K135">
        <v>5021.348</v>
      </c>
      <c r="L135">
        <v>999.96100000000001</v>
      </c>
    </row>
    <row r="136" spans="1:12">
      <c r="A136" t="s">
        <v>0</v>
      </c>
      <c r="B136">
        <v>5</v>
      </c>
      <c r="C136">
        <v>12</v>
      </c>
      <c r="D136">
        <v>3</v>
      </c>
      <c r="E136">
        <v>15</v>
      </c>
      <c r="F136">
        <f t="shared" si="1"/>
        <v>132.13541666666666</v>
      </c>
      <c r="G136">
        <v>201.5325</v>
      </c>
      <c r="H136">
        <v>265.66219999999998</v>
      </c>
      <c r="I136">
        <v>23.015000000000001</v>
      </c>
      <c r="J136">
        <v>5008.4229999999998</v>
      </c>
      <c r="K136">
        <v>5021.348</v>
      </c>
      <c r="L136">
        <v>999.95899999999995</v>
      </c>
    </row>
    <row r="137" spans="1:12">
      <c r="A137" t="s">
        <v>0</v>
      </c>
      <c r="B137">
        <v>5</v>
      </c>
      <c r="C137">
        <v>12</v>
      </c>
      <c r="D137">
        <v>3</v>
      </c>
      <c r="E137">
        <v>30</v>
      </c>
      <c r="F137">
        <f t="shared" si="1"/>
        <v>132.14583333333334</v>
      </c>
      <c r="G137">
        <v>21.531700000000001</v>
      </c>
      <c r="H137">
        <v>94.332300000000004</v>
      </c>
      <c r="I137">
        <v>23.015000000000001</v>
      </c>
      <c r="J137">
        <v>5008.4229999999998</v>
      </c>
      <c r="K137">
        <v>5021.348</v>
      </c>
      <c r="L137">
        <v>999.96100000000001</v>
      </c>
    </row>
    <row r="138" spans="1:12">
      <c r="A138" t="s">
        <v>0</v>
      </c>
      <c r="B138">
        <v>5</v>
      </c>
      <c r="C138">
        <v>12</v>
      </c>
      <c r="D138">
        <v>3</v>
      </c>
      <c r="E138">
        <v>30</v>
      </c>
      <c r="F138">
        <f t="shared" si="1"/>
        <v>132.14583333333334</v>
      </c>
      <c r="G138">
        <v>201.53139999999999</v>
      </c>
      <c r="H138">
        <v>265.66109999999998</v>
      </c>
      <c r="I138">
        <v>23.015000000000001</v>
      </c>
      <c r="J138">
        <v>5008.4229999999998</v>
      </c>
      <c r="K138">
        <v>5021.348</v>
      </c>
      <c r="L138">
        <v>999.95899999999995</v>
      </c>
    </row>
    <row r="139" spans="1:12">
      <c r="A139">
        <v>111</v>
      </c>
      <c r="B139">
        <v>5</v>
      </c>
      <c r="C139">
        <v>12</v>
      </c>
      <c r="D139">
        <v>3</v>
      </c>
      <c r="E139">
        <v>46</v>
      </c>
      <c r="F139">
        <f t="shared" si="1"/>
        <v>132.15694444444443</v>
      </c>
      <c r="G139">
        <v>358.66980000000001</v>
      </c>
      <c r="H139">
        <v>267.7543</v>
      </c>
      <c r="I139">
        <v>1939.3040000000001</v>
      </c>
      <c r="J139">
        <v>5044.9859999999999</v>
      </c>
      <c r="K139">
        <v>3062.6860000000001</v>
      </c>
      <c r="L139">
        <v>925.96600000000001</v>
      </c>
    </row>
    <row r="140" spans="1:12">
      <c r="A140" t="s">
        <v>0</v>
      </c>
      <c r="B140">
        <v>5</v>
      </c>
      <c r="C140">
        <v>12</v>
      </c>
      <c r="D140">
        <v>4</v>
      </c>
      <c r="E140">
        <v>0</v>
      </c>
      <c r="F140">
        <f t="shared" ref="F140:F145" si="2" xml:space="preserve"> 133 + (C140-13) + (D140 + E140/60)/24</f>
        <v>132.16666666666666</v>
      </c>
      <c r="G140">
        <v>21.532</v>
      </c>
      <c r="H140">
        <v>94.333699999999993</v>
      </c>
      <c r="I140">
        <v>23.015000000000001</v>
      </c>
      <c r="J140">
        <v>5008.4229999999998</v>
      </c>
      <c r="K140">
        <v>5021.348</v>
      </c>
      <c r="L140">
        <v>999.96100000000001</v>
      </c>
    </row>
    <row r="141" spans="1:12">
      <c r="A141">
        <v>111</v>
      </c>
      <c r="B141">
        <v>5</v>
      </c>
      <c r="C141">
        <v>12</v>
      </c>
      <c r="D141">
        <v>4</v>
      </c>
      <c r="E141">
        <v>1</v>
      </c>
      <c r="F141">
        <f t="shared" si="2"/>
        <v>132.16736111111112</v>
      </c>
      <c r="G141">
        <v>358.66730000000001</v>
      </c>
      <c r="H141">
        <v>267.75299999999999</v>
      </c>
      <c r="I141">
        <v>1939.1369999999999</v>
      </c>
      <c r="J141">
        <v>5045.0680000000002</v>
      </c>
      <c r="K141">
        <v>3062.857</v>
      </c>
      <c r="L141">
        <v>925.92899999999997</v>
      </c>
    </row>
    <row r="142" spans="1:12">
      <c r="A142" t="s">
        <v>0</v>
      </c>
      <c r="B142">
        <v>5</v>
      </c>
      <c r="C142">
        <v>12</v>
      </c>
      <c r="D142">
        <v>4</v>
      </c>
      <c r="E142">
        <v>15</v>
      </c>
      <c r="F142">
        <f t="shared" si="2"/>
        <v>132.17708333333334</v>
      </c>
      <c r="G142">
        <v>201.53120000000001</v>
      </c>
      <c r="H142">
        <v>265.6626</v>
      </c>
      <c r="I142">
        <v>23.015000000000001</v>
      </c>
      <c r="J142">
        <v>5008.4219999999996</v>
      </c>
      <c r="K142">
        <v>5021.348</v>
      </c>
      <c r="L142">
        <v>999.95899999999995</v>
      </c>
    </row>
    <row r="143" spans="1:12">
      <c r="A143">
        <v>111</v>
      </c>
      <c r="B143">
        <v>5</v>
      </c>
      <c r="C143">
        <v>12</v>
      </c>
      <c r="D143">
        <v>4</v>
      </c>
      <c r="E143">
        <v>31</v>
      </c>
      <c r="F143">
        <f t="shared" si="2"/>
        <v>132.18819444444443</v>
      </c>
      <c r="G143">
        <v>178.6576</v>
      </c>
      <c r="H143">
        <v>92.243300000000005</v>
      </c>
      <c r="I143">
        <v>1938.7860000000001</v>
      </c>
      <c r="J143">
        <v>5045.3860000000004</v>
      </c>
      <c r="K143">
        <v>3063.21</v>
      </c>
      <c r="L143">
        <v>926.06600000000003</v>
      </c>
    </row>
    <row r="144" spans="1:12">
      <c r="A144" t="s">
        <v>0</v>
      </c>
      <c r="B144">
        <v>5</v>
      </c>
      <c r="C144">
        <v>12</v>
      </c>
      <c r="D144">
        <v>4</v>
      </c>
      <c r="E144">
        <v>45</v>
      </c>
      <c r="F144">
        <f t="shared" si="2"/>
        <v>132.19791666666666</v>
      </c>
      <c r="G144">
        <v>21.5304</v>
      </c>
      <c r="H144">
        <v>94.332499999999996</v>
      </c>
      <c r="I144">
        <v>23.015000000000001</v>
      </c>
      <c r="J144">
        <v>5008.4219999999996</v>
      </c>
      <c r="K144">
        <v>5021.348</v>
      </c>
      <c r="L144">
        <v>999.96100000000001</v>
      </c>
    </row>
    <row r="145" spans="1:12">
      <c r="A145">
        <v>111</v>
      </c>
      <c r="B145">
        <v>5</v>
      </c>
      <c r="C145">
        <v>12</v>
      </c>
      <c r="D145">
        <v>4</v>
      </c>
      <c r="E145">
        <v>46</v>
      </c>
      <c r="F145">
        <f t="shared" si="2"/>
        <v>132.19861111111112</v>
      </c>
      <c r="G145">
        <v>178.6567</v>
      </c>
      <c r="H145">
        <v>92.240200000000002</v>
      </c>
      <c r="I145">
        <v>1938.615</v>
      </c>
      <c r="J145">
        <v>5045.4129999999996</v>
      </c>
      <c r="K145">
        <v>3063.3780000000002</v>
      </c>
      <c r="L145">
        <v>926.17700000000002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4"/>
  <sheetViews>
    <sheetView topLeftCell="A341" zoomScale="80" zoomScaleNormal="80" workbookViewId="0">
      <selection activeCell="Q12" sqref="Q12:T353"/>
    </sheetView>
  </sheetViews>
  <sheetFormatPr defaultRowHeight="15"/>
  <cols>
    <col min="2" max="5" width="0" hidden="1" customWidth="1"/>
    <col min="14" max="14" width="13.42578125" bestFit="1" customWidth="1"/>
  </cols>
  <sheetData>
    <row r="1" spans="1:28">
      <c r="A1" t="s">
        <v>15</v>
      </c>
    </row>
    <row r="2" spans="1:28" ht="15.75" thickBot="1">
      <c r="AB2" s="4"/>
    </row>
    <row r="3" spans="1:28">
      <c r="F3" t="s">
        <v>84</v>
      </c>
      <c r="I3" s="13" t="s">
        <v>83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 t="s">
        <v>86</v>
      </c>
      <c r="W3" s="14"/>
      <c r="X3" s="15"/>
      <c r="AB3" s="4"/>
    </row>
    <row r="4" spans="1:28">
      <c r="F4" t="s">
        <v>10</v>
      </c>
      <c r="G4" t="s">
        <v>11</v>
      </c>
      <c r="H4" t="s">
        <v>12</v>
      </c>
      <c r="I4" s="16" t="s">
        <v>10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e">
        <f>DEGREES(ATAN((F5-#REF!)/(G5-#REF!)))</f>
        <v>#REF!</v>
      </c>
      <c r="W4" s="17"/>
      <c r="X4" s="18"/>
      <c r="AB4" s="4"/>
    </row>
    <row r="5" spans="1:28">
      <c r="F5">
        <v>5000</v>
      </c>
      <c r="G5">
        <v>5000</v>
      </c>
      <c r="H5">
        <v>1000</v>
      </c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 t="s">
        <v>87</v>
      </c>
      <c r="W5" s="17"/>
      <c r="X5" s="18"/>
      <c r="AB5" s="4"/>
    </row>
    <row r="6" spans="1:28" ht="15.75" thickBot="1">
      <c r="I6" s="19" t="s">
        <v>88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 t="e">
        <f xml:space="preserve"> 180 + V4</f>
        <v>#REF!</v>
      </c>
      <c r="W6" s="20"/>
      <c r="X6" s="21"/>
      <c r="AB6" s="4"/>
    </row>
    <row r="7" spans="1:28">
      <c r="AB7" s="4"/>
    </row>
    <row r="8" spans="1:28">
      <c r="AB8" s="4"/>
    </row>
    <row r="10" spans="1:28" s="7" customFormat="1" ht="15.75" thickBot="1">
      <c r="A10" s="5" t="s">
        <v>2</v>
      </c>
      <c r="B10" s="5" t="s">
        <v>3</v>
      </c>
      <c r="C10" s="5" t="s">
        <v>4</v>
      </c>
      <c r="D10" s="5" t="s">
        <v>5</v>
      </c>
      <c r="E10" s="5" t="s">
        <v>6</v>
      </c>
      <c r="F10" s="5" t="s">
        <v>13</v>
      </c>
      <c r="G10" s="5" t="s">
        <v>7</v>
      </c>
      <c r="H10" s="5" t="s">
        <v>8</v>
      </c>
      <c r="I10" s="5" t="s">
        <v>9</v>
      </c>
      <c r="J10"/>
      <c r="K10" s="5" t="s">
        <v>30</v>
      </c>
      <c r="L10" s="6" t="s">
        <v>22</v>
      </c>
      <c r="M10" s="6" t="s">
        <v>23</v>
      </c>
      <c r="N10" s="6" t="s">
        <v>90</v>
      </c>
      <c r="O10" s="6" t="s">
        <v>25</v>
      </c>
      <c r="P10" s="6"/>
      <c r="Q10"/>
      <c r="R10" s="6" t="s">
        <v>91</v>
      </c>
      <c r="S10" s="6" t="s">
        <v>92</v>
      </c>
      <c r="T10" s="6" t="s">
        <v>93</v>
      </c>
    </row>
    <row r="11" spans="1:28">
      <c r="A11" t="s">
        <v>0</v>
      </c>
      <c r="B11">
        <v>5</v>
      </c>
      <c r="C11">
        <v>12</v>
      </c>
      <c r="D11">
        <v>4</v>
      </c>
      <c r="E11">
        <v>49</v>
      </c>
      <c r="F11">
        <f t="shared" ref="F11:F69" si="0" xml:space="preserve"> 133 + (C11-13) + (D11 + E11/60)/24</f>
        <v>132.20069444444445</v>
      </c>
      <c r="G11">
        <v>21.531600000000001</v>
      </c>
      <c r="H11">
        <v>94.333200000000005</v>
      </c>
      <c r="I11">
        <v>23.015999999999998</v>
      </c>
      <c r="K11">
        <f>(G11+G14-180)/2</f>
        <v>21.531750000000002</v>
      </c>
    </row>
    <row r="12" spans="1:28">
      <c r="A12">
        <v>111</v>
      </c>
      <c r="B12">
        <v>5</v>
      </c>
      <c r="C12">
        <v>12</v>
      </c>
      <c r="D12">
        <v>4</v>
      </c>
      <c r="E12">
        <v>51</v>
      </c>
      <c r="F12">
        <f t="shared" si="0"/>
        <v>132.20208333333332</v>
      </c>
      <c r="G12">
        <v>178.65610000000001</v>
      </c>
      <c r="H12">
        <v>92.241</v>
      </c>
      <c r="I12">
        <v>1938.56</v>
      </c>
      <c r="K12">
        <f>G12-K11</f>
        <v>157.12434999999999</v>
      </c>
      <c r="L12">
        <f>AVERAGE(K12:K13)</f>
        <v>157.12672500000002</v>
      </c>
      <c r="M12">
        <f>(360 - (H12+H13))/2 + H12</f>
        <v>92.243900000000011</v>
      </c>
      <c r="O12">
        <f>AVERAGE(I12:I13)*COS(RADIANS(M12-90))</f>
        <v>1937.0710342259433</v>
      </c>
      <c r="Q12">
        <f>AVERAGE(F11:F14)</f>
        <v>132.20277777777778</v>
      </c>
      <c r="R12">
        <f>$F$5+O12*SIN(RADIANS(L12))</f>
        <v>5752.9283356591059</v>
      </c>
      <c r="S12">
        <f>$G$5+O12*COS(RADIANS(L12))</f>
        <v>3215.2470442666936</v>
      </c>
      <c r="T12">
        <f>$H$5-AVERAGE(I12:I13)*SIN(RADIANS(M12-90))</f>
        <v>924.09881971217931</v>
      </c>
    </row>
    <row r="13" spans="1:28">
      <c r="A13">
        <v>111</v>
      </c>
      <c r="B13">
        <v>5</v>
      </c>
      <c r="C13">
        <v>12</v>
      </c>
      <c r="D13">
        <v>4</v>
      </c>
      <c r="E13">
        <v>52</v>
      </c>
      <c r="F13">
        <f t="shared" si="0"/>
        <v>132.20277777777778</v>
      </c>
      <c r="G13">
        <v>358.66070000000002</v>
      </c>
      <c r="H13">
        <v>267.75319999999999</v>
      </c>
      <c r="I13">
        <v>1938.5550000000001</v>
      </c>
      <c r="K13">
        <f>G13-180-G11</f>
        <v>157.12910000000002</v>
      </c>
    </row>
    <row r="14" spans="1:28">
      <c r="A14" t="s">
        <v>0</v>
      </c>
      <c r="B14">
        <v>5</v>
      </c>
      <c r="C14">
        <v>12</v>
      </c>
      <c r="D14">
        <v>4</v>
      </c>
      <c r="E14">
        <v>56</v>
      </c>
      <c r="F14">
        <f t="shared" si="0"/>
        <v>132.20555555555555</v>
      </c>
      <c r="G14">
        <v>201.53190000000001</v>
      </c>
      <c r="H14">
        <v>265.6644</v>
      </c>
      <c r="I14">
        <v>23.015000000000001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8">
      <c r="A15" t="s">
        <v>0</v>
      </c>
      <c r="B15">
        <v>5</v>
      </c>
      <c r="C15">
        <v>12</v>
      </c>
      <c r="D15">
        <v>5</v>
      </c>
      <c r="E15">
        <v>0</v>
      </c>
      <c r="F15">
        <f t="shared" si="0"/>
        <v>132.20833333333334</v>
      </c>
      <c r="G15">
        <v>201.53200000000001</v>
      </c>
      <c r="H15">
        <v>265.6617</v>
      </c>
      <c r="I15">
        <v>23.015000000000001</v>
      </c>
      <c r="K15">
        <f t="shared" ref="K15" si="1">(G15+G18-180)/2</f>
        <v>21.530650000000009</v>
      </c>
    </row>
    <row r="16" spans="1:28">
      <c r="A16">
        <v>111</v>
      </c>
      <c r="B16">
        <v>5</v>
      </c>
      <c r="C16">
        <v>12</v>
      </c>
      <c r="D16">
        <v>5</v>
      </c>
      <c r="E16">
        <v>1</v>
      </c>
      <c r="F16">
        <f t="shared" si="0"/>
        <v>132.20902777777778</v>
      </c>
      <c r="G16">
        <v>358.6592</v>
      </c>
      <c r="H16">
        <v>267.75259999999997</v>
      </c>
      <c r="I16">
        <v>1938.4490000000001</v>
      </c>
      <c r="K16">
        <f>G16-180-K15</f>
        <v>157.12854999999999</v>
      </c>
      <c r="L16">
        <f t="shared" ref="L16" si="2">AVERAGE(K16:K17)</f>
        <v>157.12662499999999</v>
      </c>
      <c r="M16">
        <f>(360 - (H16+H17))/2 + H17</f>
        <v>92.242950000000022</v>
      </c>
      <c r="O16">
        <f t="shared" ref="O16" si="3">AVERAGE(I16:I17)*COS(RADIANS(M16-90))</f>
        <v>1936.9628763412957</v>
      </c>
      <c r="Q16">
        <f t="shared" ref="Q16" si="4">AVERAGE(F15:F18)</f>
        <v>132.21128472222222</v>
      </c>
      <c r="R16">
        <f t="shared" ref="R16" si="5">$F$5+O16*SIN(RADIANS(L16))</f>
        <v>5752.8894101197957</v>
      </c>
      <c r="S16">
        <f t="shared" ref="S16" si="6">$G$5+O16*COS(RADIANS(L16))</f>
        <v>3215.3480113888281</v>
      </c>
      <c r="T16">
        <f t="shared" ref="T16" si="7">$H$5-AVERAGE(I16:I17)*SIN(RADIANS(M16-90))</f>
        <v>924.13522306330856</v>
      </c>
    </row>
    <row r="17" spans="1:20">
      <c r="A17">
        <v>111</v>
      </c>
      <c r="B17">
        <v>5</v>
      </c>
      <c r="C17">
        <v>12</v>
      </c>
      <c r="D17">
        <v>5</v>
      </c>
      <c r="E17">
        <v>1</v>
      </c>
      <c r="F17">
        <f t="shared" si="0"/>
        <v>132.20902777777778</v>
      </c>
      <c r="G17">
        <v>178.654</v>
      </c>
      <c r="H17">
        <v>92.238500000000002</v>
      </c>
      <c r="I17">
        <v>1938.4469999999999</v>
      </c>
      <c r="K17">
        <f>G17-G18</f>
        <v>157.12469999999999</v>
      </c>
    </row>
    <row r="18" spans="1:20">
      <c r="A18" t="s">
        <v>0</v>
      </c>
      <c r="B18">
        <v>5</v>
      </c>
      <c r="C18">
        <v>12</v>
      </c>
      <c r="D18">
        <v>5</v>
      </c>
      <c r="E18">
        <v>15</v>
      </c>
      <c r="F18">
        <f t="shared" si="0"/>
        <v>132.21875</v>
      </c>
      <c r="G18">
        <v>21.529299999999999</v>
      </c>
      <c r="H18">
        <v>94.332800000000006</v>
      </c>
      <c r="I18">
        <v>23.015000000000001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>
      <c r="A19" t="s">
        <v>0</v>
      </c>
      <c r="B19">
        <v>5</v>
      </c>
      <c r="C19">
        <v>12</v>
      </c>
      <c r="D19">
        <v>5</v>
      </c>
      <c r="E19">
        <v>15</v>
      </c>
      <c r="F19">
        <f t="shared" si="0"/>
        <v>132.21875</v>
      </c>
      <c r="G19">
        <v>201.5316</v>
      </c>
      <c r="H19">
        <v>265.66199999999998</v>
      </c>
      <c r="I19">
        <v>23.015000000000001</v>
      </c>
      <c r="K19">
        <f t="shared" ref="K19" si="8">(G19+G22-180)/2</f>
        <v>21.531750000000002</v>
      </c>
    </row>
    <row r="20" spans="1:20">
      <c r="A20">
        <v>111</v>
      </c>
      <c r="B20">
        <v>5</v>
      </c>
      <c r="C20">
        <v>12</v>
      </c>
      <c r="D20">
        <v>5</v>
      </c>
      <c r="E20">
        <v>16</v>
      </c>
      <c r="F20">
        <f t="shared" si="0"/>
        <v>132.21944444444443</v>
      </c>
      <c r="G20">
        <v>358.65769999999998</v>
      </c>
      <c r="H20">
        <v>267.75479999999999</v>
      </c>
      <c r="I20">
        <v>1938.2819999999999</v>
      </c>
      <c r="K20">
        <f>G20-180-K19</f>
        <v>157.12594999999999</v>
      </c>
      <c r="L20">
        <f t="shared" ref="L20" si="9">AVERAGE(K20:K21)</f>
        <v>157.124325</v>
      </c>
      <c r="M20">
        <f>(360 - (H20+H21))/2 + H21</f>
        <v>92.24075000000002</v>
      </c>
      <c r="O20">
        <f t="shared" ref="O20" si="10">AVERAGE(I20:I21)*COS(RADIANS(M20-90))</f>
        <v>1936.7994152240531</v>
      </c>
      <c r="Q20">
        <f t="shared" ref="Q20" si="11">AVERAGE(F19:F22)</f>
        <v>132.22170138888887</v>
      </c>
      <c r="R20">
        <f t="shared" ref="R20" si="12">$F$5+O20*SIN(RADIANS(L20))</f>
        <v>5752.897507333716</v>
      </c>
      <c r="S20">
        <f t="shared" ref="S20" si="13">$G$5+O20*COS(RADIANS(L20))</f>
        <v>3215.5288407309827</v>
      </c>
      <c r="T20">
        <f t="shared" ref="T20" si="14">$H$5-AVERAGE(I20:I21)*SIN(RADIANS(M20-90))</f>
        <v>924.21610705422461</v>
      </c>
    </row>
    <row r="21" spans="1:20">
      <c r="A21">
        <v>111</v>
      </c>
      <c r="B21">
        <v>5</v>
      </c>
      <c r="C21">
        <v>12</v>
      </c>
      <c r="D21">
        <v>5</v>
      </c>
      <c r="E21">
        <v>16</v>
      </c>
      <c r="F21">
        <f t="shared" si="0"/>
        <v>132.21944444444443</v>
      </c>
      <c r="G21">
        <v>178.65459999999999</v>
      </c>
      <c r="H21">
        <v>92.2363</v>
      </c>
      <c r="I21">
        <v>1938.2809999999999</v>
      </c>
      <c r="K21">
        <f>G21-G22</f>
        <v>157.12269999999998</v>
      </c>
    </row>
    <row r="22" spans="1:20">
      <c r="A22" t="s">
        <v>0</v>
      </c>
      <c r="B22">
        <v>5</v>
      </c>
      <c r="C22">
        <v>12</v>
      </c>
      <c r="D22">
        <v>5</v>
      </c>
      <c r="E22">
        <v>30</v>
      </c>
      <c r="F22">
        <f t="shared" si="0"/>
        <v>132.22916666666666</v>
      </c>
      <c r="G22">
        <v>21.5319</v>
      </c>
      <c r="H22">
        <v>94.333500000000001</v>
      </c>
      <c r="I22">
        <v>23.015000000000001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>
      <c r="A23" t="s">
        <v>0</v>
      </c>
      <c r="B23">
        <v>5</v>
      </c>
      <c r="C23">
        <v>12</v>
      </c>
      <c r="D23">
        <v>5</v>
      </c>
      <c r="E23">
        <v>30</v>
      </c>
      <c r="F23">
        <f t="shared" si="0"/>
        <v>132.22916666666666</v>
      </c>
      <c r="G23">
        <v>201.53020000000001</v>
      </c>
      <c r="H23">
        <v>265.66430000000003</v>
      </c>
      <c r="I23">
        <v>23.015000000000001</v>
      </c>
      <c r="K23">
        <f t="shared" ref="K23" si="15">(G23+G26-180)/2</f>
        <v>21.530550000000005</v>
      </c>
    </row>
    <row r="24" spans="1:20">
      <c r="A24">
        <v>111</v>
      </c>
      <c r="B24">
        <v>5</v>
      </c>
      <c r="C24">
        <v>12</v>
      </c>
      <c r="D24">
        <v>5</v>
      </c>
      <c r="E24">
        <v>31</v>
      </c>
      <c r="F24">
        <f t="shared" si="0"/>
        <v>132.22986111111112</v>
      </c>
      <c r="G24">
        <v>358.6558</v>
      </c>
      <c r="H24">
        <v>267.75369999999998</v>
      </c>
      <c r="I24">
        <v>1938.1130000000001</v>
      </c>
      <c r="K24">
        <f t="shared" ref="K24" si="16">G24-180-K23</f>
        <v>157.12524999999999</v>
      </c>
      <c r="L24">
        <f t="shared" ref="L24:L84" si="17">AVERAGE(K24:K25)</f>
        <v>157.123625</v>
      </c>
      <c r="M24">
        <f t="shared" ref="M24" si="18">(360 - (H24+H25))/2 + H25</f>
        <v>92.243900000000025</v>
      </c>
      <c r="O24">
        <f t="shared" ref="O24" si="19">AVERAGE(I24:I25)*COS(RADIANS(M24-90))</f>
        <v>1936.6248765975097</v>
      </c>
      <c r="Q24">
        <f t="shared" ref="Q24" si="20">AVERAGE(F23:F26)</f>
        <v>132.23211805555556</v>
      </c>
      <c r="R24">
        <f t="shared" ref="R24" si="21">$F$5+O24*SIN(RADIANS(L24))</f>
        <v>5752.8514578475506</v>
      </c>
      <c r="S24">
        <f t="shared" ref="S24" si="22">$G$5+O24*COS(RADIANS(L24))</f>
        <v>3215.69884966883</v>
      </c>
      <c r="T24">
        <f t="shared" ref="T24" si="23">$H$5-AVERAGE(I24:I25)*SIN(RADIANS(M24-90))</f>
        <v>924.11630171980482</v>
      </c>
    </row>
    <row r="25" spans="1:20">
      <c r="A25">
        <v>111</v>
      </c>
      <c r="B25">
        <v>5</v>
      </c>
      <c r="C25">
        <v>12</v>
      </c>
      <c r="D25">
        <v>5</v>
      </c>
      <c r="E25">
        <v>31</v>
      </c>
      <c r="F25">
        <f t="shared" si="0"/>
        <v>132.22986111111112</v>
      </c>
      <c r="G25">
        <v>178.65289999999999</v>
      </c>
      <c r="H25">
        <v>92.241500000000002</v>
      </c>
      <c r="I25">
        <v>1938.1089999999999</v>
      </c>
      <c r="K25">
        <f t="shared" ref="K25" si="24">G25-G26</f>
        <v>157.12199999999999</v>
      </c>
    </row>
    <row r="26" spans="1:20">
      <c r="A26" t="s">
        <v>0</v>
      </c>
      <c r="B26">
        <v>5</v>
      </c>
      <c r="C26">
        <v>12</v>
      </c>
      <c r="D26">
        <v>5</v>
      </c>
      <c r="E26">
        <v>45</v>
      </c>
      <c r="F26">
        <f t="shared" si="0"/>
        <v>132.23958333333334</v>
      </c>
      <c r="G26">
        <v>21.530899999999999</v>
      </c>
      <c r="H26">
        <v>94.334199999999996</v>
      </c>
      <c r="I26">
        <v>23.015000000000001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>
      <c r="A27" t="s">
        <v>0</v>
      </c>
      <c r="B27">
        <v>5</v>
      </c>
      <c r="C27">
        <v>12</v>
      </c>
      <c r="D27">
        <v>5</v>
      </c>
      <c r="E27">
        <v>45</v>
      </c>
      <c r="F27">
        <f t="shared" si="0"/>
        <v>132.23958333333334</v>
      </c>
      <c r="G27">
        <v>201.52959999999999</v>
      </c>
      <c r="H27">
        <v>265.66340000000002</v>
      </c>
      <c r="I27">
        <v>23.015000000000001</v>
      </c>
      <c r="K27">
        <f t="shared" ref="K27" si="25">(G27+G30-180)/2</f>
        <v>21.531449999999992</v>
      </c>
    </row>
    <row r="28" spans="1:20">
      <c r="A28">
        <v>111</v>
      </c>
      <c r="B28">
        <v>5</v>
      </c>
      <c r="C28">
        <v>12</v>
      </c>
      <c r="D28">
        <v>5</v>
      </c>
      <c r="E28">
        <v>46</v>
      </c>
      <c r="F28">
        <f t="shared" si="0"/>
        <v>132.24027777777778</v>
      </c>
      <c r="G28">
        <v>358.65649999999999</v>
      </c>
      <c r="H28">
        <v>267.75490000000002</v>
      </c>
      <c r="I28">
        <v>1937.95</v>
      </c>
      <c r="K28">
        <f t="shared" ref="K28" si="26">G28-180-K27</f>
        <v>157.12504999999999</v>
      </c>
      <c r="L28">
        <f t="shared" si="17"/>
        <v>157.12157500000001</v>
      </c>
      <c r="M28">
        <f t="shared" ref="M28" si="27">(360 - (H28+H29))/2 + H29</f>
        <v>92.242249999999999</v>
      </c>
      <c r="O28">
        <f t="shared" ref="O28" si="28">AVERAGE(I28:I29)*COS(RADIANS(M28-90))</f>
        <v>1936.4646855082567</v>
      </c>
      <c r="Q28">
        <f t="shared" ref="Q28" si="29">AVERAGE(F27:F30)</f>
        <v>132.24253472222222</v>
      </c>
      <c r="R28">
        <f t="shared" ref="R28" si="30">$F$5+O28*SIN(RADIANS(L28))</f>
        <v>5752.8530197035489</v>
      </c>
      <c r="S28">
        <f t="shared" ref="S28" si="31">$G$5+O28*COS(RADIANS(L28))</f>
        <v>3215.8733764264825</v>
      </c>
      <c r="T28">
        <f t="shared" ref="T28" si="32">$H$5-AVERAGE(I28:I29)*SIN(RADIANS(M28-90))</f>
        <v>924.1784303007521</v>
      </c>
    </row>
    <row r="29" spans="1:20">
      <c r="A29">
        <v>111</v>
      </c>
      <c r="B29">
        <v>5</v>
      </c>
      <c r="C29">
        <v>12</v>
      </c>
      <c r="D29">
        <v>5</v>
      </c>
      <c r="E29">
        <v>46</v>
      </c>
      <c r="F29">
        <f t="shared" si="0"/>
        <v>132.24027777777778</v>
      </c>
      <c r="G29">
        <v>178.6514</v>
      </c>
      <c r="H29">
        <v>92.239400000000003</v>
      </c>
      <c r="I29">
        <v>1937.9469999999999</v>
      </c>
      <c r="K29">
        <f t="shared" ref="K29" si="33">G29-G30</f>
        <v>157.1181</v>
      </c>
    </row>
    <row r="30" spans="1:20">
      <c r="A30" t="s">
        <v>0</v>
      </c>
      <c r="B30">
        <v>5</v>
      </c>
      <c r="C30">
        <v>12</v>
      </c>
      <c r="D30">
        <v>6</v>
      </c>
      <c r="E30">
        <v>0</v>
      </c>
      <c r="F30">
        <f t="shared" si="0"/>
        <v>132.25</v>
      </c>
      <c r="G30">
        <v>21.533300000000001</v>
      </c>
      <c r="H30">
        <v>94.3339</v>
      </c>
      <c r="I30">
        <v>23.015000000000001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>
      <c r="A31" t="s">
        <v>0</v>
      </c>
      <c r="B31">
        <v>5</v>
      </c>
      <c r="C31">
        <v>12</v>
      </c>
      <c r="D31">
        <v>6</v>
      </c>
      <c r="E31">
        <v>0</v>
      </c>
      <c r="F31">
        <f t="shared" si="0"/>
        <v>132.25</v>
      </c>
      <c r="G31">
        <v>201.529</v>
      </c>
      <c r="H31">
        <v>265.66460000000001</v>
      </c>
      <c r="I31">
        <v>23.015000000000001</v>
      </c>
      <c r="K31">
        <f t="shared" ref="K31" si="34">(G31+G34-180)/2</f>
        <v>21.530900000000003</v>
      </c>
    </row>
    <row r="32" spans="1:20">
      <c r="A32">
        <v>111</v>
      </c>
      <c r="B32">
        <v>5</v>
      </c>
      <c r="C32">
        <v>12</v>
      </c>
      <c r="D32">
        <v>6</v>
      </c>
      <c r="E32">
        <v>1</v>
      </c>
      <c r="F32">
        <f t="shared" si="0"/>
        <v>132.25069444444443</v>
      </c>
      <c r="G32">
        <v>358.6533</v>
      </c>
      <c r="H32">
        <v>267.75279999999998</v>
      </c>
      <c r="I32">
        <v>1937.7819999999999</v>
      </c>
      <c r="K32">
        <f t="shared" ref="K32" si="35">G32-180-K31</f>
        <v>157.1224</v>
      </c>
      <c r="L32">
        <f t="shared" si="17"/>
        <v>157.1199</v>
      </c>
      <c r="M32">
        <f t="shared" ref="M32" si="36">(360 - (H32+H33))/2 + H33</f>
        <v>92.245800000000017</v>
      </c>
      <c r="O32">
        <f t="shared" ref="O32" si="37">AVERAGE(I32:I33)*COS(RADIANS(M32-90))</f>
        <v>1936.2901145234011</v>
      </c>
      <c r="Q32">
        <f t="shared" ref="Q32" si="38">AVERAGE(F31:F34)</f>
        <v>132.25295138888887</v>
      </c>
      <c r="R32">
        <f t="shared" ref="R32" si="39">$F$5+O32*SIN(RADIANS(L32))</f>
        <v>5752.8373031185683</v>
      </c>
      <c r="S32">
        <f t="shared" ref="S32" si="40">$G$5+O32*COS(RADIANS(L32))</f>
        <v>3216.0562221207174</v>
      </c>
      <c r="T32">
        <f t="shared" ref="T32" si="41">$H$5-AVERAGE(I32:I33)*SIN(RADIANS(M32-90))</f>
        <v>924.06511038261522</v>
      </c>
    </row>
    <row r="33" spans="1:20">
      <c r="A33">
        <v>111</v>
      </c>
      <c r="B33">
        <v>5</v>
      </c>
      <c r="C33">
        <v>12</v>
      </c>
      <c r="D33">
        <v>6</v>
      </c>
      <c r="E33">
        <v>1</v>
      </c>
      <c r="F33">
        <f t="shared" si="0"/>
        <v>132.25069444444443</v>
      </c>
      <c r="G33">
        <v>178.65020000000001</v>
      </c>
      <c r="H33">
        <v>92.244399999999999</v>
      </c>
      <c r="I33">
        <v>1937.7750000000001</v>
      </c>
      <c r="K33">
        <f t="shared" ref="K33" si="42">G33-G34</f>
        <v>157.1174</v>
      </c>
    </row>
    <row r="34" spans="1:20">
      <c r="A34" t="s">
        <v>0</v>
      </c>
      <c r="B34">
        <v>5</v>
      </c>
      <c r="C34">
        <v>12</v>
      </c>
      <c r="D34">
        <v>6</v>
      </c>
      <c r="E34">
        <v>15</v>
      </c>
      <c r="F34">
        <f t="shared" si="0"/>
        <v>132.26041666666666</v>
      </c>
      <c r="G34">
        <v>21.532800000000002</v>
      </c>
      <c r="H34">
        <v>94.334199999999996</v>
      </c>
      <c r="I34">
        <v>23.015000000000001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>
      <c r="A35" t="s">
        <v>0</v>
      </c>
      <c r="B35">
        <v>5</v>
      </c>
      <c r="C35">
        <v>12</v>
      </c>
      <c r="D35">
        <v>6</v>
      </c>
      <c r="E35">
        <v>15</v>
      </c>
      <c r="F35">
        <f t="shared" si="0"/>
        <v>132.26041666666666</v>
      </c>
      <c r="G35">
        <v>201.53020000000001</v>
      </c>
      <c r="H35">
        <v>265.66550000000001</v>
      </c>
      <c r="I35">
        <v>23.015000000000001</v>
      </c>
      <c r="K35">
        <f t="shared" ref="K35" si="43">(G35+G38-180)/2</f>
        <v>21.531300000000002</v>
      </c>
    </row>
    <row r="36" spans="1:20">
      <c r="A36">
        <v>111</v>
      </c>
      <c r="B36">
        <v>5</v>
      </c>
      <c r="C36">
        <v>12</v>
      </c>
      <c r="D36">
        <v>6</v>
      </c>
      <c r="E36">
        <v>15</v>
      </c>
      <c r="F36">
        <f t="shared" si="0"/>
        <v>132.26041666666666</v>
      </c>
      <c r="G36">
        <v>358.65350000000001</v>
      </c>
      <c r="H36">
        <v>267.74990000000003</v>
      </c>
      <c r="I36">
        <v>1937.6130000000001</v>
      </c>
      <c r="K36">
        <f t="shared" ref="K36" si="44">G36-180-K35</f>
        <v>157.12220000000002</v>
      </c>
      <c r="L36">
        <f t="shared" si="17"/>
        <v>157.1189</v>
      </c>
      <c r="M36">
        <f t="shared" ref="M36" si="45">(360 - (H36+H37))/2 + H37</f>
        <v>92.2483</v>
      </c>
      <c r="O36">
        <f t="shared" ref="O36" si="46">AVERAGE(I36:I37)*COS(RADIANS(M36-90))</f>
        <v>1936.1159310312748</v>
      </c>
      <c r="Q36">
        <f t="shared" ref="Q36" si="47">AVERAGE(F35:F38)</f>
        <v>132.26319444444445</v>
      </c>
      <c r="R36">
        <f t="shared" ref="R36" si="48">$F$5+O36*SIN(RADIANS(L36))</f>
        <v>5752.8007126606217</v>
      </c>
      <c r="S36">
        <f t="shared" ref="S36" si="49">$G$5+O36*COS(RADIANS(L36))</f>
        <v>3216.229839522266</v>
      </c>
      <c r="T36">
        <f t="shared" ref="T36" si="50">$H$5-AVERAGE(I36:I37)*SIN(RADIANS(M36-90))</f>
        <v>923.98733221922794</v>
      </c>
    </row>
    <row r="37" spans="1:20">
      <c r="A37">
        <v>111</v>
      </c>
      <c r="B37">
        <v>5</v>
      </c>
      <c r="C37">
        <v>12</v>
      </c>
      <c r="D37">
        <v>6</v>
      </c>
      <c r="E37">
        <v>16</v>
      </c>
      <c r="F37">
        <f t="shared" si="0"/>
        <v>132.26111111111112</v>
      </c>
      <c r="G37">
        <v>178.648</v>
      </c>
      <c r="H37">
        <v>92.246499999999997</v>
      </c>
      <c r="I37">
        <v>1937.6020000000001</v>
      </c>
      <c r="K37">
        <f t="shared" ref="K37" si="51">G37-G38</f>
        <v>157.1156</v>
      </c>
    </row>
    <row r="38" spans="1:20">
      <c r="A38" t="s">
        <v>0</v>
      </c>
      <c r="B38">
        <v>5</v>
      </c>
      <c r="C38">
        <v>12</v>
      </c>
      <c r="D38">
        <v>6</v>
      </c>
      <c r="E38">
        <v>30</v>
      </c>
      <c r="F38">
        <f t="shared" si="0"/>
        <v>132.27083333333334</v>
      </c>
      <c r="G38">
        <v>21.532399999999999</v>
      </c>
      <c r="H38">
        <v>94.334199999999996</v>
      </c>
      <c r="I38">
        <v>23.015000000000001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>
      <c r="A39" t="s">
        <v>0</v>
      </c>
      <c r="B39">
        <v>5</v>
      </c>
      <c r="C39">
        <v>12</v>
      </c>
      <c r="D39">
        <v>6</v>
      </c>
      <c r="E39">
        <v>30</v>
      </c>
      <c r="F39">
        <f t="shared" si="0"/>
        <v>132.27083333333334</v>
      </c>
      <c r="G39">
        <v>201.53190000000001</v>
      </c>
      <c r="H39">
        <v>265.66469999999998</v>
      </c>
      <c r="I39">
        <v>23.015000000000001</v>
      </c>
      <c r="K39">
        <f t="shared" ref="K39" si="52">(G39+G42-180)/2</f>
        <v>21.531649999999999</v>
      </c>
    </row>
    <row r="40" spans="1:20">
      <c r="A40">
        <v>111</v>
      </c>
      <c r="B40">
        <v>5</v>
      </c>
      <c r="C40">
        <v>12</v>
      </c>
      <c r="D40">
        <v>6</v>
      </c>
      <c r="E40">
        <v>30</v>
      </c>
      <c r="F40">
        <f t="shared" si="0"/>
        <v>132.27083333333334</v>
      </c>
      <c r="G40">
        <v>358.65100000000001</v>
      </c>
      <c r="H40">
        <v>267.74939999999998</v>
      </c>
      <c r="I40">
        <v>1937.4359999999999</v>
      </c>
      <c r="K40">
        <f t="shared" ref="K40" si="53">G40-180-K39</f>
        <v>157.11935</v>
      </c>
      <c r="L40">
        <f t="shared" si="17"/>
        <v>157.11757499999999</v>
      </c>
      <c r="M40">
        <f t="shared" ref="M40" si="54">(360 - (H40+H41))/2 + H41</f>
        <v>92.248650000000026</v>
      </c>
      <c r="O40">
        <f t="shared" ref="O40" si="55">AVERAGE(I40:I41)*COS(RADIANS(M40-90))</f>
        <v>1935.9430994919142</v>
      </c>
      <c r="Q40">
        <f t="shared" ref="Q40" si="56">AVERAGE(F39:F42)</f>
        <v>132.27361111111111</v>
      </c>
      <c r="R40">
        <f t="shared" ref="R40" si="57">$F$5+O40*SIN(RADIANS(L40))</f>
        <v>5752.7747591851576</v>
      </c>
      <c r="S40">
        <f t="shared" ref="S40" si="58">$G$5+O40*COS(RADIANS(L40))</f>
        <v>3216.4064794903275</v>
      </c>
      <c r="T40">
        <f t="shared" ref="T40" si="59">$H$5-AVERAGE(I40:I41)*SIN(RADIANS(M40-90))</f>
        <v>923.98227341836605</v>
      </c>
    </row>
    <row r="41" spans="1:20">
      <c r="A41">
        <v>111</v>
      </c>
      <c r="B41">
        <v>5</v>
      </c>
      <c r="C41">
        <v>12</v>
      </c>
      <c r="D41">
        <v>6</v>
      </c>
      <c r="E41">
        <v>31</v>
      </c>
      <c r="F41">
        <f t="shared" si="0"/>
        <v>132.27152777777778</v>
      </c>
      <c r="G41">
        <v>178.6472</v>
      </c>
      <c r="H41">
        <v>92.246700000000004</v>
      </c>
      <c r="I41">
        <v>1937.434</v>
      </c>
      <c r="K41">
        <f t="shared" ref="K41" si="60">G41-G42</f>
        <v>157.11580000000001</v>
      </c>
    </row>
    <row r="42" spans="1:20">
      <c r="A42" t="s">
        <v>0</v>
      </c>
      <c r="B42">
        <v>5</v>
      </c>
      <c r="C42">
        <v>12</v>
      </c>
      <c r="D42">
        <v>6</v>
      </c>
      <c r="E42">
        <v>45</v>
      </c>
      <c r="F42">
        <f t="shared" si="0"/>
        <v>132.28125</v>
      </c>
      <c r="G42">
        <v>21.531400000000001</v>
      </c>
      <c r="H42">
        <v>94.334400000000002</v>
      </c>
      <c r="I42">
        <v>23.015000000000001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>
      <c r="A43" t="s">
        <v>0</v>
      </c>
      <c r="B43">
        <v>5</v>
      </c>
      <c r="C43">
        <v>12</v>
      </c>
      <c r="D43">
        <v>6</v>
      </c>
      <c r="E43">
        <v>45</v>
      </c>
      <c r="F43">
        <f t="shared" si="0"/>
        <v>132.28125</v>
      </c>
      <c r="G43">
        <v>201.53020000000001</v>
      </c>
      <c r="H43">
        <v>265.66399999999999</v>
      </c>
      <c r="I43">
        <v>23.015000000000001</v>
      </c>
      <c r="K43">
        <f t="shared" ref="K43" si="61">(G43+G46-180)/2</f>
        <v>21.531350000000003</v>
      </c>
    </row>
    <row r="44" spans="1:20">
      <c r="A44">
        <v>111</v>
      </c>
      <c r="B44">
        <v>5</v>
      </c>
      <c r="C44">
        <v>12</v>
      </c>
      <c r="D44">
        <v>6</v>
      </c>
      <c r="E44">
        <v>46</v>
      </c>
      <c r="F44">
        <f t="shared" si="0"/>
        <v>132.28194444444443</v>
      </c>
      <c r="G44">
        <v>358.64819999999997</v>
      </c>
      <c r="H44">
        <v>267.74849999999998</v>
      </c>
      <c r="I44">
        <v>1937.2760000000001</v>
      </c>
      <c r="K44">
        <f t="shared" ref="K44" si="62">G44-180-K43</f>
        <v>157.11684999999997</v>
      </c>
      <c r="L44">
        <f t="shared" si="17"/>
        <v>157.11507499999999</v>
      </c>
      <c r="M44">
        <f t="shared" ref="M44" si="63">(360 - (H44+H45))/2 + H45</f>
        <v>92.24760000000002</v>
      </c>
      <c r="O44">
        <f t="shared" ref="O44" si="64">AVERAGE(I44:I45)*COS(RADIANS(M44-90))</f>
        <v>1935.78261689429</v>
      </c>
      <c r="Q44">
        <f t="shared" ref="Q44" si="65">AVERAGE(F43:F46)</f>
        <v>132.28420138888887</v>
      </c>
      <c r="R44">
        <f t="shared" ref="R44" si="66">$F$5+O44*SIN(RADIANS(L44))</f>
        <v>5752.7901736934391</v>
      </c>
      <c r="S44">
        <f t="shared" ref="S44" si="67">$G$5+O44*COS(RADIANS(L44))</f>
        <v>3216.5871778355113</v>
      </c>
      <c r="T44">
        <f t="shared" ref="T44" si="68">$H$5-AVERAGE(I44:I45)*SIN(RADIANS(M44-90))</f>
        <v>924.02410475094644</v>
      </c>
    </row>
    <row r="45" spans="1:20">
      <c r="A45">
        <v>111</v>
      </c>
      <c r="B45">
        <v>5</v>
      </c>
      <c r="C45">
        <v>12</v>
      </c>
      <c r="D45">
        <v>6</v>
      </c>
      <c r="E45">
        <v>46</v>
      </c>
      <c r="F45">
        <f t="shared" si="0"/>
        <v>132.28194444444443</v>
      </c>
      <c r="G45">
        <v>178.64580000000001</v>
      </c>
      <c r="H45">
        <v>92.243700000000004</v>
      </c>
      <c r="I45">
        <v>1937.27</v>
      </c>
      <c r="K45">
        <f t="shared" ref="K45" si="69">G45-G46</f>
        <v>157.11330000000001</v>
      </c>
    </row>
    <row r="46" spans="1:20">
      <c r="A46" t="s">
        <v>0</v>
      </c>
      <c r="B46">
        <v>5</v>
      </c>
      <c r="C46">
        <v>12</v>
      </c>
      <c r="D46">
        <v>7</v>
      </c>
      <c r="E46">
        <v>0</v>
      </c>
      <c r="F46">
        <f t="shared" si="0"/>
        <v>132.29166666666666</v>
      </c>
      <c r="G46">
        <v>21.532499999999999</v>
      </c>
      <c r="H46">
        <v>94.335800000000006</v>
      </c>
      <c r="I46">
        <v>23.015000000000001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>
      <c r="A47" t="s">
        <v>0</v>
      </c>
      <c r="B47">
        <v>5</v>
      </c>
      <c r="C47">
        <v>12</v>
      </c>
      <c r="D47">
        <v>7</v>
      </c>
      <c r="E47">
        <v>0</v>
      </c>
      <c r="F47">
        <f t="shared" si="0"/>
        <v>132.29166666666666</v>
      </c>
      <c r="G47">
        <v>201.52979999999999</v>
      </c>
      <c r="H47">
        <v>265.66500000000002</v>
      </c>
      <c r="I47">
        <v>23.015000000000001</v>
      </c>
      <c r="K47">
        <f t="shared" ref="K47" si="70">(G47+G50-180)/2</f>
        <v>21.529699999999991</v>
      </c>
    </row>
    <row r="48" spans="1:20">
      <c r="A48">
        <v>111</v>
      </c>
      <c r="B48">
        <v>5</v>
      </c>
      <c r="C48">
        <v>12</v>
      </c>
      <c r="D48">
        <v>7</v>
      </c>
      <c r="E48">
        <v>1</v>
      </c>
      <c r="F48">
        <f t="shared" si="0"/>
        <v>132.29236111111112</v>
      </c>
      <c r="G48">
        <v>358.64850000000001</v>
      </c>
      <c r="H48">
        <v>267.7491</v>
      </c>
      <c r="I48">
        <v>1937.107</v>
      </c>
      <c r="K48">
        <f t="shared" ref="K48" si="71">G48-180-K47</f>
        <v>157.11880000000002</v>
      </c>
      <c r="L48">
        <f t="shared" si="17"/>
        <v>157.11680000000001</v>
      </c>
      <c r="M48">
        <f t="shared" ref="M48" si="72">(360 - (H48+H49))/2 + H49</f>
        <v>92.249949999999984</v>
      </c>
      <c r="O48">
        <f t="shared" ref="O48" si="73">AVERAGE(I48:I49)*COS(RADIANS(M48-90))</f>
        <v>1935.614626300041</v>
      </c>
      <c r="Q48">
        <f t="shared" ref="Q48" si="74">AVERAGE(F47:F50)</f>
        <v>132.29461805555556</v>
      </c>
      <c r="R48">
        <f t="shared" ref="R48" si="75">$F$5+O48*SIN(RADIANS(L48))</f>
        <v>5752.6711564823936</v>
      </c>
      <c r="S48">
        <f t="shared" ref="S48" si="76">$G$5+O48*COS(RADIANS(L48))</f>
        <v>3216.7192840873022</v>
      </c>
      <c r="T48">
        <f t="shared" ref="T48" si="77">$H$5-AVERAGE(I48:I49)*SIN(RADIANS(M48-90))</f>
        <v>923.95118595696761</v>
      </c>
    </row>
    <row r="49" spans="1:20">
      <c r="A49">
        <v>111</v>
      </c>
      <c r="B49">
        <v>5</v>
      </c>
      <c r="C49">
        <v>12</v>
      </c>
      <c r="D49">
        <v>7</v>
      </c>
      <c r="E49">
        <v>1</v>
      </c>
      <c r="F49">
        <f t="shared" si="0"/>
        <v>132.29236111111112</v>
      </c>
      <c r="G49">
        <v>178.64439999999999</v>
      </c>
      <c r="H49">
        <v>92.248999999999995</v>
      </c>
      <c r="I49">
        <v>1937.1089999999999</v>
      </c>
      <c r="K49">
        <f t="shared" ref="K49" si="78">G49-G50</f>
        <v>157.1148</v>
      </c>
    </row>
    <row r="50" spans="1:20">
      <c r="A50" t="s">
        <v>0</v>
      </c>
      <c r="B50">
        <v>5</v>
      </c>
      <c r="C50">
        <v>12</v>
      </c>
      <c r="D50">
        <v>7</v>
      </c>
      <c r="E50">
        <v>15</v>
      </c>
      <c r="F50">
        <f t="shared" si="0"/>
        <v>132.30208333333334</v>
      </c>
      <c r="G50">
        <v>21.529599999999999</v>
      </c>
      <c r="H50">
        <v>94.334199999999996</v>
      </c>
      <c r="I50">
        <v>23.015000000000001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>
      <c r="A51" t="s">
        <v>0</v>
      </c>
      <c r="B51">
        <v>5</v>
      </c>
      <c r="C51">
        <v>12</v>
      </c>
      <c r="D51">
        <v>7</v>
      </c>
      <c r="E51">
        <v>15</v>
      </c>
      <c r="F51">
        <f t="shared" si="0"/>
        <v>132.30208333333334</v>
      </c>
      <c r="G51">
        <v>201.5308</v>
      </c>
      <c r="H51">
        <v>265.66379999999998</v>
      </c>
      <c r="I51">
        <v>23.015000000000001</v>
      </c>
      <c r="K51">
        <f t="shared" ref="K51" si="79">(G51+G54-180)/2</f>
        <v>21.530550000000005</v>
      </c>
    </row>
    <row r="52" spans="1:20">
      <c r="A52">
        <v>111</v>
      </c>
      <c r="B52">
        <v>5</v>
      </c>
      <c r="C52">
        <v>12</v>
      </c>
      <c r="D52">
        <v>7</v>
      </c>
      <c r="E52">
        <v>16</v>
      </c>
      <c r="F52">
        <f t="shared" si="0"/>
        <v>132.30277777777778</v>
      </c>
      <c r="G52">
        <v>358.6481</v>
      </c>
      <c r="H52">
        <v>267.74930000000001</v>
      </c>
      <c r="I52">
        <v>1936.943</v>
      </c>
      <c r="K52">
        <f t="shared" ref="K52" si="80">G52-180-K51</f>
        <v>157.11754999999999</v>
      </c>
      <c r="L52">
        <f t="shared" si="17"/>
        <v>157.11517499999999</v>
      </c>
      <c r="M52">
        <f t="shared" ref="M52" si="81">(360 - (H52+H53))/2 + H53</f>
        <v>92.2483</v>
      </c>
      <c r="O52">
        <f t="shared" ref="O52" si="82">AVERAGE(I52:I53)*COS(RADIANS(M52-90))</f>
        <v>1935.4504437176331</v>
      </c>
      <c r="Q52">
        <f t="shared" ref="Q52" si="83">AVERAGE(F51:F54)</f>
        <v>132.30503472222222</v>
      </c>
      <c r="R52">
        <f t="shared" ref="R52" si="84">$F$5+O52*SIN(RADIANS(L52))</f>
        <v>5752.6578855590315</v>
      </c>
      <c r="S52">
        <f t="shared" ref="S52" si="85">$G$5+O52*COS(RADIANS(L52))</f>
        <v>3216.8918912773147</v>
      </c>
      <c r="T52">
        <f t="shared" ref="T52" si="86">$H$5-AVERAGE(I52:I53)*SIN(RADIANS(M52-90))</f>
        <v>924.01345951112887</v>
      </c>
    </row>
    <row r="53" spans="1:20">
      <c r="A53">
        <v>111</v>
      </c>
      <c r="B53">
        <v>5</v>
      </c>
      <c r="C53">
        <v>12</v>
      </c>
      <c r="D53">
        <v>7</v>
      </c>
      <c r="E53">
        <v>16</v>
      </c>
      <c r="F53">
        <f t="shared" si="0"/>
        <v>132.30277777777778</v>
      </c>
      <c r="G53">
        <v>178.6431</v>
      </c>
      <c r="H53">
        <v>92.245900000000006</v>
      </c>
      <c r="I53">
        <v>1936.94</v>
      </c>
      <c r="K53">
        <f t="shared" ref="K53" si="87">G53-G54</f>
        <v>157.11279999999999</v>
      </c>
    </row>
    <row r="54" spans="1:20">
      <c r="A54" t="s">
        <v>0</v>
      </c>
      <c r="B54">
        <v>5</v>
      </c>
      <c r="C54">
        <v>12</v>
      </c>
      <c r="D54">
        <v>7</v>
      </c>
      <c r="E54">
        <v>30</v>
      </c>
      <c r="F54">
        <f t="shared" si="0"/>
        <v>132.3125</v>
      </c>
      <c r="G54">
        <v>21.5303</v>
      </c>
      <c r="H54">
        <v>94.334800000000001</v>
      </c>
      <c r="I54">
        <v>23.015000000000001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>
      <c r="A55" t="s">
        <v>0</v>
      </c>
      <c r="B55">
        <v>5</v>
      </c>
      <c r="C55">
        <v>12</v>
      </c>
      <c r="D55">
        <v>7</v>
      </c>
      <c r="E55">
        <v>30</v>
      </c>
      <c r="F55">
        <f t="shared" si="0"/>
        <v>132.3125</v>
      </c>
      <c r="G55">
        <v>201.53049999999999</v>
      </c>
      <c r="H55">
        <v>265.66449999999998</v>
      </c>
      <c r="I55">
        <v>23.015000000000001</v>
      </c>
      <c r="K55">
        <f t="shared" ref="K55" si="88">(G55+G58-180)/2</f>
        <v>21.530199999999994</v>
      </c>
    </row>
    <row r="56" spans="1:20">
      <c r="A56">
        <v>111</v>
      </c>
      <c r="B56">
        <v>5</v>
      </c>
      <c r="C56">
        <v>12</v>
      </c>
      <c r="D56">
        <v>7</v>
      </c>
      <c r="E56">
        <v>31</v>
      </c>
      <c r="F56">
        <f t="shared" si="0"/>
        <v>132.31319444444443</v>
      </c>
      <c r="G56">
        <v>358.6474</v>
      </c>
      <c r="H56">
        <v>267.7491</v>
      </c>
      <c r="I56">
        <v>1936.7739999999999</v>
      </c>
      <c r="K56">
        <f t="shared" ref="K56" si="89">G56-180-K55</f>
        <v>157.11720000000003</v>
      </c>
      <c r="L56">
        <f t="shared" si="17"/>
        <v>157.1148</v>
      </c>
      <c r="M56">
        <f t="shared" ref="M56" si="90">(360 - (H56+H57))/2 + H57</f>
        <v>92.248750000000001</v>
      </c>
      <c r="O56">
        <f t="shared" ref="O56" si="91">AVERAGE(I56:I57)*COS(RADIANS(M56-90))</f>
        <v>1935.2819762391021</v>
      </c>
      <c r="Q56">
        <f t="shared" ref="Q56" si="92">AVERAGE(F55:F58)</f>
        <v>132.31545138888887</v>
      </c>
      <c r="R56">
        <f t="shared" ref="R56" si="93">$F$5+O56*SIN(RADIANS(L56))</f>
        <v>5752.6040413165374</v>
      </c>
      <c r="S56">
        <f t="shared" ref="S56" si="94">$G$5+O56*COS(RADIANS(L56))</f>
        <v>3217.0520241605645</v>
      </c>
      <c r="T56">
        <f t="shared" ref="T56" si="95">$H$5-AVERAGE(I56:I57)*SIN(RADIANS(M56-90))</f>
        <v>924.00485050791451</v>
      </c>
    </row>
    <row r="57" spans="1:20">
      <c r="A57">
        <v>111</v>
      </c>
      <c r="B57">
        <v>5</v>
      </c>
      <c r="C57">
        <v>12</v>
      </c>
      <c r="D57">
        <v>7</v>
      </c>
      <c r="E57">
        <v>31</v>
      </c>
      <c r="F57">
        <f t="shared" si="0"/>
        <v>132.31319444444443</v>
      </c>
      <c r="G57">
        <v>178.64230000000001</v>
      </c>
      <c r="H57">
        <v>92.246600000000001</v>
      </c>
      <c r="I57">
        <v>1936.7729999999999</v>
      </c>
      <c r="K57">
        <f t="shared" ref="K57" si="96">G57-G58</f>
        <v>157.11240000000001</v>
      </c>
    </row>
    <row r="58" spans="1:20">
      <c r="A58" t="s">
        <v>0</v>
      </c>
      <c r="B58">
        <v>5</v>
      </c>
      <c r="C58">
        <v>12</v>
      </c>
      <c r="D58">
        <v>7</v>
      </c>
      <c r="E58">
        <v>45</v>
      </c>
      <c r="F58">
        <f t="shared" si="0"/>
        <v>132.32291666666666</v>
      </c>
      <c r="G58">
        <v>21.529900000000001</v>
      </c>
      <c r="H58">
        <v>94.333699999999993</v>
      </c>
      <c r="I58">
        <v>23.015000000000001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>
      <c r="A59" t="s">
        <v>0</v>
      </c>
      <c r="B59">
        <v>5</v>
      </c>
      <c r="C59">
        <v>12</v>
      </c>
      <c r="D59">
        <v>7</v>
      </c>
      <c r="E59">
        <v>45</v>
      </c>
      <c r="F59">
        <f t="shared" si="0"/>
        <v>132.32291666666666</v>
      </c>
      <c r="G59">
        <v>201.53270000000001</v>
      </c>
      <c r="H59">
        <v>265.66320000000002</v>
      </c>
      <c r="I59">
        <v>23.015000000000001</v>
      </c>
      <c r="K59">
        <f t="shared" ref="K59" si="97">(G59+G62-180)/2</f>
        <v>21.531500000000008</v>
      </c>
    </row>
    <row r="60" spans="1:20">
      <c r="A60">
        <v>111</v>
      </c>
      <c r="B60">
        <v>5</v>
      </c>
      <c r="C60">
        <v>12</v>
      </c>
      <c r="D60">
        <v>7</v>
      </c>
      <c r="E60">
        <v>46</v>
      </c>
      <c r="F60">
        <f t="shared" si="0"/>
        <v>132.32361111111112</v>
      </c>
      <c r="G60">
        <v>358.64530000000002</v>
      </c>
      <c r="H60">
        <v>267.75009999999997</v>
      </c>
      <c r="I60">
        <v>1936.6079999999999</v>
      </c>
      <c r="K60">
        <f t="shared" ref="K60" si="98">G60-180-K59</f>
        <v>157.11380000000003</v>
      </c>
      <c r="L60">
        <f t="shared" si="17"/>
        <v>157.11270000000002</v>
      </c>
      <c r="M60">
        <f t="shared" ref="M60" si="99">(360 - (H60+H61))/2 + H61</f>
        <v>92.248000000000005</v>
      </c>
      <c r="O60">
        <f t="shared" ref="O60" si="100">AVERAGE(I60:I61)*COS(RADIANS(M60-90))</f>
        <v>1935.1195966760899</v>
      </c>
      <c r="Q60">
        <f t="shared" ref="Q60" si="101">AVERAGE(F59:F62)</f>
        <v>132.32586805555556</v>
      </c>
      <c r="R60">
        <f t="shared" ref="R60" si="102">$F$5+O60*SIN(RADIANS(L60))</f>
        <v>5752.60623664778</v>
      </c>
      <c r="S60">
        <f t="shared" ref="S60" si="103">$G$5+O60*COS(RADIANS(L60))</f>
        <v>3217.2292054224417</v>
      </c>
      <c r="T60">
        <f t="shared" ref="T60" si="104">$H$5-AVERAGE(I60:I61)*SIN(RADIANS(M60-90))</f>
        <v>924.03659657330047</v>
      </c>
    </row>
    <row r="61" spans="1:20">
      <c r="A61">
        <v>111</v>
      </c>
      <c r="B61">
        <v>5</v>
      </c>
      <c r="C61">
        <v>12</v>
      </c>
      <c r="D61">
        <v>7</v>
      </c>
      <c r="E61">
        <v>46</v>
      </c>
      <c r="F61">
        <f t="shared" si="0"/>
        <v>132.32361111111112</v>
      </c>
      <c r="G61">
        <v>178.64189999999999</v>
      </c>
      <c r="H61">
        <v>92.246099999999998</v>
      </c>
      <c r="I61">
        <v>1936.6120000000001</v>
      </c>
      <c r="K61">
        <f t="shared" ref="K61" si="105">G61-G62</f>
        <v>157.11159999999998</v>
      </c>
    </row>
    <row r="62" spans="1:20">
      <c r="A62" t="s">
        <v>0</v>
      </c>
      <c r="B62">
        <v>5</v>
      </c>
      <c r="C62">
        <v>12</v>
      </c>
      <c r="D62">
        <v>8</v>
      </c>
      <c r="E62">
        <v>0</v>
      </c>
      <c r="F62">
        <f t="shared" si="0"/>
        <v>132.33333333333334</v>
      </c>
      <c r="G62">
        <v>21.5303</v>
      </c>
      <c r="H62">
        <v>94.333500000000001</v>
      </c>
      <c r="I62">
        <v>23.015000000000001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>
      <c r="A63" t="s">
        <v>0</v>
      </c>
      <c r="B63">
        <v>5</v>
      </c>
      <c r="C63">
        <v>12</v>
      </c>
      <c r="D63">
        <v>8</v>
      </c>
      <c r="E63">
        <v>0</v>
      </c>
      <c r="F63">
        <f t="shared" si="0"/>
        <v>132.33333333333334</v>
      </c>
      <c r="G63">
        <v>201.53110000000001</v>
      </c>
      <c r="H63">
        <v>265.66340000000002</v>
      </c>
      <c r="I63">
        <v>23.015000000000001</v>
      </c>
      <c r="K63">
        <f t="shared" ref="K63" si="106">(G63+G66-180)/2</f>
        <v>21.530550000000005</v>
      </c>
    </row>
    <row r="64" spans="1:20">
      <c r="A64">
        <v>111</v>
      </c>
      <c r="B64">
        <v>5</v>
      </c>
      <c r="C64">
        <v>12</v>
      </c>
      <c r="D64">
        <v>8</v>
      </c>
      <c r="E64">
        <v>1</v>
      </c>
      <c r="F64">
        <f t="shared" si="0"/>
        <v>132.33402777777778</v>
      </c>
      <c r="G64">
        <v>358.64429999999999</v>
      </c>
      <c r="H64">
        <v>267.75240000000002</v>
      </c>
      <c r="I64">
        <v>1936.452</v>
      </c>
      <c r="K64">
        <f t="shared" ref="K64" si="107">G64-180-K63</f>
        <v>157.11374999999998</v>
      </c>
      <c r="L64">
        <f t="shared" si="17"/>
        <v>157.11247499999999</v>
      </c>
      <c r="M64">
        <f t="shared" ref="M64" si="108">(360 - (H64+H65))/2 + H65</f>
        <v>92.245399999999989</v>
      </c>
      <c r="O64">
        <f t="shared" ref="O64" si="109">AVERAGE(I64:I65)*COS(RADIANS(M64-90))</f>
        <v>1934.9601669474232</v>
      </c>
      <c r="Q64">
        <f t="shared" ref="Q64" si="110">AVERAGE(F63:F66)</f>
        <v>132.33628472222222</v>
      </c>
      <c r="R64">
        <f t="shared" ref="R64" si="111">$F$5+O64*SIN(RADIANS(L64))</f>
        <v>5752.5512316189452</v>
      </c>
      <c r="S64">
        <f t="shared" ref="S64" si="112">$G$5+O64*COS(RADIANS(L64))</f>
        <v>3217.3790387572549</v>
      </c>
      <c r="T64">
        <f t="shared" ref="T64" si="113">$H$5-AVERAGE(I64:I65)*SIN(RADIANS(M64-90))</f>
        <v>924.13079586683466</v>
      </c>
    </row>
    <row r="65" spans="1:20">
      <c r="A65">
        <v>111</v>
      </c>
      <c r="B65">
        <v>5</v>
      </c>
      <c r="C65">
        <v>12</v>
      </c>
      <c r="D65">
        <v>8</v>
      </c>
      <c r="E65">
        <v>1</v>
      </c>
      <c r="F65">
        <f t="shared" si="0"/>
        <v>132.33402777777778</v>
      </c>
      <c r="G65">
        <v>178.6412</v>
      </c>
      <c r="H65">
        <v>92.243200000000002</v>
      </c>
      <c r="I65">
        <v>1936.442</v>
      </c>
      <c r="K65">
        <f t="shared" ref="K65" si="114">G65-G66</f>
        <v>157.1112</v>
      </c>
    </row>
    <row r="66" spans="1:20">
      <c r="A66" t="s">
        <v>0</v>
      </c>
      <c r="B66">
        <v>5</v>
      </c>
      <c r="C66">
        <v>12</v>
      </c>
      <c r="D66">
        <v>8</v>
      </c>
      <c r="E66">
        <v>15</v>
      </c>
      <c r="F66">
        <f t="shared" si="0"/>
        <v>132.34375</v>
      </c>
      <c r="G66">
        <v>21.53</v>
      </c>
      <c r="H66">
        <v>94.333500000000001</v>
      </c>
      <c r="I66">
        <v>23.015999999999998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>
      <c r="A67" t="s">
        <v>0</v>
      </c>
      <c r="B67">
        <v>5</v>
      </c>
      <c r="C67">
        <v>12</v>
      </c>
      <c r="D67">
        <v>8</v>
      </c>
      <c r="E67">
        <v>15</v>
      </c>
      <c r="F67">
        <f t="shared" si="0"/>
        <v>132.34375</v>
      </c>
      <c r="G67">
        <v>201.53020000000001</v>
      </c>
      <c r="H67">
        <v>265.66340000000002</v>
      </c>
      <c r="I67">
        <v>23.015000000000001</v>
      </c>
      <c r="K67">
        <f t="shared" ref="K67" si="115">(G67+G70-180)/2</f>
        <v>21.53125</v>
      </c>
    </row>
    <row r="68" spans="1:20">
      <c r="A68">
        <v>111</v>
      </c>
      <c r="B68">
        <v>5</v>
      </c>
      <c r="C68">
        <v>12</v>
      </c>
      <c r="D68">
        <v>8</v>
      </c>
      <c r="E68">
        <v>16</v>
      </c>
      <c r="F68">
        <f t="shared" si="0"/>
        <v>132.34444444444443</v>
      </c>
      <c r="G68">
        <v>358.64240000000001</v>
      </c>
      <c r="H68">
        <v>267.75850000000003</v>
      </c>
      <c r="I68">
        <v>1936.288</v>
      </c>
      <c r="K68">
        <f t="shared" ref="K68" si="116">G68-180-K67</f>
        <v>157.11115000000001</v>
      </c>
      <c r="L68">
        <f t="shared" si="17"/>
        <v>157.10882500000002</v>
      </c>
      <c r="M68">
        <f t="shared" ref="M68" si="117">(360 - (H68+H69))/2 + H69</f>
        <v>92.240499999999983</v>
      </c>
      <c r="O68">
        <f t="shared" ref="O68" si="118">AVERAGE(I68:I69)*COS(RADIANS(M68-90))</f>
        <v>1934.8052717532983</v>
      </c>
      <c r="Q68">
        <f t="shared" ref="Q68" si="119">AVERAGE(F67:F70)</f>
        <v>132.34670138888887</v>
      </c>
      <c r="R68">
        <f t="shared" ref="R68" si="120">$F$5+O68*SIN(RADIANS(L68))</f>
        <v>5752.6045396487716</v>
      </c>
      <c r="S68">
        <f t="shared" ref="S68" si="121">$G$5+O68*COS(RADIANS(L68))</f>
        <v>3217.5696797618107</v>
      </c>
      <c r="T68">
        <f t="shared" ref="T68" si="122">$H$5-AVERAGE(I68:I69)*SIN(RADIANS(M68-90))</f>
        <v>924.30258983363046</v>
      </c>
    </row>
    <row r="69" spans="1:20">
      <c r="A69">
        <v>111</v>
      </c>
      <c r="B69">
        <v>5</v>
      </c>
      <c r="C69">
        <v>12</v>
      </c>
      <c r="D69">
        <v>8</v>
      </c>
      <c r="E69">
        <v>16</v>
      </c>
      <c r="F69">
        <f t="shared" si="0"/>
        <v>132.34444444444443</v>
      </c>
      <c r="G69">
        <v>178.6388</v>
      </c>
      <c r="H69">
        <v>92.239500000000007</v>
      </c>
      <c r="I69">
        <v>1936.2829999999999</v>
      </c>
      <c r="K69">
        <f t="shared" ref="K69" si="123">G69-G70</f>
        <v>157.10650000000001</v>
      </c>
    </row>
    <row r="70" spans="1:20">
      <c r="A70" t="s">
        <v>0</v>
      </c>
      <c r="B70">
        <v>5</v>
      </c>
      <c r="C70">
        <v>12</v>
      </c>
      <c r="D70">
        <v>8</v>
      </c>
      <c r="E70">
        <v>30</v>
      </c>
      <c r="F70">
        <f t="shared" ref="F70:F133" si="124" xml:space="preserve"> 133 + (C70-13) + (D70 + E70/60)/24</f>
        <v>132.35416666666666</v>
      </c>
      <c r="G70">
        <v>21.532299999999999</v>
      </c>
      <c r="H70">
        <v>94.332899999999995</v>
      </c>
      <c r="I70">
        <v>23.015000000000001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>
      <c r="A71" t="s">
        <v>0</v>
      </c>
      <c r="B71">
        <v>5</v>
      </c>
      <c r="C71">
        <v>12</v>
      </c>
      <c r="D71">
        <v>8</v>
      </c>
      <c r="E71">
        <v>30</v>
      </c>
      <c r="F71">
        <f t="shared" si="124"/>
        <v>132.35416666666666</v>
      </c>
      <c r="G71">
        <v>201.52969999999999</v>
      </c>
      <c r="H71">
        <v>265.66320000000002</v>
      </c>
      <c r="I71">
        <v>23.015000000000001</v>
      </c>
      <c r="K71">
        <f t="shared" ref="K71" si="125">(G71+G74-180)/2</f>
        <v>21.53125</v>
      </c>
    </row>
    <row r="72" spans="1:20">
      <c r="A72">
        <v>111</v>
      </c>
      <c r="B72">
        <v>5</v>
      </c>
      <c r="C72">
        <v>12</v>
      </c>
      <c r="D72">
        <v>8</v>
      </c>
      <c r="E72">
        <v>31</v>
      </c>
      <c r="F72">
        <f t="shared" si="124"/>
        <v>132.35486111111112</v>
      </c>
      <c r="G72">
        <v>358.64350000000002</v>
      </c>
      <c r="H72">
        <v>267.75389999999999</v>
      </c>
      <c r="I72">
        <v>1936.1179999999999</v>
      </c>
      <c r="K72">
        <f t="shared" ref="K72" si="126">G72-180-K71</f>
        <v>157.11225000000002</v>
      </c>
      <c r="L72">
        <f t="shared" si="17"/>
        <v>157.10897499999999</v>
      </c>
      <c r="M72">
        <f t="shared" ref="M72" si="127">(360 - (H72+H73))/2 + H73</f>
        <v>92.243700000000018</v>
      </c>
      <c r="O72">
        <f t="shared" ref="O72" si="128">AVERAGE(I72:I73)*COS(RADIANS(M72-90))</f>
        <v>1934.6361674924999</v>
      </c>
      <c r="Q72">
        <f t="shared" ref="Q72" si="129">AVERAGE(F71:F74)</f>
        <v>132.35711805555556</v>
      </c>
      <c r="R72">
        <f t="shared" ref="R72" si="130">$F$5+O72*SIN(RADIANS(L72))</f>
        <v>5752.5340951387134</v>
      </c>
      <c r="S72">
        <f t="shared" ref="S72" si="131">$G$5+O72*COS(RADIANS(L72))</f>
        <v>3217.7234961365211</v>
      </c>
      <c r="T72">
        <f t="shared" ref="T72" si="132">$H$5-AVERAGE(I72:I73)*SIN(RADIANS(M72-90))</f>
        <v>924.20098978099054</v>
      </c>
    </row>
    <row r="73" spans="1:20">
      <c r="A73">
        <v>111</v>
      </c>
      <c r="B73">
        <v>5</v>
      </c>
      <c r="C73">
        <v>12</v>
      </c>
      <c r="D73">
        <v>8</v>
      </c>
      <c r="E73">
        <v>31</v>
      </c>
      <c r="F73">
        <f t="shared" si="124"/>
        <v>132.35486111111112</v>
      </c>
      <c r="G73">
        <v>178.63849999999999</v>
      </c>
      <c r="H73">
        <v>92.241299999999995</v>
      </c>
      <c r="I73">
        <v>1936.123</v>
      </c>
      <c r="K73">
        <f t="shared" ref="K73" si="133">G73-G74</f>
        <v>157.10569999999998</v>
      </c>
    </row>
    <row r="74" spans="1:20">
      <c r="A74" t="s">
        <v>0</v>
      </c>
      <c r="B74">
        <v>5</v>
      </c>
      <c r="C74">
        <v>12</v>
      </c>
      <c r="D74">
        <v>8</v>
      </c>
      <c r="E74">
        <v>45</v>
      </c>
      <c r="F74">
        <f t="shared" si="124"/>
        <v>132.36458333333334</v>
      </c>
      <c r="G74">
        <v>21.532800000000002</v>
      </c>
      <c r="H74">
        <v>94.334699999999998</v>
      </c>
      <c r="I74">
        <v>23.015000000000001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>
      <c r="A75" t="s">
        <v>0</v>
      </c>
      <c r="B75">
        <v>5</v>
      </c>
      <c r="C75">
        <v>12</v>
      </c>
      <c r="D75">
        <v>8</v>
      </c>
      <c r="E75">
        <v>45</v>
      </c>
      <c r="F75">
        <f t="shared" si="124"/>
        <v>132.36458333333334</v>
      </c>
      <c r="G75">
        <v>201.53030000000001</v>
      </c>
      <c r="H75">
        <v>265.66430000000003</v>
      </c>
      <c r="I75">
        <v>23.015000000000001</v>
      </c>
      <c r="K75">
        <f t="shared" ref="K75" si="134">(G75+G78-180)/2</f>
        <v>21.531400000000005</v>
      </c>
    </row>
    <row r="76" spans="1:20">
      <c r="A76">
        <v>111</v>
      </c>
      <c r="B76">
        <v>5</v>
      </c>
      <c r="C76">
        <v>12</v>
      </c>
      <c r="D76">
        <v>8</v>
      </c>
      <c r="E76">
        <v>46</v>
      </c>
      <c r="F76">
        <f t="shared" si="124"/>
        <v>132.36527777777778</v>
      </c>
      <c r="G76">
        <v>358.6422</v>
      </c>
      <c r="H76">
        <v>267.75470000000001</v>
      </c>
      <c r="I76">
        <v>1935.9570000000001</v>
      </c>
      <c r="K76">
        <f t="shared" ref="K76" si="135">G76-180-K75</f>
        <v>157.11079999999998</v>
      </c>
      <c r="L76">
        <f t="shared" si="17"/>
        <v>157.10839999999999</v>
      </c>
      <c r="M76">
        <f t="shared" ref="M76" si="136">(360 - (H76+H77))/2 + H77</f>
        <v>92.241849999999985</v>
      </c>
      <c r="O76">
        <f t="shared" ref="O76" si="137">AVERAGE(I76:I77)*COS(RADIANS(M76-90))</f>
        <v>1934.4737402165185</v>
      </c>
      <c r="Q76">
        <f t="shared" ref="Q76" si="138">AVERAGE(F75:F78)</f>
        <v>132.36753472222222</v>
      </c>
      <c r="R76">
        <f t="shared" ref="R76" si="139">$F$5+O76*SIN(RADIANS(L76))</f>
        <v>5752.4887989855961</v>
      </c>
      <c r="S76">
        <f t="shared" ref="S76" si="140">$G$5+O76*COS(RADIANS(L76))</f>
        <v>3217.8806832906776</v>
      </c>
      <c r="T76">
        <f t="shared" ref="T76" si="141">$H$5-AVERAGE(I76:I77)*SIN(RADIANS(M76-90))</f>
        <v>924.26991091406671</v>
      </c>
    </row>
    <row r="77" spans="1:20">
      <c r="A77">
        <v>111</v>
      </c>
      <c r="B77">
        <v>5</v>
      </c>
      <c r="C77">
        <v>12</v>
      </c>
      <c r="D77">
        <v>8</v>
      </c>
      <c r="E77">
        <v>46</v>
      </c>
      <c r="F77">
        <f t="shared" si="124"/>
        <v>132.36527777777778</v>
      </c>
      <c r="G77">
        <v>178.63849999999999</v>
      </c>
      <c r="H77">
        <v>92.238399999999999</v>
      </c>
      <c r="I77">
        <v>1935.954</v>
      </c>
      <c r="K77">
        <f t="shared" ref="K77" si="142">G77-G78</f>
        <v>157.10599999999999</v>
      </c>
    </row>
    <row r="78" spans="1:20">
      <c r="A78" t="s">
        <v>0</v>
      </c>
      <c r="B78">
        <v>5</v>
      </c>
      <c r="C78">
        <v>12</v>
      </c>
      <c r="D78">
        <v>9</v>
      </c>
      <c r="E78">
        <v>0</v>
      </c>
      <c r="F78">
        <f t="shared" si="124"/>
        <v>132.375</v>
      </c>
      <c r="G78">
        <v>21.532499999999999</v>
      </c>
      <c r="H78">
        <v>94.334699999999998</v>
      </c>
      <c r="I78">
        <v>23.015000000000001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>
      <c r="A79" t="s">
        <v>0</v>
      </c>
      <c r="B79">
        <v>5</v>
      </c>
      <c r="C79">
        <v>12</v>
      </c>
      <c r="D79">
        <v>9</v>
      </c>
      <c r="E79">
        <v>0</v>
      </c>
      <c r="F79">
        <f t="shared" si="124"/>
        <v>132.375</v>
      </c>
      <c r="G79">
        <v>201.53059999999999</v>
      </c>
      <c r="H79">
        <v>265.66410000000002</v>
      </c>
      <c r="I79">
        <v>23.015000000000001</v>
      </c>
      <c r="K79">
        <f t="shared" ref="K79" si="143">(G79+G82-180)/2</f>
        <v>21.531700000000001</v>
      </c>
    </row>
    <row r="80" spans="1:20">
      <c r="A80">
        <v>111</v>
      </c>
      <c r="B80">
        <v>5</v>
      </c>
      <c r="C80">
        <v>12</v>
      </c>
      <c r="D80">
        <v>9</v>
      </c>
      <c r="E80">
        <v>1</v>
      </c>
      <c r="F80">
        <f t="shared" si="124"/>
        <v>132.37569444444443</v>
      </c>
      <c r="G80">
        <v>358.6413</v>
      </c>
      <c r="H80">
        <v>267.75409999999999</v>
      </c>
      <c r="I80">
        <v>1935.797</v>
      </c>
      <c r="K80">
        <f t="shared" ref="K80" si="144">G80-180-K79</f>
        <v>157.1096</v>
      </c>
      <c r="L80">
        <f t="shared" si="17"/>
        <v>157.10665</v>
      </c>
      <c r="M80">
        <f t="shared" ref="M80" si="145">(360 - (H80+H81))/2 + H81</f>
        <v>92.244049999999987</v>
      </c>
      <c r="O80">
        <f t="shared" ref="O80" si="146">AVERAGE(I80:I81)*COS(RADIANS(M80-90))</f>
        <v>1934.3114532830957</v>
      </c>
      <c r="Q80">
        <f t="shared" ref="Q80" si="147">AVERAGE(F79:F82)</f>
        <v>132.37795138888887</v>
      </c>
      <c r="R80">
        <f t="shared" ref="R80" si="148">$F$5+O80*SIN(RADIANS(L80))</f>
        <v>5752.4800979906759</v>
      </c>
      <c r="S80">
        <f t="shared" ref="S80" si="149">$G$5+O80*COS(RADIANS(L80))</f>
        <v>3218.0531712674183</v>
      </c>
      <c r="T80">
        <f t="shared" ref="T80" si="150">$H$5-AVERAGE(I80:I81)*SIN(RADIANS(M80-90))</f>
        <v>924.20187790031764</v>
      </c>
    </row>
    <row r="81" spans="1:20">
      <c r="A81">
        <v>111</v>
      </c>
      <c r="B81">
        <v>5</v>
      </c>
      <c r="C81">
        <v>12</v>
      </c>
      <c r="D81">
        <v>9</v>
      </c>
      <c r="E81">
        <v>1</v>
      </c>
      <c r="F81">
        <f t="shared" si="124"/>
        <v>132.37569444444443</v>
      </c>
      <c r="G81">
        <v>178.63650000000001</v>
      </c>
      <c r="H81">
        <v>92.242199999999997</v>
      </c>
      <c r="I81">
        <v>1935.7950000000001</v>
      </c>
      <c r="K81">
        <f t="shared" ref="K81" si="151">G81-G82</f>
        <v>157.1037</v>
      </c>
    </row>
    <row r="82" spans="1:20">
      <c r="A82" t="s">
        <v>0</v>
      </c>
      <c r="B82">
        <v>5</v>
      </c>
      <c r="C82">
        <v>12</v>
      </c>
      <c r="D82">
        <v>9</v>
      </c>
      <c r="E82">
        <v>15</v>
      </c>
      <c r="F82">
        <f t="shared" si="124"/>
        <v>132.38541666666666</v>
      </c>
      <c r="G82">
        <v>21.532800000000002</v>
      </c>
      <c r="H82">
        <v>94.334900000000005</v>
      </c>
      <c r="I82">
        <v>23.015000000000001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>
      <c r="A83" t="s">
        <v>0</v>
      </c>
      <c r="B83">
        <v>5</v>
      </c>
      <c r="C83">
        <v>12</v>
      </c>
      <c r="D83">
        <v>9</v>
      </c>
      <c r="E83">
        <v>15</v>
      </c>
      <c r="F83">
        <f t="shared" si="124"/>
        <v>132.38541666666666</v>
      </c>
      <c r="G83">
        <v>201.53020000000001</v>
      </c>
      <c r="H83">
        <v>265.66520000000003</v>
      </c>
      <c r="I83">
        <v>23.015000000000001</v>
      </c>
      <c r="K83">
        <f t="shared" ref="K83" si="152">(G83+G86-180)/2</f>
        <v>21.531450000000007</v>
      </c>
    </row>
    <row r="84" spans="1:20">
      <c r="A84">
        <v>111</v>
      </c>
      <c r="B84">
        <v>5</v>
      </c>
      <c r="C84">
        <v>12</v>
      </c>
      <c r="D84">
        <v>9</v>
      </c>
      <c r="E84">
        <v>16</v>
      </c>
      <c r="F84">
        <f t="shared" si="124"/>
        <v>132.38611111111112</v>
      </c>
      <c r="G84">
        <v>358.64060000000001</v>
      </c>
      <c r="H84">
        <v>267.75740000000002</v>
      </c>
      <c r="I84">
        <v>1935.635</v>
      </c>
      <c r="K84">
        <f t="shared" ref="K84" si="153">G84-180-K83</f>
        <v>157.10915</v>
      </c>
      <c r="L84">
        <f t="shared" si="17"/>
        <v>157.10647499999999</v>
      </c>
      <c r="M84">
        <f t="shared" ref="M84" si="154">(360 - (H84+H85))/2 + H85</f>
        <v>92.242149999999995</v>
      </c>
      <c r="O84">
        <f t="shared" ref="O84" si="155">AVERAGE(I84:I85)*COS(RADIANS(M84-90))</f>
        <v>1934.1520898067222</v>
      </c>
      <c r="Q84">
        <f t="shared" ref="Q84" si="156">AVERAGE(F83:F86)</f>
        <v>132.38836805555556</v>
      </c>
      <c r="R84">
        <f t="shared" ref="R84" si="157">$F$5+O84*SIN(RADIANS(L84))</f>
        <v>5752.4235450792494</v>
      </c>
      <c r="S84">
        <f t="shared" ref="S84" si="158">$G$5+O84*COS(RADIANS(L84))</f>
        <v>3218.2022799110764</v>
      </c>
      <c r="T84">
        <f t="shared" ref="T84" si="159">$H$5-AVERAGE(I84:I85)*SIN(RADIANS(M84-90))</f>
        <v>924.27236005071086</v>
      </c>
    </row>
    <row r="85" spans="1:20">
      <c r="A85">
        <v>111</v>
      </c>
      <c r="B85">
        <v>5</v>
      </c>
      <c r="C85">
        <v>12</v>
      </c>
      <c r="D85">
        <v>9</v>
      </c>
      <c r="E85">
        <v>16</v>
      </c>
      <c r="F85">
        <f t="shared" si="124"/>
        <v>132.38611111111112</v>
      </c>
      <c r="G85">
        <v>178.63650000000001</v>
      </c>
      <c r="H85">
        <v>92.241699999999994</v>
      </c>
      <c r="I85">
        <v>1935.633</v>
      </c>
      <c r="K85">
        <f t="shared" ref="K85" si="160">G85-G86</f>
        <v>157.10380000000001</v>
      </c>
    </row>
    <row r="86" spans="1:20">
      <c r="A86" t="s">
        <v>0</v>
      </c>
      <c r="B86">
        <v>5</v>
      </c>
      <c r="C86">
        <v>12</v>
      </c>
      <c r="D86">
        <v>9</v>
      </c>
      <c r="E86">
        <v>30</v>
      </c>
      <c r="F86">
        <f t="shared" si="124"/>
        <v>132.39583333333334</v>
      </c>
      <c r="G86">
        <v>21.532699999999998</v>
      </c>
      <c r="H86">
        <v>94.332499999999996</v>
      </c>
      <c r="I86">
        <v>23.015000000000001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>
      <c r="A87" t="s">
        <v>0</v>
      </c>
      <c r="B87">
        <v>5</v>
      </c>
      <c r="C87">
        <v>12</v>
      </c>
      <c r="D87">
        <v>9</v>
      </c>
      <c r="E87">
        <v>30</v>
      </c>
      <c r="F87">
        <f t="shared" si="124"/>
        <v>132.39583333333334</v>
      </c>
      <c r="G87">
        <v>201.52940000000001</v>
      </c>
      <c r="H87">
        <v>265.66340000000002</v>
      </c>
      <c r="I87">
        <v>23.015000000000001</v>
      </c>
      <c r="K87">
        <f t="shared" ref="K87" si="161">(G87+G90-180)/2</f>
        <v>21.529650000000004</v>
      </c>
    </row>
    <row r="88" spans="1:20">
      <c r="A88">
        <v>111</v>
      </c>
      <c r="B88">
        <v>5</v>
      </c>
      <c r="C88">
        <v>12</v>
      </c>
      <c r="D88">
        <v>9</v>
      </c>
      <c r="E88">
        <v>31</v>
      </c>
      <c r="F88">
        <f t="shared" si="124"/>
        <v>132.39652777777778</v>
      </c>
      <c r="G88">
        <v>358.6386</v>
      </c>
      <c r="H88">
        <v>267.7561</v>
      </c>
      <c r="I88">
        <v>1935.47</v>
      </c>
      <c r="K88">
        <f t="shared" ref="K88" si="162">G88-180-K87</f>
        <v>157.10894999999999</v>
      </c>
      <c r="L88">
        <f t="shared" ref="L88:L148" si="163">AVERAGE(K88:K89)</f>
        <v>157.10727500000002</v>
      </c>
      <c r="M88">
        <f t="shared" ref="M88" si="164">(360 - (H88+H89))/2 + H89</f>
        <v>92.240799999999993</v>
      </c>
      <c r="O88">
        <f t="shared" ref="O88" si="165">AVERAGE(I88:I89)*COS(RADIANS(M88-90))</f>
        <v>1933.9889997313076</v>
      </c>
      <c r="Q88">
        <f t="shared" ref="Q88" si="166">AVERAGE(F87:F90)</f>
        <v>132.39878472222222</v>
      </c>
      <c r="R88">
        <f t="shared" ref="R88" si="167">$F$5+O88*SIN(RADIANS(L88))</f>
        <v>5752.3352232384832</v>
      </c>
      <c r="S88">
        <f t="shared" ref="S88" si="168">$G$5+O88*COS(RADIANS(L88))</f>
        <v>3218.3420185242048</v>
      </c>
      <c r="T88">
        <f t="shared" ref="T88" si="169">$H$5-AVERAGE(I88:I89)*SIN(RADIANS(M88-90))</f>
        <v>924.3243838525442</v>
      </c>
    </row>
    <row r="89" spans="1:20">
      <c r="A89">
        <v>111</v>
      </c>
      <c r="B89">
        <v>5</v>
      </c>
      <c r="C89">
        <v>12</v>
      </c>
      <c r="D89">
        <v>9</v>
      </c>
      <c r="E89">
        <v>31</v>
      </c>
      <c r="F89">
        <f t="shared" si="124"/>
        <v>132.39652777777778</v>
      </c>
      <c r="G89">
        <v>178.63550000000001</v>
      </c>
      <c r="H89">
        <v>92.237700000000004</v>
      </c>
      <c r="I89">
        <v>1935.4680000000001</v>
      </c>
      <c r="K89">
        <f t="shared" ref="K89" si="170">G89-G90</f>
        <v>157.10560000000001</v>
      </c>
    </row>
    <row r="90" spans="1:20">
      <c r="A90" t="s">
        <v>0</v>
      </c>
      <c r="B90">
        <v>5</v>
      </c>
      <c r="C90">
        <v>12</v>
      </c>
      <c r="D90">
        <v>9</v>
      </c>
      <c r="E90">
        <v>45</v>
      </c>
      <c r="F90">
        <f t="shared" si="124"/>
        <v>132.40625</v>
      </c>
      <c r="G90">
        <v>21.529900000000001</v>
      </c>
      <c r="H90">
        <v>94.332999999999998</v>
      </c>
      <c r="I90">
        <v>23.015000000000001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>
      <c r="A91" t="s">
        <v>0</v>
      </c>
      <c r="B91">
        <v>5</v>
      </c>
      <c r="C91">
        <v>12</v>
      </c>
      <c r="D91">
        <v>9</v>
      </c>
      <c r="E91">
        <v>45</v>
      </c>
      <c r="F91">
        <f t="shared" si="124"/>
        <v>132.40625</v>
      </c>
      <c r="G91">
        <v>201.5292</v>
      </c>
      <c r="H91">
        <v>265.66309999999999</v>
      </c>
      <c r="I91">
        <v>23.015000000000001</v>
      </c>
      <c r="K91">
        <f t="shared" ref="K91" si="171">(G91+G94-180)/2</f>
        <v>21.529700000000005</v>
      </c>
    </row>
    <row r="92" spans="1:20">
      <c r="A92">
        <v>111</v>
      </c>
      <c r="B92">
        <v>5</v>
      </c>
      <c r="C92">
        <v>12</v>
      </c>
      <c r="D92">
        <v>9</v>
      </c>
      <c r="E92">
        <v>46</v>
      </c>
      <c r="F92">
        <f t="shared" si="124"/>
        <v>132.40694444444443</v>
      </c>
      <c r="G92">
        <v>358.63850000000002</v>
      </c>
      <c r="H92">
        <v>267.75799999999998</v>
      </c>
      <c r="I92">
        <v>1935.308</v>
      </c>
      <c r="K92">
        <f t="shared" ref="K92" si="172">G92-180-K91</f>
        <v>157.10880000000003</v>
      </c>
      <c r="L92">
        <f t="shared" si="163"/>
        <v>157.10665</v>
      </c>
      <c r="M92">
        <f t="shared" ref="M92" si="173">(360 - (H92+H93))/2 + H93</f>
        <v>92.238200000000006</v>
      </c>
      <c r="O92">
        <f t="shared" ref="O92" si="174">AVERAGE(I92:I93)*COS(RADIANS(M92-90))</f>
        <v>1933.8295561431958</v>
      </c>
      <c r="Q92">
        <f t="shared" ref="Q92" si="175">AVERAGE(F91:F94)</f>
        <v>132.40920138888887</v>
      </c>
      <c r="R92">
        <f t="shared" ref="R92" si="176">$F$5+O92*SIN(RADIANS(L92))</f>
        <v>5752.2926317962128</v>
      </c>
      <c r="S92">
        <f t="shared" ref="S92" si="177">$G$5+O92*COS(RADIANS(L92))</f>
        <v>3218.497109640819</v>
      </c>
      <c r="T92">
        <f t="shared" ref="T92" si="178">$H$5-AVERAGE(I92:I93)*SIN(RADIANS(M92-90))</f>
        <v>924.41851137341212</v>
      </c>
    </row>
    <row r="93" spans="1:20">
      <c r="A93">
        <v>111</v>
      </c>
      <c r="B93">
        <v>5</v>
      </c>
      <c r="C93">
        <v>12</v>
      </c>
      <c r="D93">
        <v>9</v>
      </c>
      <c r="E93">
        <v>46</v>
      </c>
      <c r="F93">
        <f t="shared" si="124"/>
        <v>132.40694444444443</v>
      </c>
      <c r="G93">
        <v>178.63470000000001</v>
      </c>
      <c r="H93">
        <v>92.234399999999994</v>
      </c>
      <c r="I93">
        <v>1935.3040000000001</v>
      </c>
      <c r="K93">
        <f t="shared" ref="K93" si="179">G93-G94</f>
        <v>157.1045</v>
      </c>
    </row>
    <row r="94" spans="1:20">
      <c r="A94" t="s">
        <v>0</v>
      </c>
      <c r="B94">
        <v>5</v>
      </c>
      <c r="C94">
        <v>12</v>
      </c>
      <c r="D94">
        <v>10</v>
      </c>
      <c r="E94">
        <v>0</v>
      </c>
      <c r="F94">
        <f t="shared" si="124"/>
        <v>132.41666666666666</v>
      </c>
      <c r="G94">
        <v>21.530200000000001</v>
      </c>
      <c r="H94">
        <v>94.333500000000001</v>
      </c>
      <c r="I94">
        <v>23.015000000000001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>
      <c r="A95" t="s">
        <v>0</v>
      </c>
      <c r="B95">
        <v>5</v>
      </c>
      <c r="C95">
        <v>12</v>
      </c>
      <c r="D95">
        <v>10</v>
      </c>
      <c r="E95">
        <v>0</v>
      </c>
      <c r="F95">
        <f t="shared" si="124"/>
        <v>132.41666666666666</v>
      </c>
      <c r="G95">
        <v>201.53100000000001</v>
      </c>
      <c r="H95">
        <v>265.6626</v>
      </c>
      <c r="I95">
        <v>23.015000000000001</v>
      </c>
      <c r="K95">
        <f t="shared" ref="K95" si="180">(G95+G98-180)/2</f>
        <v>21.531700000000001</v>
      </c>
    </row>
    <row r="96" spans="1:20">
      <c r="A96">
        <v>111</v>
      </c>
      <c r="B96">
        <v>5</v>
      </c>
      <c r="C96">
        <v>12</v>
      </c>
      <c r="D96">
        <v>10</v>
      </c>
      <c r="E96">
        <v>1</v>
      </c>
      <c r="F96">
        <f t="shared" si="124"/>
        <v>132.41736111111112</v>
      </c>
      <c r="G96">
        <v>358.6379</v>
      </c>
      <c r="H96">
        <v>267.75880000000001</v>
      </c>
      <c r="I96">
        <v>1935.145</v>
      </c>
      <c r="K96">
        <f t="shared" ref="K96" si="181">G96-180-K95</f>
        <v>157.1062</v>
      </c>
      <c r="L96">
        <f t="shared" si="163"/>
        <v>157.10390000000001</v>
      </c>
      <c r="M96">
        <f t="shared" ref="M96" si="182">(360 - (H96+H97))/2 + H97</f>
        <v>92.238600000000005</v>
      </c>
      <c r="O96">
        <f t="shared" ref="O96" si="183">AVERAGE(I96:I97)*COS(RADIANS(M96-90))</f>
        <v>1933.6646539795493</v>
      </c>
      <c r="Q96">
        <f t="shared" ref="Q96" si="184">AVERAGE(F95:F98)</f>
        <v>132.41961805555556</v>
      </c>
      <c r="R96">
        <f t="shared" ref="R96" si="185">$F$5+O96*SIN(RADIANS(L96))</f>
        <v>5752.3139798888278</v>
      </c>
      <c r="S96">
        <f t="shared" ref="S96" si="186">$G$5+O96*COS(RADIANS(L96))</f>
        <v>3218.685128980931</v>
      </c>
      <c r="T96">
        <f t="shared" ref="T96" si="187">$H$5-AVERAGE(I96:I97)*SIN(RADIANS(M96-90))</f>
        <v>924.41143623272239</v>
      </c>
    </row>
    <row r="97" spans="1:20">
      <c r="A97">
        <v>111</v>
      </c>
      <c r="B97">
        <v>5</v>
      </c>
      <c r="C97">
        <v>12</v>
      </c>
      <c r="D97">
        <v>10</v>
      </c>
      <c r="E97">
        <v>1</v>
      </c>
      <c r="F97">
        <f t="shared" si="124"/>
        <v>132.41736111111112</v>
      </c>
      <c r="G97">
        <v>178.63399999999999</v>
      </c>
      <c r="H97">
        <v>92.236000000000004</v>
      </c>
      <c r="I97">
        <v>1935.1379999999999</v>
      </c>
      <c r="K97">
        <f t="shared" ref="K97" si="188">G97-G98</f>
        <v>157.10159999999999</v>
      </c>
    </row>
    <row r="98" spans="1:20">
      <c r="A98" t="s">
        <v>0</v>
      </c>
      <c r="B98">
        <v>5</v>
      </c>
      <c r="C98">
        <v>12</v>
      </c>
      <c r="D98">
        <v>10</v>
      </c>
      <c r="E98">
        <v>15</v>
      </c>
      <c r="F98">
        <f t="shared" si="124"/>
        <v>132.42708333333334</v>
      </c>
      <c r="G98">
        <v>21.532399999999999</v>
      </c>
      <c r="H98">
        <v>94.334299999999999</v>
      </c>
      <c r="I98">
        <v>23.015000000000001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>
      <c r="A99" t="s">
        <v>0</v>
      </c>
      <c r="B99">
        <v>5</v>
      </c>
      <c r="C99">
        <v>12</v>
      </c>
      <c r="D99">
        <v>10</v>
      </c>
      <c r="E99">
        <v>15</v>
      </c>
      <c r="F99">
        <f t="shared" si="124"/>
        <v>132.42708333333334</v>
      </c>
      <c r="G99">
        <v>201.53</v>
      </c>
      <c r="H99">
        <v>265.66469999999998</v>
      </c>
      <c r="I99">
        <v>23.015000000000001</v>
      </c>
      <c r="K99">
        <f t="shared" ref="K99" si="189">(G99+G102-180)/2</f>
        <v>21.53</v>
      </c>
    </row>
    <row r="100" spans="1:20">
      <c r="A100">
        <v>111</v>
      </c>
      <c r="B100">
        <v>5</v>
      </c>
      <c r="C100">
        <v>12</v>
      </c>
      <c r="D100">
        <v>10</v>
      </c>
      <c r="E100">
        <v>15</v>
      </c>
      <c r="F100">
        <f t="shared" si="124"/>
        <v>132.42708333333334</v>
      </c>
      <c r="G100">
        <v>358.637</v>
      </c>
      <c r="H100">
        <v>267.76029999999997</v>
      </c>
      <c r="I100">
        <v>1934.982</v>
      </c>
      <c r="K100">
        <f t="shared" ref="K100" si="190">G100-180-K99</f>
        <v>157.107</v>
      </c>
      <c r="L100">
        <f t="shared" si="163"/>
        <v>157.10554999999999</v>
      </c>
      <c r="M100">
        <f t="shared" ref="M100" si="191">(360 - (H100+H101))/2 + H101</f>
        <v>92.237300000000019</v>
      </c>
      <c r="O100">
        <f t="shared" ref="O100" si="192">AVERAGE(I100:I101)*COS(RADIANS(M100-90))</f>
        <v>1933.5054912599919</v>
      </c>
      <c r="Q100">
        <f t="shared" ref="Q100" si="193">AVERAGE(F99:F102)</f>
        <v>132.42986111111111</v>
      </c>
      <c r="R100">
        <f t="shared" ref="R100" si="194">$F$5+O100*SIN(RADIANS(L100))</f>
        <v>5752.2007615676266</v>
      </c>
      <c r="S100">
        <f t="shared" ref="S100" si="195">$G$5+O100*COS(RADIANS(L100))</f>
        <v>3218.810089005211</v>
      </c>
      <c r="T100">
        <f t="shared" ref="T100" si="196">$H$5-AVERAGE(I100:I101)*SIN(RADIANS(M100-90))</f>
        <v>924.46159488241676</v>
      </c>
    </row>
    <row r="101" spans="1:20">
      <c r="A101">
        <v>111</v>
      </c>
      <c r="B101">
        <v>5</v>
      </c>
      <c r="C101">
        <v>12</v>
      </c>
      <c r="D101">
        <v>10</v>
      </c>
      <c r="E101">
        <v>16</v>
      </c>
      <c r="F101">
        <f t="shared" si="124"/>
        <v>132.42777777777778</v>
      </c>
      <c r="G101">
        <v>178.63409999999999</v>
      </c>
      <c r="H101">
        <v>92.234899999999996</v>
      </c>
      <c r="I101">
        <v>1934.979</v>
      </c>
      <c r="K101">
        <f t="shared" ref="K101" si="197">G101-G102</f>
        <v>157.10409999999999</v>
      </c>
    </row>
    <row r="102" spans="1:20">
      <c r="A102" t="s">
        <v>0</v>
      </c>
      <c r="B102">
        <v>5</v>
      </c>
      <c r="C102">
        <v>12</v>
      </c>
      <c r="D102">
        <v>10</v>
      </c>
      <c r="E102">
        <v>30</v>
      </c>
      <c r="F102">
        <f t="shared" si="124"/>
        <v>132.4375</v>
      </c>
      <c r="G102">
        <v>21.53</v>
      </c>
      <c r="H102">
        <v>94.333299999999994</v>
      </c>
      <c r="I102">
        <v>23.015000000000001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>
      <c r="A103" t="s">
        <v>0</v>
      </c>
      <c r="B103">
        <v>5</v>
      </c>
      <c r="C103">
        <v>12</v>
      </c>
      <c r="D103">
        <v>10</v>
      </c>
      <c r="E103">
        <v>30</v>
      </c>
      <c r="F103">
        <f t="shared" si="124"/>
        <v>132.4375</v>
      </c>
      <c r="G103">
        <v>201.53139999999999</v>
      </c>
      <c r="H103">
        <v>265.66300000000001</v>
      </c>
      <c r="I103">
        <v>23.015000000000001</v>
      </c>
      <c r="K103">
        <f t="shared" ref="K103" si="198">(G103+G106-180)/2</f>
        <v>21.53179999999999</v>
      </c>
    </row>
    <row r="104" spans="1:20">
      <c r="A104">
        <v>111</v>
      </c>
      <c r="B104">
        <v>5</v>
      </c>
      <c r="C104">
        <v>12</v>
      </c>
      <c r="D104">
        <v>10</v>
      </c>
      <c r="E104">
        <v>31</v>
      </c>
      <c r="F104">
        <f t="shared" si="124"/>
        <v>132.43819444444443</v>
      </c>
      <c r="G104">
        <v>358.63659999999999</v>
      </c>
      <c r="H104">
        <v>267.76100000000002</v>
      </c>
      <c r="I104">
        <v>1934.8140000000001</v>
      </c>
      <c r="K104">
        <f t="shared" ref="K104" si="199">G104-180-K103</f>
        <v>157.10480000000001</v>
      </c>
      <c r="L104">
        <f t="shared" si="163"/>
        <v>157.10250000000002</v>
      </c>
      <c r="M104">
        <f t="shared" ref="M104" si="200">(360 - (H104+H105))/2 + H105</f>
        <v>92.235099999999989</v>
      </c>
      <c r="O104">
        <f t="shared" ref="O104" si="201">AVERAGE(I104:I105)*COS(RADIANS(M104-90))</f>
        <v>1933.3425165919857</v>
      </c>
      <c r="Q104">
        <f t="shared" ref="Q104" si="202">AVERAGE(F103:F106)</f>
        <v>132.44045138888887</v>
      </c>
      <c r="R104">
        <f t="shared" ref="R104" si="203">$F$5+O104*SIN(RADIANS(L104))</f>
        <v>5752.2321669730272</v>
      </c>
      <c r="S104">
        <f t="shared" ref="S104" si="204">$G$5+O104*COS(RADIANS(L104))</f>
        <v>3219.0002657402511</v>
      </c>
      <c r="T104">
        <f t="shared" ref="T104" si="205">$H$5-AVERAGE(I104:I105)*SIN(RADIANS(M104-90))</f>
        <v>924.54231021282999</v>
      </c>
    </row>
    <row r="105" spans="1:20">
      <c r="A105">
        <v>111</v>
      </c>
      <c r="B105">
        <v>5</v>
      </c>
      <c r="C105">
        <v>12</v>
      </c>
      <c r="D105">
        <v>10</v>
      </c>
      <c r="E105">
        <v>31</v>
      </c>
      <c r="F105">
        <f t="shared" si="124"/>
        <v>132.43819444444443</v>
      </c>
      <c r="G105">
        <v>178.63239999999999</v>
      </c>
      <c r="H105">
        <v>92.231200000000001</v>
      </c>
      <c r="I105">
        <v>1934.8150000000001</v>
      </c>
      <c r="K105">
        <f t="shared" ref="K105" si="206">G105-G106</f>
        <v>157.1002</v>
      </c>
    </row>
    <row r="106" spans="1:20">
      <c r="A106" t="s">
        <v>0</v>
      </c>
      <c r="B106">
        <v>5</v>
      </c>
      <c r="C106">
        <v>12</v>
      </c>
      <c r="D106">
        <v>10</v>
      </c>
      <c r="E106">
        <v>45</v>
      </c>
      <c r="F106">
        <f t="shared" si="124"/>
        <v>132.44791666666666</v>
      </c>
      <c r="G106">
        <v>21.5322</v>
      </c>
      <c r="H106">
        <v>94.334599999999995</v>
      </c>
      <c r="I106">
        <v>23.015000000000001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>
      <c r="A107" t="s">
        <v>0</v>
      </c>
      <c r="B107">
        <v>5</v>
      </c>
      <c r="C107">
        <v>12</v>
      </c>
      <c r="D107">
        <v>10</v>
      </c>
      <c r="E107">
        <v>45</v>
      </c>
      <c r="F107">
        <f t="shared" si="124"/>
        <v>132.44791666666666</v>
      </c>
      <c r="G107">
        <v>201.53049999999999</v>
      </c>
      <c r="H107">
        <v>265.66520000000003</v>
      </c>
      <c r="I107">
        <v>23.015000000000001</v>
      </c>
      <c r="K107">
        <f t="shared" ref="K107" si="207">(G107+G110-180)/2</f>
        <v>21.530699999999996</v>
      </c>
    </row>
    <row r="108" spans="1:20">
      <c r="A108">
        <v>111</v>
      </c>
      <c r="B108">
        <v>5</v>
      </c>
      <c r="C108">
        <v>12</v>
      </c>
      <c r="D108">
        <v>10</v>
      </c>
      <c r="E108">
        <v>46</v>
      </c>
      <c r="F108">
        <f t="shared" si="124"/>
        <v>132.44861111111112</v>
      </c>
      <c r="G108">
        <v>358.6354</v>
      </c>
      <c r="H108">
        <v>267.76330000000002</v>
      </c>
      <c r="I108">
        <v>1934.653</v>
      </c>
      <c r="K108">
        <f t="shared" ref="K108" si="208">G108-180-K107</f>
        <v>157.10470000000001</v>
      </c>
      <c r="L108">
        <f t="shared" si="163"/>
        <v>157.1026</v>
      </c>
      <c r="M108">
        <f t="shared" ref="M108" si="209">(360 - (H108+H109))/2 + H109</f>
        <v>92.235299999999995</v>
      </c>
      <c r="O108">
        <f t="shared" ref="O108" si="210">AVERAGE(I108:I109)*COS(RADIANS(M108-90))</f>
        <v>1933.1818753114851</v>
      </c>
      <c r="Q108">
        <f t="shared" ref="Q108" si="211">AVERAGE(F107:F110)</f>
        <v>132.45086805555556</v>
      </c>
      <c r="R108">
        <f t="shared" ref="R108" si="212">$F$5+O108*SIN(RADIANS(L108))</f>
        <v>5752.1665558865261</v>
      </c>
      <c r="S108">
        <f t="shared" ref="S108" si="213">$G$5+O108*COS(RADIANS(L108))</f>
        <v>3219.1469360897199</v>
      </c>
      <c r="T108">
        <f t="shared" ref="T108" si="214">$H$5-AVERAGE(I108:I109)*SIN(RADIANS(M108-90))</f>
        <v>924.54182162833649</v>
      </c>
    </row>
    <row r="109" spans="1:20">
      <c r="A109">
        <v>111</v>
      </c>
      <c r="B109">
        <v>5</v>
      </c>
      <c r="C109">
        <v>12</v>
      </c>
      <c r="D109">
        <v>10</v>
      </c>
      <c r="E109">
        <v>46</v>
      </c>
      <c r="F109">
        <f t="shared" si="124"/>
        <v>132.44861111111112</v>
      </c>
      <c r="G109">
        <v>178.63140000000001</v>
      </c>
      <c r="H109">
        <v>92.233900000000006</v>
      </c>
      <c r="I109">
        <v>1934.655</v>
      </c>
      <c r="K109">
        <f t="shared" ref="K109" si="215">G109-G110</f>
        <v>157.10050000000001</v>
      </c>
    </row>
    <row r="110" spans="1:20">
      <c r="A110" t="s">
        <v>0</v>
      </c>
      <c r="B110">
        <v>5</v>
      </c>
      <c r="C110">
        <v>12</v>
      </c>
      <c r="D110">
        <v>11</v>
      </c>
      <c r="E110">
        <v>0</v>
      </c>
      <c r="F110">
        <f t="shared" si="124"/>
        <v>132.45833333333334</v>
      </c>
      <c r="G110">
        <v>21.530899999999999</v>
      </c>
      <c r="H110">
        <v>94.332400000000007</v>
      </c>
      <c r="I110">
        <v>23.015000000000001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>
      <c r="A111" t="s">
        <v>0</v>
      </c>
      <c r="B111">
        <v>5</v>
      </c>
      <c r="C111">
        <v>12</v>
      </c>
      <c r="D111">
        <v>11</v>
      </c>
      <c r="E111">
        <v>0</v>
      </c>
      <c r="F111">
        <f t="shared" si="124"/>
        <v>132.45833333333334</v>
      </c>
      <c r="G111">
        <v>201.53020000000001</v>
      </c>
      <c r="H111">
        <v>265.6626</v>
      </c>
      <c r="I111">
        <v>23.015000000000001</v>
      </c>
      <c r="K111">
        <f t="shared" ref="K111" si="216">(G111+G114-180)/2</f>
        <v>21.531350000000003</v>
      </c>
    </row>
    <row r="112" spans="1:20">
      <c r="A112">
        <v>111</v>
      </c>
      <c r="B112">
        <v>5</v>
      </c>
      <c r="C112">
        <v>12</v>
      </c>
      <c r="D112">
        <v>11</v>
      </c>
      <c r="E112">
        <v>1</v>
      </c>
      <c r="F112">
        <f t="shared" si="124"/>
        <v>132.45902777777778</v>
      </c>
      <c r="G112">
        <v>358.63380000000001</v>
      </c>
      <c r="H112">
        <v>267.7638</v>
      </c>
      <c r="I112">
        <v>1934.48</v>
      </c>
      <c r="K112">
        <f t="shared" ref="K112" si="217">G112-180-K111</f>
        <v>157.10245</v>
      </c>
      <c r="L112">
        <f t="shared" si="163"/>
        <v>157.10057499999999</v>
      </c>
      <c r="M112">
        <f t="shared" ref="M112" si="218">(360 - (H112+H113))/2 + H113</f>
        <v>92.233099999999993</v>
      </c>
      <c r="O112">
        <f t="shared" ref="O112" si="219">AVERAGE(I112:I113)*COS(RADIANS(M112-90))</f>
        <v>1933.012402273624</v>
      </c>
      <c r="Q112">
        <f t="shared" ref="Q112" si="220">AVERAGE(F111:F114)</f>
        <v>132.46128472222222</v>
      </c>
      <c r="R112">
        <f t="shared" ref="R112" si="221">$F$5+O112*SIN(RADIANS(L112))</f>
        <v>5752.1635515081889</v>
      </c>
      <c r="S112">
        <f t="shared" ref="S112" si="222">$G$5+O112*COS(RADIANS(L112))</f>
        <v>3219.3296377133038</v>
      </c>
      <c r="T112">
        <f t="shared" ref="T112" si="223">$H$5-AVERAGE(I112:I113)*SIN(RADIANS(M112-90))</f>
        <v>924.62277201566587</v>
      </c>
    </row>
    <row r="113" spans="1:20">
      <c r="A113">
        <v>111</v>
      </c>
      <c r="B113">
        <v>5</v>
      </c>
      <c r="C113">
        <v>12</v>
      </c>
      <c r="D113">
        <v>11</v>
      </c>
      <c r="E113">
        <v>1</v>
      </c>
      <c r="F113">
        <f t="shared" si="124"/>
        <v>132.45902777777778</v>
      </c>
      <c r="G113">
        <v>178.63120000000001</v>
      </c>
      <c r="H113">
        <v>92.23</v>
      </c>
      <c r="I113">
        <v>1934.4829999999999</v>
      </c>
      <c r="K113">
        <f t="shared" ref="K113" si="224">G113-G114</f>
        <v>157.09870000000001</v>
      </c>
    </row>
    <row r="114" spans="1:20">
      <c r="A114" t="s">
        <v>0</v>
      </c>
      <c r="B114">
        <v>5</v>
      </c>
      <c r="C114">
        <v>12</v>
      </c>
      <c r="D114">
        <v>11</v>
      </c>
      <c r="E114">
        <v>15</v>
      </c>
      <c r="F114">
        <f t="shared" si="124"/>
        <v>132.46875</v>
      </c>
      <c r="G114">
        <v>21.532499999999999</v>
      </c>
      <c r="H114">
        <v>94.333299999999994</v>
      </c>
      <c r="I114">
        <v>23.015000000000001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>
      <c r="A115" t="s">
        <v>0</v>
      </c>
      <c r="B115">
        <v>5</v>
      </c>
      <c r="C115">
        <v>12</v>
      </c>
      <c r="D115">
        <v>11</v>
      </c>
      <c r="E115">
        <v>15</v>
      </c>
      <c r="F115">
        <f t="shared" si="124"/>
        <v>132.46875</v>
      </c>
      <c r="G115">
        <v>201.53049999999999</v>
      </c>
      <c r="H115">
        <v>265.6644</v>
      </c>
      <c r="I115">
        <v>23.015000000000001</v>
      </c>
      <c r="K115">
        <f t="shared" ref="K115" si="225">(G115+G118-180)/2</f>
        <v>21.530749999999998</v>
      </c>
    </row>
    <row r="116" spans="1:20">
      <c r="A116">
        <v>111</v>
      </c>
      <c r="B116">
        <v>5</v>
      </c>
      <c r="C116">
        <v>12</v>
      </c>
      <c r="D116">
        <v>11</v>
      </c>
      <c r="E116">
        <v>16</v>
      </c>
      <c r="F116">
        <f t="shared" si="124"/>
        <v>132.46944444444443</v>
      </c>
      <c r="G116">
        <v>358.63339999999999</v>
      </c>
      <c r="H116">
        <v>267.76530000000002</v>
      </c>
      <c r="I116">
        <v>1934.3230000000001</v>
      </c>
      <c r="K116">
        <f t="shared" ref="K116" si="226">G116-180-K115</f>
        <v>157.10264999999998</v>
      </c>
      <c r="L116">
        <f t="shared" si="163"/>
        <v>157.10072499999998</v>
      </c>
      <c r="M116">
        <f t="shared" ref="M116" si="227">(360 - (H116+H117))/2 + H117</f>
        <v>92.233099999999993</v>
      </c>
      <c r="O116">
        <f t="shared" ref="O116" si="228">AVERAGE(I116:I117)*COS(RADIANS(M116-90))</f>
        <v>1932.853023402251</v>
      </c>
      <c r="Q116">
        <f t="shared" ref="Q116" si="229">AVERAGE(F115:F118)</f>
        <v>132.47170138888887</v>
      </c>
      <c r="R116">
        <f t="shared" ref="R116" si="230">$F$5+O116*SIN(RADIANS(L116))</f>
        <v>5752.0968734432863</v>
      </c>
      <c r="S116">
        <f t="shared" ref="S116" si="231">$G$5+O116*COS(RADIANS(L116))</f>
        <v>3219.4744868348403</v>
      </c>
      <c r="T116">
        <f t="shared" ref="T116" si="232">$H$5-AVERAGE(I116:I117)*SIN(RADIANS(M116-90))</f>
        <v>924.62898694605599</v>
      </c>
    </row>
    <row r="117" spans="1:20">
      <c r="A117">
        <v>111</v>
      </c>
      <c r="B117">
        <v>5</v>
      </c>
      <c r="C117">
        <v>12</v>
      </c>
      <c r="D117">
        <v>11</v>
      </c>
      <c r="E117">
        <v>16</v>
      </c>
      <c r="F117">
        <f t="shared" si="124"/>
        <v>132.46944444444443</v>
      </c>
      <c r="G117">
        <v>178.62979999999999</v>
      </c>
      <c r="H117">
        <v>92.231499999999997</v>
      </c>
      <c r="I117">
        <v>1934.3209999999999</v>
      </c>
      <c r="K117">
        <f t="shared" ref="K117" si="233">G117-G118</f>
        <v>157.09879999999998</v>
      </c>
    </row>
    <row r="118" spans="1:20">
      <c r="A118" t="s">
        <v>0</v>
      </c>
      <c r="B118">
        <v>5</v>
      </c>
      <c r="C118">
        <v>12</v>
      </c>
      <c r="D118">
        <v>11</v>
      </c>
      <c r="E118">
        <v>30</v>
      </c>
      <c r="F118">
        <f t="shared" si="124"/>
        <v>132.47916666666666</v>
      </c>
      <c r="G118">
        <v>21.530999999999999</v>
      </c>
      <c r="H118">
        <v>94.333200000000005</v>
      </c>
      <c r="I118">
        <v>23.015000000000001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>
      <c r="A119" t="s">
        <v>0</v>
      </c>
      <c r="B119">
        <v>5</v>
      </c>
      <c r="C119">
        <v>12</v>
      </c>
      <c r="D119">
        <v>11</v>
      </c>
      <c r="E119">
        <v>30</v>
      </c>
      <c r="F119">
        <f t="shared" si="124"/>
        <v>132.47916666666666</v>
      </c>
      <c r="G119">
        <v>201.53120000000001</v>
      </c>
      <c r="H119">
        <v>265.66300000000001</v>
      </c>
      <c r="I119">
        <v>23.015000000000001</v>
      </c>
      <c r="K119">
        <f t="shared" ref="K119" si="234">(G119+G122-180)/2</f>
        <v>21.531000000000006</v>
      </c>
    </row>
    <row r="120" spans="1:20">
      <c r="A120">
        <v>111</v>
      </c>
      <c r="B120">
        <v>5</v>
      </c>
      <c r="C120">
        <v>12</v>
      </c>
      <c r="D120">
        <v>11</v>
      </c>
      <c r="E120">
        <v>31</v>
      </c>
      <c r="F120">
        <f t="shared" si="124"/>
        <v>132.47986111111112</v>
      </c>
      <c r="G120">
        <v>358.6327</v>
      </c>
      <c r="H120">
        <v>267.76650000000001</v>
      </c>
      <c r="I120">
        <v>1934.1590000000001</v>
      </c>
      <c r="K120">
        <f t="shared" ref="K120" si="235">G120-180-K119</f>
        <v>157.10169999999999</v>
      </c>
      <c r="L120">
        <f t="shared" si="163"/>
        <v>157.0993</v>
      </c>
      <c r="M120">
        <f t="shared" ref="M120" si="236">(360 - (H120+H121))/2 + H121</f>
        <v>92.230649999999997</v>
      </c>
      <c r="O120">
        <f t="shared" ref="O120" si="237">AVERAGE(I120:I121)*COS(RADIANS(M120-90))</f>
        <v>1932.6913695731096</v>
      </c>
      <c r="Q120">
        <f t="shared" ref="Q120" si="238">AVERAGE(F119:F122)</f>
        <v>132.48211805555556</v>
      </c>
      <c r="R120">
        <f t="shared" ref="R120" si="239">$F$5+O120*SIN(RADIANS(L120))</f>
        <v>5752.0782513612921</v>
      </c>
      <c r="S120">
        <f t="shared" ref="S120" si="240">$G$5+O120*COS(RADIANS(L120))</f>
        <v>3219.6421051227585</v>
      </c>
      <c r="T120">
        <f t="shared" ref="T120" si="241">$H$5-AVERAGE(I120:I121)*SIN(RADIANS(M120-90))</f>
        <v>924.71805909370869</v>
      </c>
    </row>
    <row r="121" spans="1:20">
      <c r="A121">
        <v>111</v>
      </c>
      <c r="B121">
        <v>5</v>
      </c>
      <c r="C121">
        <v>12</v>
      </c>
      <c r="D121">
        <v>11</v>
      </c>
      <c r="E121">
        <v>31</v>
      </c>
      <c r="F121">
        <f t="shared" si="124"/>
        <v>132.47986111111112</v>
      </c>
      <c r="G121">
        <v>178.6277</v>
      </c>
      <c r="H121">
        <v>92.227800000000002</v>
      </c>
      <c r="I121">
        <v>1934.155</v>
      </c>
      <c r="K121">
        <f t="shared" ref="K121" si="242">G121-G122</f>
        <v>157.09690000000001</v>
      </c>
    </row>
    <row r="122" spans="1:20">
      <c r="A122" t="s">
        <v>0</v>
      </c>
      <c r="B122">
        <v>5</v>
      </c>
      <c r="C122">
        <v>12</v>
      </c>
      <c r="D122">
        <v>11</v>
      </c>
      <c r="E122">
        <v>45</v>
      </c>
      <c r="F122">
        <f t="shared" si="124"/>
        <v>132.48958333333334</v>
      </c>
      <c r="G122">
        <v>21.530799999999999</v>
      </c>
      <c r="H122">
        <v>94.332999999999998</v>
      </c>
      <c r="I122">
        <v>23.015000000000001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>
      <c r="A123" t="s">
        <v>0</v>
      </c>
      <c r="B123">
        <v>5</v>
      </c>
      <c r="C123">
        <v>12</v>
      </c>
      <c r="D123">
        <v>11</v>
      </c>
      <c r="E123">
        <v>45</v>
      </c>
      <c r="F123">
        <f t="shared" si="124"/>
        <v>132.48958333333334</v>
      </c>
      <c r="G123">
        <v>201.53120000000001</v>
      </c>
      <c r="H123">
        <v>265.6619</v>
      </c>
      <c r="I123">
        <v>23.015000000000001</v>
      </c>
      <c r="K123">
        <f t="shared" ref="K123" si="243">(G123+G126-180)/2</f>
        <v>21.531750000000002</v>
      </c>
    </row>
    <row r="124" spans="1:20">
      <c r="A124">
        <v>111</v>
      </c>
      <c r="B124">
        <v>5</v>
      </c>
      <c r="C124">
        <v>12</v>
      </c>
      <c r="D124">
        <v>11</v>
      </c>
      <c r="E124">
        <v>46</v>
      </c>
      <c r="F124">
        <f t="shared" si="124"/>
        <v>132.49027777777778</v>
      </c>
      <c r="G124">
        <v>358.6311</v>
      </c>
      <c r="H124">
        <v>267.7647</v>
      </c>
      <c r="I124">
        <v>1933.991</v>
      </c>
      <c r="K124">
        <f t="shared" ref="K124" si="244">G124-180-K123</f>
        <v>157.09935000000002</v>
      </c>
      <c r="L124">
        <f t="shared" si="163"/>
        <v>157.09752500000002</v>
      </c>
      <c r="M124">
        <f t="shared" ref="M124" si="245">(360 - (H124+H125))/2 + H125</f>
        <v>92.231749999999991</v>
      </c>
      <c r="O124">
        <f t="shared" ref="O124" si="246">AVERAGE(I124:I125)*COS(RADIANS(M124-90))</f>
        <v>1932.5205524747455</v>
      </c>
      <c r="Q124">
        <f t="shared" ref="Q124" si="247">AVERAGE(F123:F126)</f>
        <v>132.49253472222222</v>
      </c>
      <c r="R124">
        <f t="shared" ref="R124" si="248">$F$5+O124*SIN(RADIANS(L124))</f>
        <v>5752.0669299443198</v>
      </c>
      <c r="S124">
        <f t="shared" ref="S124" si="249">$G$5+O124*COS(RADIANS(L124))</f>
        <v>3219.8227564027729</v>
      </c>
      <c r="T124">
        <f t="shared" ref="T124" si="250">$H$5-AVERAGE(I124:I125)*SIN(RADIANS(M124-90))</f>
        <v>924.6875546874586</v>
      </c>
    </row>
    <row r="125" spans="1:20">
      <c r="A125">
        <v>111</v>
      </c>
      <c r="B125">
        <v>5</v>
      </c>
      <c r="C125">
        <v>12</v>
      </c>
      <c r="D125">
        <v>11</v>
      </c>
      <c r="E125">
        <v>46</v>
      </c>
      <c r="F125">
        <f t="shared" si="124"/>
        <v>132.49027777777778</v>
      </c>
      <c r="G125">
        <v>178.62799999999999</v>
      </c>
      <c r="H125">
        <v>92.228200000000001</v>
      </c>
      <c r="I125">
        <v>1933.9839999999999</v>
      </c>
      <c r="K125">
        <f t="shared" ref="K125" si="251">G125-G126</f>
        <v>157.09569999999999</v>
      </c>
    </row>
    <row r="126" spans="1:20">
      <c r="A126" t="s">
        <v>0</v>
      </c>
      <c r="B126">
        <v>5</v>
      </c>
      <c r="C126">
        <v>12</v>
      </c>
      <c r="D126">
        <v>12</v>
      </c>
      <c r="E126">
        <v>0</v>
      </c>
      <c r="F126">
        <f t="shared" si="124"/>
        <v>132.5</v>
      </c>
      <c r="G126">
        <v>21.532299999999999</v>
      </c>
      <c r="H126">
        <v>94.334699999999998</v>
      </c>
      <c r="I126">
        <v>23.015000000000001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>
      <c r="A127" t="s">
        <v>0</v>
      </c>
      <c r="B127">
        <v>5</v>
      </c>
      <c r="C127">
        <v>12</v>
      </c>
      <c r="D127">
        <v>12</v>
      </c>
      <c r="E127">
        <v>0</v>
      </c>
      <c r="F127">
        <f t="shared" si="124"/>
        <v>132.5</v>
      </c>
      <c r="G127">
        <v>201.5308</v>
      </c>
      <c r="H127">
        <v>265.66449999999998</v>
      </c>
      <c r="I127">
        <v>23.015000000000001</v>
      </c>
      <c r="K127">
        <f t="shared" ref="K127" si="252">(G127+G130-180)/2</f>
        <v>21.531549999999996</v>
      </c>
    </row>
    <row r="128" spans="1:20">
      <c r="A128">
        <v>111</v>
      </c>
      <c r="B128">
        <v>5</v>
      </c>
      <c r="C128">
        <v>12</v>
      </c>
      <c r="D128">
        <v>12</v>
      </c>
      <c r="E128">
        <v>1</v>
      </c>
      <c r="F128">
        <f t="shared" si="124"/>
        <v>132.50069444444443</v>
      </c>
      <c r="G128">
        <v>358.62950000000001</v>
      </c>
      <c r="H128">
        <v>267.76420000000002</v>
      </c>
      <c r="I128">
        <v>1933.8230000000001</v>
      </c>
      <c r="K128">
        <f t="shared" ref="K128" si="253">G128-180-K127</f>
        <v>157.09795000000003</v>
      </c>
      <c r="L128">
        <f t="shared" si="163"/>
        <v>157.09677500000004</v>
      </c>
      <c r="M128">
        <f t="shared" ref="M128" si="254">(360 - (H128+H129))/2 + H129</f>
        <v>92.233049999999992</v>
      </c>
      <c r="O128">
        <f t="shared" ref="O128" si="255">AVERAGE(I128:I129)*COS(RADIANS(M128-90))</f>
        <v>1932.3534688716936</v>
      </c>
      <c r="Q128">
        <f t="shared" ref="Q128" si="256">AVERAGE(F127:F130)</f>
        <v>132.50295138888887</v>
      </c>
      <c r="R128">
        <f t="shared" ref="R128" si="257">$F$5+O128*SIN(RADIANS(L128))</f>
        <v>5752.0252074506025</v>
      </c>
      <c r="S128">
        <f t="shared" ref="S128" si="258">$G$5+O128*COS(RADIANS(L128))</f>
        <v>3219.9865124052158</v>
      </c>
      <c r="T128">
        <f t="shared" ref="T128" si="259">$H$5-AVERAGE(I128:I129)*SIN(RADIANS(M128-90))</f>
        <v>924.65015578295254</v>
      </c>
    </row>
    <row r="129" spans="1:20">
      <c r="A129">
        <v>111</v>
      </c>
      <c r="B129">
        <v>5</v>
      </c>
      <c r="C129">
        <v>12</v>
      </c>
      <c r="D129">
        <v>12</v>
      </c>
      <c r="E129">
        <v>1</v>
      </c>
      <c r="F129">
        <f t="shared" si="124"/>
        <v>132.50069444444443</v>
      </c>
      <c r="G129">
        <v>178.62790000000001</v>
      </c>
      <c r="H129">
        <v>92.2303</v>
      </c>
      <c r="I129">
        <v>1933.8209999999999</v>
      </c>
      <c r="K129">
        <f t="shared" ref="K129" si="260">G129-G130</f>
        <v>157.09560000000002</v>
      </c>
    </row>
    <row r="130" spans="1:20">
      <c r="A130" t="s">
        <v>0</v>
      </c>
      <c r="B130">
        <v>5</v>
      </c>
      <c r="C130">
        <v>12</v>
      </c>
      <c r="D130">
        <v>12</v>
      </c>
      <c r="E130">
        <v>15</v>
      </c>
      <c r="F130">
        <f t="shared" si="124"/>
        <v>132.51041666666666</v>
      </c>
      <c r="G130">
        <v>21.532299999999999</v>
      </c>
      <c r="H130">
        <v>94.334699999999998</v>
      </c>
      <c r="I130">
        <v>23.015000000000001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>
      <c r="A131" t="s">
        <v>0</v>
      </c>
      <c r="B131">
        <v>5</v>
      </c>
      <c r="C131">
        <v>12</v>
      </c>
      <c r="D131">
        <v>12</v>
      </c>
      <c r="E131">
        <v>15</v>
      </c>
      <c r="F131">
        <f t="shared" si="124"/>
        <v>132.51041666666666</v>
      </c>
      <c r="G131">
        <v>201.5307</v>
      </c>
      <c r="H131">
        <v>265.66419999999999</v>
      </c>
      <c r="I131">
        <v>23.015000000000001</v>
      </c>
      <c r="K131">
        <f t="shared" ref="K131" si="261">(G131+G134-180)/2</f>
        <v>21.531700000000001</v>
      </c>
    </row>
    <row r="132" spans="1:20">
      <c r="A132">
        <v>111</v>
      </c>
      <c r="B132">
        <v>5</v>
      </c>
      <c r="C132">
        <v>12</v>
      </c>
      <c r="D132">
        <v>12</v>
      </c>
      <c r="E132">
        <v>16</v>
      </c>
      <c r="F132">
        <f t="shared" si="124"/>
        <v>132.51111111111112</v>
      </c>
      <c r="G132">
        <v>358.6309</v>
      </c>
      <c r="H132">
        <v>267.76549999999997</v>
      </c>
      <c r="I132">
        <v>1933.6569999999999</v>
      </c>
      <c r="K132">
        <f t="shared" ref="K132" si="262">G132-180-K131</f>
        <v>157.0992</v>
      </c>
      <c r="L132">
        <f t="shared" si="163"/>
        <v>157.09620000000001</v>
      </c>
      <c r="M132">
        <f t="shared" ref="M132" si="263">(360 - (H132+H133))/2 + H133</f>
        <v>92.233150000000009</v>
      </c>
      <c r="O132">
        <f t="shared" ref="O132" si="264">AVERAGE(I132:I133)*COS(RADIANS(M132-90))</f>
        <v>1932.1854649479328</v>
      </c>
      <c r="Q132">
        <f t="shared" ref="Q132" si="265">AVERAGE(F131:F134)</f>
        <v>132.51336805555556</v>
      </c>
      <c r="R132">
        <f t="shared" ref="R132" si="266">$F$5+O132*SIN(RADIANS(L132))</f>
        <v>5751.97768637842</v>
      </c>
      <c r="S132">
        <f t="shared" ref="S132" si="267">$G$5+O132*COS(RADIANS(L132))</f>
        <v>3220.1488179780258</v>
      </c>
      <c r="T132">
        <f t="shared" ref="T132" si="268">$H$5-AVERAGE(I132:I133)*SIN(RADIANS(M132-90))</f>
        <v>924.65332947010563</v>
      </c>
    </row>
    <row r="133" spans="1:20">
      <c r="A133">
        <v>111</v>
      </c>
      <c r="B133">
        <v>5</v>
      </c>
      <c r="C133">
        <v>12</v>
      </c>
      <c r="D133">
        <v>12</v>
      </c>
      <c r="E133">
        <v>16</v>
      </c>
      <c r="F133">
        <f t="shared" si="124"/>
        <v>132.51111111111112</v>
      </c>
      <c r="G133">
        <v>178.6259</v>
      </c>
      <c r="H133">
        <v>92.231800000000007</v>
      </c>
      <c r="I133">
        <v>1933.6510000000001</v>
      </c>
      <c r="K133">
        <f t="shared" ref="K133" si="269">G133-G134</f>
        <v>157.0932</v>
      </c>
    </row>
    <row r="134" spans="1:20">
      <c r="A134" t="s">
        <v>0</v>
      </c>
      <c r="B134">
        <v>5</v>
      </c>
      <c r="C134">
        <v>12</v>
      </c>
      <c r="D134">
        <v>12</v>
      </c>
      <c r="E134">
        <v>30</v>
      </c>
      <c r="F134">
        <f t="shared" ref="F134:F170" si="270" xml:space="preserve"> 133 + (C134-13) + (D134 + E134/60)/24</f>
        <v>132.52083333333334</v>
      </c>
      <c r="G134">
        <v>21.532699999999998</v>
      </c>
      <c r="H134">
        <v>94.332400000000007</v>
      </c>
      <c r="I134">
        <v>23.015000000000001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>
      <c r="A135" t="s">
        <v>0</v>
      </c>
      <c r="B135">
        <v>5</v>
      </c>
      <c r="C135">
        <v>12</v>
      </c>
      <c r="D135">
        <v>12</v>
      </c>
      <c r="E135">
        <v>30</v>
      </c>
      <c r="F135">
        <f t="shared" si="270"/>
        <v>132.52083333333334</v>
      </c>
      <c r="G135">
        <v>201.5291</v>
      </c>
      <c r="H135">
        <v>265.66370000000001</v>
      </c>
      <c r="I135">
        <v>23.015000000000001</v>
      </c>
      <c r="K135">
        <f t="shared" ref="K135" si="271">(G135+G138-180)/2</f>
        <v>21.530599999999993</v>
      </c>
    </row>
    <row r="136" spans="1:20">
      <c r="A136">
        <v>111</v>
      </c>
      <c r="B136">
        <v>5</v>
      </c>
      <c r="C136">
        <v>12</v>
      </c>
      <c r="D136">
        <v>12</v>
      </c>
      <c r="E136">
        <v>31</v>
      </c>
      <c r="F136">
        <f t="shared" si="270"/>
        <v>132.52152777777778</v>
      </c>
      <c r="G136">
        <v>358.62720000000002</v>
      </c>
      <c r="H136">
        <v>267.7647</v>
      </c>
      <c r="I136">
        <v>1933.4880000000001</v>
      </c>
      <c r="K136">
        <f t="shared" ref="K136" si="272">G136-180-K135</f>
        <v>157.09660000000002</v>
      </c>
      <c r="L136">
        <f t="shared" si="163"/>
        <v>157.09400000000002</v>
      </c>
      <c r="M136">
        <f t="shared" ref="M136" si="273">(360 - (H136+H137))/2 + H137</f>
        <v>92.232549999999989</v>
      </c>
      <c r="O136">
        <f t="shared" ref="O136" si="274">AVERAGE(I136:I137)*COS(RADIANS(M136-90))</f>
        <v>1932.0173821504577</v>
      </c>
      <c r="Q136">
        <f t="shared" ref="Q136" si="275">AVERAGE(F135:F138)</f>
        <v>132.52378472222222</v>
      </c>
      <c r="R136">
        <f t="shared" ref="R136" si="276">$F$5+O136*SIN(RADIANS(L136))</f>
        <v>5751.9806059472994</v>
      </c>
      <c r="S136">
        <f t="shared" ref="S136" si="277">$G$5+O136*COS(RADIANS(L136))</f>
        <v>3220.3325217303545</v>
      </c>
      <c r="T136">
        <f t="shared" ref="T136" si="278">$H$5-AVERAGE(I136:I137)*SIN(RADIANS(M136-90))</f>
        <v>924.68014675071686</v>
      </c>
    </row>
    <row r="137" spans="1:20">
      <c r="A137">
        <v>111</v>
      </c>
      <c r="B137">
        <v>5</v>
      </c>
      <c r="C137">
        <v>12</v>
      </c>
      <c r="D137">
        <v>12</v>
      </c>
      <c r="E137">
        <v>31</v>
      </c>
      <c r="F137">
        <f t="shared" si="270"/>
        <v>132.52152777777778</v>
      </c>
      <c r="G137">
        <v>178.62350000000001</v>
      </c>
      <c r="H137">
        <v>92.229799999999997</v>
      </c>
      <c r="I137">
        <v>1933.482</v>
      </c>
      <c r="K137">
        <f t="shared" ref="K137" si="279">G137-G138</f>
        <v>157.09140000000002</v>
      </c>
    </row>
    <row r="138" spans="1:20">
      <c r="A138" t="s">
        <v>0</v>
      </c>
      <c r="B138">
        <v>5</v>
      </c>
      <c r="C138">
        <v>12</v>
      </c>
      <c r="D138">
        <v>12</v>
      </c>
      <c r="E138">
        <v>45</v>
      </c>
      <c r="F138">
        <f t="shared" si="270"/>
        <v>132.53125</v>
      </c>
      <c r="G138">
        <v>21.5321</v>
      </c>
      <c r="H138">
        <v>94.334000000000003</v>
      </c>
      <c r="I138">
        <v>23.015000000000001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>
      <c r="A139" t="s">
        <v>0</v>
      </c>
      <c r="B139">
        <v>5</v>
      </c>
      <c r="C139">
        <v>12</v>
      </c>
      <c r="D139">
        <v>12</v>
      </c>
      <c r="E139">
        <v>45</v>
      </c>
      <c r="F139">
        <f t="shared" si="270"/>
        <v>132.53125</v>
      </c>
      <c r="G139">
        <v>201.5291</v>
      </c>
      <c r="H139">
        <v>265.66449999999998</v>
      </c>
      <c r="I139">
        <v>23.015000000000001</v>
      </c>
      <c r="K139">
        <f t="shared" ref="K139" si="280">(G139+G142-180)/2</f>
        <v>21.530149999999992</v>
      </c>
    </row>
    <row r="140" spans="1:20">
      <c r="A140">
        <v>111</v>
      </c>
      <c r="B140">
        <v>5</v>
      </c>
      <c r="C140">
        <v>12</v>
      </c>
      <c r="D140">
        <v>12</v>
      </c>
      <c r="E140">
        <v>46</v>
      </c>
      <c r="F140">
        <f t="shared" si="270"/>
        <v>132.53194444444443</v>
      </c>
      <c r="G140">
        <v>358.62610000000001</v>
      </c>
      <c r="H140">
        <v>267.76280000000003</v>
      </c>
      <c r="I140">
        <v>1933.32</v>
      </c>
      <c r="K140">
        <f t="shared" ref="K140" si="281">G140-180-K139</f>
        <v>157.09595000000002</v>
      </c>
      <c r="L140">
        <f t="shared" si="163"/>
        <v>157.093625</v>
      </c>
      <c r="M140">
        <f t="shared" ref="M140" si="282">(360 - (H140+H141))/2 + H141</f>
        <v>92.23439999999998</v>
      </c>
      <c r="O140">
        <f t="shared" ref="O140" si="283">AVERAGE(I140:I141)*COS(RADIANS(M140-90))</f>
        <v>1931.8470769037219</v>
      </c>
      <c r="Q140">
        <f t="shared" ref="Q140" si="284">AVERAGE(F139:F142)</f>
        <v>132.53420138888887</v>
      </c>
      <c r="R140">
        <f t="shared" ref="R140" si="285">$F$5+O140*SIN(RADIANS(L140))</f>
        <v>5751.925966522158</v>
      </c>
      <c r="S140">
        <f t="shared" ref="S140" si="286">$G$5+O140*COS(RADIANS(L140))</f>
        <v>3220.494318803344</v>
      </c>
      <c r="T140">
        <f t="shared" ref="T140" si="287">$H$5-AVERAGE(I140:I141)*SIN(RADIANS(M140-90))</f>
        <v>924.6243146131003</v>
      </c>
    </row>
    <row r="141" spans="1:20">
      <c r="A141">
        <v>111</v>
      </c>
      <c r="B141">
        <v>5</v>
      </c>
      <c r="C141">
        <v>12</v>
      </c>
      <c r="D141">
        <v>12</v>
      </c>
      <c r="E141">
        <v>46</v>
      </c>
      <c r="F141">
        <f t="shared" si="270"/>
        <v>132.53194444444443</v>
      </c>
      <c r="G141">
        <v>178.6225</v>
      </c>
      <c r="H141">
        <v>92.2316</v>
      </c>
      <c r="I141">
        <v>1933.3140000000001</v>
      </c>
      <c r="K141">
        <f t="shared" ref="K141" si="288">G141-G142</f>
        <v>157.09129999999999</v>
      </c>
    </row>
    <row r="142" spans="1:20">
      <c r="A142" t="s">
        <v>0</v>
      </c>
      <c r="B142">
        <v>5</v>
      </c>
      <c r="C142">
        <v>12</v>
      </c>
      <c r="D142">
        <v>13</v>
      </c>
      <c r="E142">
        <v>0</v>
      </c>
      <c r="F142">
        <f t="shared" si="270"/>
        <v>132.54166666666666</v>
      </c>
      <c r="G142">
        <v>21.531199999999998</v>
      </c>
      <c r="H142">
        <v>94.334100000000007</v>
      </c>
      <c r="I142">
        <v>23.015000000000001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>
      <c r="A143" t="s">
        <v>0</v>
      </c>
      <c r="B143">
        <v>5</v>
      </c>
      <c r="C143">
        <v>12</v>
      </c>
      <c r="D143">
        <v>13</v>
      </c>
      <c r="E143">
        <v>0</v>
      </c>
      <c r="F143">
        <f t="shared" si="270"/>
        <v>132.54166666666666</v>
      </c>
      <c r="G143">
        <v>201.53120000000001</v>
      </c>
      <c r="H143">
        <v>265.66430000000003</v>
      </c>
      <c r="I143">
        <v>23.015000000000001</v>
      </c>
      <c r="K143">
        <f t="shared" ref="K143" si="289">(G143+G146-180)/2</f>
        <v>21.531750000000002</v>
      </c>
    </row>
    <row r="144" spans="1:20">
      <c r="A144">
        <v>111</v>
      </c>
      <c r="B144">
        <v>5</v>
      </c>
      <c r="C144">
        <v>12</v>
      </c>
      <c r="D144">
        <v>13</v>
      </c>
      <c r="E144">
        <v>1</v>
      </c>
      <c r="F144">
        <f t="shared" si="270"/>
        <v>132.54236111111112</v>
      </c>
      <c r="G144">
        <v>358.62470000000002</v>
      </c>
      <c r="H144">
        <v>267.76310000000001</v>
      </c>
      <c r="I144">
        <v>1933.1410000000001</v>
      </c>
      <c r="K144">
        <f t="shared" ref="K144" si="290">G144-180-K143</f>
        <v>157.09295000000003</v>
      </c>
      <c r="L144">
        <f t="shared" si="163"/>
        <v>157.09107500000002</v>
      </c>
      <c r="M144">
        <f t="shared" ref="M144" si="291">(360 - (H144+H145))/2 + H145</f>
        <v>92.234799999999979</v>
      </c>
      <c r="O144">
        <f t="shared" ref="O144" si="292">AVERAGE(I144:I145)*COS(RADIANS(M144-90))</f>
        <v>1931.667187159861</v>
      </c>
      <c r="Q144">
        <f t="shared" ref="Q144" si="293">AVERAGE(F143:F146)</f>
        <v>132.54461805555556</v>
      </c>
      <c r="R144">
        <f t="shared" ref="R144" si="294">$F$5+O144*SIN(RADIANS(L144))</f>
        <v>5751.9351390521751</v>
      </c>
      <c r="S144">
        <f t="shared" ref="S144" si="295">$G$5+O144*COS(RADIANS(L144))</f>
        <v>3220.6934866053361</v>
      </c>
      <c r="T144">
        <f t="shared" ref="T144" si="296">$H$5-AVERAGE(I144:I145)*SIN(RADIANS(M144-90))</f>
        <v>924.61782733191342</v>
      </c>
    </row>
    <row r="145" spans="1:20">
      <c r="A145">
        <v>111</v>
      </c>
      <c r="B145">
        <v>5</v>
      </c>
      <c r="C145">
        <v>12</v>
      </c>
      <c r="D145">
        <v>13</v>
      </c>
      <c r="E145">
        <v>1</v>
      </c>
      <c r="F145">
        <f t="shared" si="270"/>
        <v>132.54236111111112</v>
      </c>
      <c r="G145">
        <v>178.6215</v>
      </c>
      <c r="H145">
        <v>92.232699999999994</v>
      </c>
      <c r="I145">
        <v>1933.134</v>
      </c>
      <c r="K145">
        <f t="shared" ref="K145" si="297">G145-G146</f>
        <v>157.08920000000001</v>
      </c>
    </row>
    <row r="146" spans="1:20">
      <c r="A146" t="s">
        <v>0</v>
      </c>
      <c r="B146">
        <v>5</v>
      </c>
      <c r="C146">
        <v>12</v>
      </c>
      <c r="D146">
        <v>13</v>
      </c>
      <c r="E146">
        <v>15</v>
      </c>
      <c r="F146">
        <f t="shared" si="270"/>
        <v>132.55208333333334</v>
      </c>
      <c r="G146">
        <v>21.532299999999999</v>
      </c>
      <c r="H146">
        <v>94.334900000000005</v>
      </c>
      <c r="I146">
        <v>23.015000000000001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>
      <c r="A147" t="s">
        <v>0</v>
      </c>
      <c r="B147">
        <v>5</v>
      </c>
      <c r="C147">
        <v>12</v>
      </c>
      <c r="D147">
        <v>13</v>
      </c>
      <c r="E147">
        <v>15</v>
      </c>
      <c r="F147">
        <f t="shared" si="270"/>
        <v>132.55208333333334</v>
      </c>
      <c r="G147">
        <v>201.52979999999999</v>
      </c>
      <c r="H147">
        <v>265.66469999999998</v>
      </c>
      <c r="I147">
        <v>23.015000000000001</v>
      </c>
      <c r="K147">
        <f t="shared" ref="K147" si="298">(G147+G150-180)/2</f>
        <v>21.531549999999996</v>
      </c>
    </row>
    <row r="148" spans="1:20">
      <c r="A148">
        <v>111</v>
      </c>
      <c r="B148">
        <v>5</v>
      </c>
      <c r="C148">
        <v>12</v>
      </c>
      <c r="D148">
        <v>13</v>
      </c>
      <c r="E148">
        <v>16</v>
      </c>
      <c r="F148">
        <f t="shared" si="270"/>
        <v>132.55277777777778</v>
      </c>
      <c r="G148">
        <v>358.62470000000002</v>
      </c>
      <c r="H148">
        <v>267.76130000000001</v>
      </c>
      <c r="I148">
        <v>1932.9829999999999</v>
      </c>
      <c r="K148">
        <f t="shared" ref="K148" si="299">G148-180-K147</f>
        <v>157.09315000000004</v>
      </c>
      <c r="L148">
        <f t="shared" si="163"/>
        <v>157.09067500000003</v>
      </c>
      <c r="M148">
        <f t="shared" ref="M148" si="300">(360 - (H148+H149))/2 + H149</f>
        <v>92.236250000000013</v>
      </c>
      <c r="O148">
        <f t="shared" ref="O148" si="301">AVERAGE(I148:I149)*COS(RADIANS(M148-90))</f>
        <v>1931.5063999137406</v>
      </c>
      <c r="Q148">
        <f t="shared" ref="Q148" si="302">AVERAGE(F147:F150)</f>
        <v>132.55503472222222</v>
      </c>
      <c r="R148">
        <f t="shared" ref="R148" si="303">$F$5+O148*SIN(RADIANS(L148))</f>
        <v>5751.8849706631772</v>
      </c>
      <c r="S148">
        <f t="shared" ref="S148" si="304">$G$5+O148*COS(RADIANS(L148))</f>
        <v>3220.846840826071</v>
      </c>
      <c r="T148">
        <f t="shared" ref="T148" si="305">$H$5-AVERAGE(I148:I149)*SIN(RADIANS(M148-90))</f>
        <v>924.57514630766082</v>
      </c>
    </row>
    <row r="149" spans="1:20">
      <c r="A149">
        <v>111</v>
      </c>
      <c r="B149">
        <v>5</v>
      </c>
      <c r="C149">
        <v>12</v>
      </c>
      <c r="D149">
        <v>13</v>
      </c>
      <c r="E149">
        <v>16</v>
      </c>
      <c r="F149">
        <f t="shared" si="270"/>
        <v>132.55277777777778</v>
      </c>
      <c r="G149">
        <v>178.6215</v>
      </c>
      <c r="H149">
        <v>92.233800000000002</v>
      </c>
      <c r="I149">
        <v>1932.9739999999999</v>
      </c>
      <c r="K149">
        <f t="shared" ref="K149" si="306">G149-G150</f>
        <v>157.0882</v>
      </c>
    </row>
    <row r="150" spans="1:20">
      <c r="A150" t="s">
        <v>0</v>
      </c>
      <c r="B150">
        <v>5</v>
      </c>
      <c r="C150">
        <v>12</v>
      </c>
      <c r="D150">
        <v>13</v>
      </c>
      <c r="E150">
        <v>30</v>
      </c>
      <c r="F150">
        <f t="shared" si="270"/>
        <v>132.5625</v>
      </c>
      <c r="G150">
        <v>21.533300000000001</v>
      </c>
      <c r="H150">
        <v>94.333500000000001</v>
      </c>
      <c r="I150">
        <v>23.015000000000001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>
      <c r="A151" t="s">
        <v>0</v>
      </c>
      <c r="B151">
        <v>5</v>
      </c>
      <c r="C151">
        <v>12</v>
      </c>
      <c r="D151">
        <v>13</v>
      </c>
      <c r="E151">
        <v>30</v>
      </c>
      <c r="F151">
        <f t="shared" si="270"/>
        <v>132.5625</v>
      </c>
      <c r="G151">
        <v>201.53129999999999</v>
      </c>
      <c r="H151">
        <v>265.66379999999998</v>
      </c>
      <c r="I151">
        <v>23.015000000000001</v>
      </c>
      <c r="K151">
        <f t="shared" ref="K151" si="307">(G151+G154-180)/2</f>
        <v>21.532150000000001</v>
      </c>
    </row>
    <row r="152" spans="1:20">
      <c r="A152">
        <v>111</v>
      </c>
      <c r="B152">
        <v>5</v>
      </c>
      <c r="C152">
        <v>12</v>
      </c>
      <c r="D152">
        <v>13</v>
      </c>
      <c r="E152">
        <v>31</v>
      </c>
      <c r="F152">
        <f t="shared" si="270"/>
        <v>132.56319444444443</v>
      </c>
      <c r="G152">
        <v>358.6223</v>
      </c>
      <c r="H152">
        <v>267.76</v>
      </c>
      <c r="I152">
        <v>1932.796</v>
      </c>
      <c r="K152">
        <f t="shared" ref="K152" si="308">G152-180-K151</f>
        <v>157.09014999999999</v>
      </c>
      <c r="L152">
        <f t="shared" ref="L152:L212" si="309">AVERAGE(K152:K153)</f>
        <v>157.08802499999999</v>
      </c>
      <c r="M152">
        <f t="shared" ref="M152" si="310">(360 - (H152+H153))/2 + H153</f>
        <v>92.236099999999993</v>
      </c>
      <c r="O152">
        <f t="shared" ref="O152" si="311">AVERAGE(I152:I153)*COS(RADIANS(M152-90))</f>
        <v>1931.3282332910906</v>
      </c>
      <c r="Q152">
        <f t="shared" ref="Q152" si="312">AVERAGE(F151:F154)</f>
        <v>132.56545138888887</v>
      </c>
      <c r="R152">
        <f t="shared" ref="R152" si="313">$F$5+O152*SIN(RADIANS(L152))</f>
        <v>5751.8978946713187</v>
      </c>
      <c r="S152">
        <f t="shared" ref="S152" si="314">$G$5+O152*COS(RADIANS(L152))</f>
        <v>3221.0457283291053</v>
      </c>
      <c r="T152">
        <f t="shared" ref="T152" si="315">$H$5-AVERAGE(I152:I153)*SIN(RADIANS(M152-90))</f>
        <v>924.58716758590674</v>
      </c>
    </row>
    <row r="153" spans="1:20">
      <c r="A153">
        <v>111</v>
      </c>
      <c r="B153">
        <v>5</v>
      </c>
      <c r="C153">
        <v>12</v>
      </c>
      <c r="D153">
        <v>13</v>
      </c>
      <c r="E153">
        <v>31</v>
      </c>
      <c r="F153">
        <f t="shared" si="270"/>
        <v>132.56319444444443</v>
      </c>
      <c r="G153">
        <v>178.6189</v>
      </c>
      <c r="H153">
        <v>92.232200000000006</v>
      </c>
      <c r="I153">
        <v>1932.8040000000001</v>
      </c>
      <c r="K153">
        <f t="shared" ref="K153" si="316">G153-G154</f>
        <v>157.08589999999998</v>
      </c>
    </row>
    <row r="154" spans="1:20">
      <c r="A154" t="s">
        <v>0</v>
      </c>
      <c r="B154">
        <v>5</v>
      </c>
      <c r="C154">
        <v>12</v>
      </c>
      <c r="D154">
        <v>13</v>
      </c>
      <c r="E154">
        <v>45</v>
      </c>
      <c r="F154">
        <f t="shared" si="270"/>
        <v>132.57291666666666</v>
      </c>
      <c r="G154">
        <v>21.533000000000001</v>
      </c>
      <c r="H154">
        <v>94.3339</v>
      </c>
      <c r="I154">
        <v>23.015000000000001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>
      <c r="A155" t="s">
        <v>0</v>
      </c>
      <c r="B155">
        <v>5</v>
      </c>
      <c r="C155">
        <v>12</v>
      </c>
      <c r="D155">
        <v>13</v>
      </c>
      <c r="E155">
        <v>45</v>
      </c>
      <c r="F155">
        <f t="shared" si="270"/>
        <v>132.57291666666666</v>
      </c>
      <c r="G155">
        <v>201.53280000000001</v>
      </c>
      <c r="H155">
        <v>265.66359999999997</v>
      </c>
      <c r="I155">
        <v>23.015999999999998</v>
      </c>
      <c r="K155">
        <f t="shared" ref="K155" si="317">(G155+G158-180)/2</f>
        <v>21.533050000000003</v>
      </c>
    </row>
    <row r="156" spans="1:20">
      <c r="A156">
        <v>111</v>
      </c>
      <c r="B156">
        <v>5</v>
      </c>
      <c r="C156">
        <v>12</v>
      </c>
      <c r="D156">
        <v>13</v>
      </c>
      <c r="E156">
        <v>46</v>
      </c>
      <c r="F156">
        <f t="shared" si="270"/>
        <v>132.57361111111112</v>
      </c>
      <c r="G156">
        <v>358.62099999999998</v>
      </c>
      <c r="H156">
        <v>267.76060000000001</v>
      </c>
      <c r="I156">
        <v>1932.6379999999999</v>
      </c>
      <c r="K156">
        <f t="shared" ref="K156" si="318">G156-180-K155</f>
        <v>157.08794999999998</v>
      </c>
      <c r="L156">
        <f t="shared" si="309"/>
        <v>157.08587499999999</v>
      </c>
      <c r="M156">
        <f t="shared" ref="M156" si="319">(360 - (H156+H157))/2 + H157</f>
        <v>92.237549999999985</v>
      </c>
      <c r="O156">
        <f t="shared" ref="O156" si="320">AVERAGE(I156:I157)*COS(RADIANS(M156-90))</f>
        <v>1931.1594515096249</v>
      </c>
      <c r="Q156">
        <f t="shared" ref="Q156" si="321">AVERAGE(F155:F158)</f>
        <v>132.57586805555556</v>
      </c>
      <c r="R156">
        <f t="shared" ref="R156" si="322">$F$5+O156*SIN(RADIANS(L156))</f>
        <v>5751.8989332904039</v>
      </c>
      <c r="S156">
        <f t="shared" ref="S156" si="323">$G$5+O156*COS(RADIANS(L156))</f>
        <v>3221.2294073513281</v>
      </c>
      <c r="T156">
        <f t="shared" ref="T156" si="324">$H$5-AVERAGE(I156:I157)*SIN(RADIANS(M156-90))</f>
        <v>924.54481108602135</v>
      </c>
    </row>
    <row r="157" spans="1:20">
      <c r="A157">
        <v>111</v>
      </c>
      <c r="B157">
        <v>5</v>
      </c>
      <c r="C157">
        <v>12</v>
      </c>
      <c r="D157">
        <v>13</v>
      </c>
      <c r="E157">
        <v>46</v>
      </c>
      <c r="F157">
        <f t="shared" si="270"/>
        <v>132.57361111111112</v>
      </c>
      <c r="G157">
        <v>178.61709999999999</v>
      </c>
      <c r="H157">
        <v>92.235699999999994</v>
      </c>
      <c r="I157">
        <v>1932.6279999999999</v>
      </c>
      <c r="K157">
        <f t="shared" ref="K157" si="325">G157-G158</f>
        <v>157.0838</v>
      </c>
    </row>
    <row r="158" spans="1:20">
      <c r="A158" t="s">
        <v>0</v>
      </c>
      <c r="B158">
        <v>5</v>
      </c>
      <c r="C158">
        <v>12</v>
      </c>
      <c r="D158">
        <v>14</v>
      </c>
      <c r="E158">
        <v>0</v>
      </c>
      <c r="F158">
        <f t="shared" si="270"/>
        <v>132.58333333333334</v>
      </c>
      <c r="G158">
        <v>21.533300000000001</v>
      </c>
      <c r="H158">
        <v>94.334199999999996</v>
      </c>
      <c r="I158">
        <v>23.015000000000001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>
      <c r="A159" t="s">
        <v>0</v>
      </c>
      <c r="B159">
        <v>5</v>
      </c>
      <c r="C159">
        <v>12</v>
      </c>
      <c r="D159">
        <v>14</v>
      </c>
      <c r="E159">
        <v>0</v>
      </c>
      <c r="F159">
        <f t="shared" si="270"/>
        <v>132.58333333333334</v>
      </c>
      <c r="G159">
        <v>201.53030000000001</v>
      </c>
      <c r="H159">
        <v>265.66370000000001</v>
      </c>
      <c r="I159">
        <v>23.015000000000001</v>
      </c>
      <c r="K159">
        <f t="shared" ref="K159" si="326">(G159+G162-180)/2</f>
        <v>21.530750000000012</v>
      </c>
    </row>
    <row r="160" spans="1:20">
      <c r="A160">
        <v>111</v>
      </c>
      <c r="B160">
        <v>5</v>
      </c>
      <c r="C160">
        <v>12</v>
      </c>
      <c r="D160">
        <v>14</v>
      </c>
      <c r="E160">
        <v>1</v>
      </c>
      <c r="F160">
        <f t="shared" si="270"/>
        <v>132.58402777777778</v>
      </c>
      <c r="G160">
        <v>358.61970000000002</v>
      </c>
      <c r="H160">
        <v>267.75889999999998</v>
      </c>
      <c r="I160">
        <v>1932.4680000000001</v>
      </c>
      <c r="K160">
        <f t="shared" ref="K160" si="327">G160-180-K159</f>
        <v>157.08895000000001</v>
      </c>
      <c r="L160">
        <f t="shared" si="309"/>
        <v>157.086375</v>
      </c>
      <c r="M160">
        <f t="shared" ref="M160" si="328">(360 - (H160+H161))/2 + H161</f>
        <v>92.238150000000005</v>
      </c>
      <c r="O160">
        <f t="shared" ref="O160" si="329">AVERAGE(I160:I161)*COS(RADIANS(M160-90))</f>
        <v>1930.98829130739</v>
      </c>
      <c r="Q160">
        <f t="shared" ref="Q160" si="330">AVERAGE(F159:F162)</f>
        <v>132.58628472222222</v>
      </c>
      <c r="R160">
        <f t="shared" ref="R160" si="331">$F$5+O160*SIN(RADIANS(L160))</f>
        <v>5751.8167705337491</v>
      </c>
      <c r="S160">
        <f t="shared" ref="S160" si="332">$G$5+O160*COS(RADIANS(L160))</f>
        <v>3221.3805003007424</v>
      </c>
      <c r="T160">
        <f t="shared" ref="T160" si="333">$H$5-AVERAGE(I160:I161)*SIN(RADIANS(M160-90))</f>
        <v>924.53124659823447</v>
      </c>
    </row>
    <row r="161" spans="1:20">
      <c r="A161">
        <v>111</v>
      </c>
      <c r="B161">
        <v>5</v>
      </c>
      <c r="C161">
        <v>12</v>
      </c>
      <c r="D161">
        <v>14</v>
      </c>
      <c r="E161">
        <v>1</v>
      </c>
      <c r="F161">
        <f t="shared" si="270"/>
        <v>132.58402777777778</v>
      </c>
      <c r="G161">
        <v>178.61500000000001</v>
      </c>
      <c r="H161">
        <v>92.235200000000006</v>
      </c>
      <c r="I161">
        <v>1932.4570000000001</v>
      </c>
      <c r="K161">
        <f t="shared" ref="K161" si="334">G161-G162</f>
        <v>157.0838</v>
      </c>
    </row>
    <row r="162" spans="1:20">
      <c r="A162" t="s">
        <v>0</v>
      </c>
      <c r="B162">
        <v>5</v>
      </c>
      <c r="C162">
        <v>12</v>
      </c>
      <c r="D162">
        <v>14</v>
      </c>
      <c r="E162">
        <v>15</v>
      </c>
      <c r="F162">
        <f t="shared" si="270"/>
        <v>132.59375</v>
      </c>
      <c r="G162">
        <v>21.531199999999998</v>
      </c>
      <c r="H162">
        <v>94.334100000000007</v>
      </c>
      <c r="I162">
        <v>23.015000000000001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>
      <c r="A163" t="s">
        <v>0</v>
      </c>
      <c r="B163">
        <v>5</v>
      </c>
      <c r="C163">
        <v>12</v>
      </c>
      <c r="D163">
        <v>14</v>
      </c>
      <c r="E163">
        <v>15</v>
      </c>
      <c r="F163">
        <f t="shared" si="270"/>
        <v>132.59375</v>
      </c>
      <c r="G163">
        <v>201.5317</v>
      </c>
      <c r="H163">
        <v>265.66410000000002</v>
      </c>
      <c r="I163">
        <v>23.015000000000001</v>
      </c>
      <c r="K163">
        <f t="shared" ref="K163" si="335">(G163+G166-180)/2</f>
        <v>21.532049999999998</v>
      </c>
    </row>
    <row r="164" spans="1:20">
      <c r="A164">
        <v>111</v>
      </c>
      <c r="B164">
        <v>5</v>
      </c>
      <c r="C164">
        <v>12</v>
      </c>
      <c r="D164">
        <v>14</v>
      </c>
      <c r="E164">
        <v>16</v>
      </c>
      <c r="F164">
        <f t="shared" si="270"/>
        <v>132.59444444444443</v>
      </c>
      <c r="G164">
        <v>358.61739999999998</v>
      </c>
      <c r="H164">
        <v>267.75850000000003</v>
      </c>
      <c r="I164">
        <v>1932.3</v>
      </c>
      <c r="K164">
        <f t="shared" ref="K164" si="336">G164-180-K163</f>
        <v>157.08534999999998</v>
      </c>
      <c r="L164">
        <f t="shared" si="309"/>
        <v>157.08412499999997</v>
      </c>
      <c r="M164">
        <f t="shared" ref="M164" si="337">(360 - (H164+H165))/2 + H165</f>
        <v>92.238550000000004</v>
      </c>
      <c r="O164">
        <f t="shared" ref="O164" si="338">AVERAGE(I164:I165)*COS(RADIANS(M164-90))</f>
        <v>1930.8203922146602</v>
      </c>
      <c r="Q164">
        <f t="shared" ref="Q164" si="339">AVERAGE(F163:F166)</f>
        <v>132.59670138888887</v>
      </c>
      <c r="R164">
        <f t="shared" ref="R164" si="340">$F$5+O164*SIN(RADIANS(L164))</f>
        <v>5751.8212397692569</v>
      </c>
      <c r="S164">
        <f t="shared" ref="S164" si="341">$G$5+O164*COS(RADIANS(L164))</f>
        <v>3221.5646735335604</v>
      </c>
      <c r="T164">
        <f t="shared" ref="T164" si="342">$H$5-AVERAGE(I164:I165)*SIN(RADIANS(M164-90))</f>
        <v>924.52430833025528</v>
      </c>
    </row>
    <row r="165" spans="1:20">
      <c r="A165">
        <v>111</v>
      </c>
      <c r="B165">
        <v>5</v>
      </c>
      <c r="C165">
        <v>12</v>
      </c>
      <c r="D165">
        <v>14</v>
      </c>
      <c r="E165">
        <v>16</v>
      </c>
      <c r="F165">
        <f t="shared" si="270"/>
        <v>132.59444444444443</v>
      </c>
      <c r="G165">
        <v>178.61529999999999</v>
      </c>
      <c r="H165">
        <v>92.235600000000005</v>
      </c>
      <c r="I165">
        <v>1932.29</v>
      </c>
      <c r="K165">
        <f t="shared" ref="K165" si="343">G165-G166</f>
        <v>157.0829</v>
      </c>
    </row>
    <row r="166" spans="1:20">
      <c r="A166" t="s">
        <v>0</v>
      </c>
      <c r="B166">
        <v>5</v>
      </c>
      <c r="C166">
        <v>12</v>
      </c>
      <c r="D166">
        <v>14</v>
      </c>
      <c r="E166">
        <v>30</v>
      </c>
      <c r="F166">
        <f t="shared" si="270"/>
        <v>132.60416666666666</v>
      </c>
      <c r="G166">
        <v>21.532399999999999</v>
      </c>
      <c r="H166">
        <v>94.334500000000006</v>
      </c>
      <c r="I166">
        <v>23.015000000000001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>
      <c r="A167" t="s">
        <v>0</v>
      </c>
      <c r="B167">
        <v>5</v>
      </c>
      <c r="C167">
        <v>12</v>
      </c>
      <c r="D167">
        <v>15</v>
      </c>
      <c r="E167">
        <v>0</v>
      </c>
      <c r="F167">
        <f t="shared" si="270"/>
        <v>132.625</v>
      </c>
      <c r="G167">
        <v>201.52940000000001</v>
      </c>
      <c r="H167">
        <v>265.66199999999998</v>
      </c>
      <c r="I167">
        <v>23.015000000000001</v>
      </c>
      <c r="K167">
        <f t="shared" ref="K167" si="344">(G167+G170-180)/2</f>
        <v>21.53155000000001</v>
      </c>
    </row>
    <row r="168" spans="1:20">
      <c r="A168">
        <v>111</v>
      </c>
      <c r="B168">
        <v>5</v>
      </c>
      <c r="C168">
        <v>12</v>
      </c>
      <c r="D168">
        <v>15</v>
      </c>
      <c r="E168">
        <v>1</v>
      </c>
      <c r="F168">
        <f t="shared" si="270"/>
        <v>132.62569444444443</v>
      </c>
      <c r="G168">
        <v>358.61079999999998</v>
      </c>
      <c r="H168">
        <v>267.75420000000003</v>
      </c>
      <c r="I168">
        <v>1931.7829999999999</v>
      </c>
      <c r="K168">
        <f t="shared" ref="K168" si="345">G168-180-K167</f>
        <v>157.07924999999997</v>
      </c>
      <c r="L168">
        <f t="shared" si="309"/>
        <v>157.07637499999998</v>
      </c>
      <c r="M168">
        <f t="shared" ref="M168" si="346">(360 - (H168+H169))/2 + H169</f>
        <v>92.242199999999983</v>
      </c>
      <c r="O168">
        <f t="shared" ref="O168" si="347">AVERAGE(I168:I169)*COS(RADIANS(M168-90))</f>
        <v>1930.2999752184687</v>
      </c>
      <c r="Q168">
        <f t="shared" ref="Q168" si="348">AVERAGE(F167:F170)</f>
        <v>132.62795138888887</v>
      </c>
      <c r="R168">
        <f t="shared" ref="R168" si="349">$F$5+O168*SIN(RADIANS(L168))</f>
        <v>5751.859085045463</v>
      </c>
      <c r="S168">
        <f t="shared" ref="S168" si="350">$G$5+O168*COS(RADIANS(L168))</f>
        <v>3222.1457004121457</v>
      </c>
      <c r="T168">
        <f t="shared" ref="T168" si="351">$H$5-AVERAGE(I168:I169)*SIN(RADIANS(M168-90))</f>
        <v>924.42149437453179</v>
      </c>
    </row>
    <row r="169" spans="1:20">
      <c r="A169">
        <v>111</v>
      </c>
      <c r="B169">
        <v>5</v>
      </c>
      <c r="C169">
        <v>12</v>
      </c>
      <c r="D169">
        <v>15</v>
      </c>
      <c r="E169">
        <v>1</v>
      </c>
      <c r="F169">
        <f t="shared" si="270"/>
        <v>132.62569444444443</v>
      </c>
      <c r="G169">
        <v>178.60720000000001</v>
      </c>
      <c r="H169">
        <v>92.238600000000005</v>
      </c>
      <c r="I169">
        <v>1931.7750000000001</v>
      </c>
      <c r="K169">
        <f t="shared" ref="K169" si="352">G169-G170</f>
        <v>157.0735</v>
      </c>
    </row>
    <row r="170" spans="1:20">
      <c r="A170" t="s">
        <v>0</v>
      </c>
      <c r="B170">
        <v>5</v>
      </c>
      <c r="C170">
        <v>12</v>
      </c>
      <c r="D170">
        <v>15</v>
      </c>
      <c r="E170">
        <v>15</v>
      </c>
      <c r="F170">
        <f t="shared" si="270"/>
        <v>132.63541666666666</v>
      </c>
      <c r="G170">
        <v>21.5337</v>
      </c>
      <c r="H170">
        <v>94.334100000000007</v>
      </c>
      <c r="I170">
        <v>23.015000000000001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>
      <c r="A171" t="s">
        <v>0</v>
      </c>
      <c r="B171">
        <v>5</v>
      </c>
      <c r="C171">
        <v>12</v>
      </c>
      <c r="D171">
        <v>23</v>
      </c>
      <c r="E171">
        <v>30</v>
      </c>
      <c r="F171">
        <f t="shared" ref="F171:F182" si="353" xml:space="preserve"> 133 + (C171-13) + (D171 + E171/60)/24</f>
        <v>132.97916666666666</v>
      </c>
      <c r="G171">
        <v>201.53319999999999</v>
      </c>
      <c r="H171">
        <v>265.6592</v>
      </c>
      <c r="I171">
        <v>23.015999999999998</v>
      </c>
      <c r="K171">
        <f t="shared" ref="K171" si="354">(G171+G174-180)/2</f>
        <v>21.531800000000004</v>
      </c>
    </row>
    <row r="172" spans="1:20">
      <c r="A172">
        <v>111</v>
      </c>
      <c r="B172">
        <v>5</v>
      </c>
      <c r="C172">
        <v>12</v>
      </c>
      <c r="D172">
        <v>23</v>
      </c>
      <c r="E172">
        <v>31</v>
      </c>
      <c r="F172">
        <f t="shared" si="353"/>
        <v>132.97986111111112</v>
      </c>
      <c r="G172">
        <v>358.56279999999998</v>
      </c>
      <c r="H172">
        <v>267.7353</v>
      </c>
      <c r="I172">
        <v>1925.8489999999999</v>
      </c>
      <c r="K172">
        <f t="shared" ref="K172" si="355">G172-180-K171</f>
        <v>157.03099999999998</v>
      </c>
      <c r="L172">
        <f t="shared" si="309"/>
        <v>157.02969999999999</v>
      </c>
      <c r="M172">
        <f t="shared" ref="M172" si="356">(360 - (H172+H173))/2 + H173</f>
        <v>92.260650000000012</v>
      </c>
      <c r="O172">
        <f t="shared" ref="O172" si="357">AVERAGE(I172:I173)*COS(RADIANS(M172-90))</f>
        <v>1924.3476549974851</v>
      </c>
      <c r="Q172">
        <f t="shared" ref="Q172" si="358">AVERAGE(F171:F174)</f>
        <v>132.98211805555556</v>
      </c>
      <c r="R172">
        <f t="shared" ref="R172" si="359">$F$5+O172*SIN(RADIANS(L172))</f>
        <v>5750.9842168714003</v>
      </c>
      <c r="S172">
        <f t="shared" ref="S172" si="360">$G$5+O172*COS(RADIANS(L172))</f>
        <v>3228.2391235540927</v>
      </c>
      <c r="T172">
        <f t="shared" ref="T172" si="361">$H$5-AVERAGE(I172:I173)*SIN(RADIANS(M172-90))</f>
        <v>924.03392686250686</v>
      </c>
    </row>
    <row r="173" spans="1:20">
      <c r="A173">
        <v>111</v>
      </c>
      <c r="B173">
        <v>5</v>
      </c>
      <c r="C173">
        <v>12</v>
      </c>
      <c r="D173">
        <v>23</v>
      </c>
      <c r="E173">
        <v>31</v>
      </c>
      <c r="F173">
        <f t="shared" si="353"/>
        <v>132.97986111111112</v>
      </c>
      <c r="G173">
        <v>178.55879999999999</v>
      </c>
      <c r="H173">
        <v>92.256600000000006</v>
      </c>
      <c r="I173">
        <v>1925.8440000000001</v>
      </c>
      <c r="K173">
        <f t="shared" ref="K173" si="362">G173-G174</f>
        <v>157.02839999999998</v>
      </c>
    </row>
    <row r="174" spans="1:20">
      <c r="A174" t="s">
        <v>0</v>
      </c>
      <c r="B174">
        <v>5</v>
      </c>
      <c r="C174">
        <v>12</v>
      </c>
      <c r="D174">
        <v>23</v>
      </c>
      <c r="E174">
        <v>45</v>
      </c>
      <c r="F174">
        <f t="shared" si="353"/>
        <v>132.98958333333334</v>
      </c>
      <c r="G174">
        <v>21.5304</v>
      </c>
      <c r="H174">
        <v>94.331400000000002</v>
      </c>
      <c r="I174">
        <v>23.015000000000001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>
      <c r="A175" t="s">
        <v>0</v>
      </c>
      <c r="B175">
        <v>5</v>
      </c>
      <c r="C175">
        <v>13</v>
      </c>
      <c r="D175">
        <v>1</v>
      </c>
      <c r="E175">
        <v>0</v>
      </c>
      <c r="F175">
        <f t="shared" si="353"/>
        <v>133.04166666666666</v>
      </c>
      <c r="G175">
        <v>201.53980000000001</v>
      </c>
      <c r="H175">
        <v>265.66059999999999</v>
      </c>
      <c r="I175">
        <v>23.015000000000001</v>
      </c>
      <c r="K175">
        <f t="shared" ref="K175" si="363">(G175+G178-180)/2</f>
        <v>21.539200000000008</v>
      </c>
    </row>
    <row r="176" spans="1:20">
      <c r="A176">
        <v>111</v>
      </c>
      <c r="B176">
        <v>5</v>
      </c>
      <c r="C176">
        <v>13</v>
      </c>
      <c r="D176">
        <v>1</v>
      </c>
      <c r="E176">
        <v>1</v>
      </c>
      <c r="F176">
        <f t="shared" si="353"/>
        <v>133.04236111111112</v>
      </c>
      <c r="G176">
        <v>358.56369999999998</v>
      </c>
      <c r="H176">
        <v>267.73939999999999</v>
      </c>
      <c r="I176">
        <v>1924.8019999999999</v>
      </c>
      <c r="K176">
        <f t="shared" ref="K176" si="364">G176-180-K175</f>
        <v>157.02449999999999</v>
      </c>
      <c r="L176">
        <f t="shared" si="309"/>
        <v>157.02195</v>
      </c>
      <c r="M176">
        <f t="shared" ref="M176" si="365">(360 - (H176+H177))/2 + H177</f>
        <v>92.256200000000007</v>
      </c>
      <c r="O176">
        <f t="shared" ref="O176" si="366">AVERAGE(I176:I177)*COS(RADIANS(M176-90))</f>
        <v>1923.3068613027765</v>
      </c>
      <c r="Q176">
        <f t="shared" ref="Q176" si="367">AVERAGE(F175:F178)</f>
        <v>133.04461805555556</v>
      </c>
      <c r="R176">
        <f t="shared" ref="R176" si="368">$F$5+O176*SIN(RADIANS(L176))</f>
        <v>5750.817560288112</v>
      </c>
      <c r="S176">
        <f t="shared" ref="S176" si="369">$G$5+O176*COS(RADIANS(L176))</f>
        <v>3229.298931525328</v>
      </c>
      <c r="T176">
        <f t="shared" ref="T176" si="370">$H$5-AVERAGE(I176:I177)*SIN(RADIANS(M176-90))</f>
        <v>924.22462361253406</v>
      </c>
    </row>
    <row r="177" spans="1:20">
      <c r="A177">
        <v>111</v>
      </c>
      <c r="B177">
        <v>5</v>
      </c>
      <c r="C177">
        <v>13</v>
      </c>
      <c r="D177">
        <v>1</v>
      </c>
      <c r="E177">
        <v>1</v>
      </c>
      <c r="F177">
        <f t="shared" si="353"/>
        <v>133.04236111111112</v>
      </c>
      <c r="G177">
        <v>178.55799999999999</v>
      </c>
      <c r="H177">
        <v>92.251800000000003</v>
      </c>
      <c r="I177">
        <v>1924.796</v>
      </c>
      <c r="K177">
        <f t="shared" ref="K177" si="371">G177-G178</f>
        <v>157.01939999999999</v>
      </c>
    </row>
    <row r="178" spans="1:20">
      <c r="A178" t="s">
        <v>0</v>
      </c>
      <c r="B178">
        <v>5</v>
      </c>
      <c r="C178">
        <v>13</v>
      </c>
      <c r="D178">
        <v>1</v>
      </c>
      <c r="E178">
        <v>15</v>
      </c>
      <c r="F178">
        <f t="shared" si="353"/>
        <v>133.05208333333334</v>
      </c>
      <c r="G178">
        <v>21.538599999999999</v>
      </c>
      <c r="H178">
        <v>94.330799999999996</v>
      </c>
      <c r="I178">
        <v>23.015000000000001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>
      <c r="A179" t="s">
        <v>0</v>
      </c>
      <c r="B179">
        <v>5</v>
      </c>
      <c r="C179">
        <v>13</v>
      </c>
      <c r="D179">
        <v>1</v>
      </c>
      <c r="E179">
        <v>45</v>
      </c>
      <c r="F179">
        <f t="shared" si="353"/>
        <v>133.07291666666666</v>
      </c>
      <c r="G179">
        <v>201.5352</v>
      </c>
      <c r="H179">
        <v>265.65870000000001</v>
      </c>
      <c r="I179">
        <v>23.015000000000001</v>
      </c>
      <c r="K179">
        <f t="shared" ref="K179" si="372">(G179+G182-180)/2</f>
        <v>21.53325000000001</v>
      </c>
    </row>
    <row r="180" spans="1:20">
      <c r="A180">
        <v>111</v>
      </c>
      <c r="B180">
        <v>5</v>
      </c>
      <c r="C180">
        <v>13</v>
      </c>
      <c r="D180">
        <v>1</v>
      </c>
      <c r="E180">
        <v>46</v>
      </c>
      <c r="F180">
        <f t="shared" si="353"/>
        <v>133.07361111111112</v>
      </c>
      <c r="G180">
        <v>358.55380000000002</v>
      </c>
      <c r="H180">
        <v>267.73910000000001</v>
      </c>
      <c r="I180">
        <v>1924.28</v>
      </c>
      <c r="K180">
        <f t="shared" ref="K180" si="373">G180-180-K179</f>
        <v>157.02055000000001</v>
      </c>
      <c r="L180">
        <f t="shared" si="309"/>
        <v>157.01917500000002</v>
      </c>
      <c r="M180">
        <f t="shared" ref="M180" si="374">(360 - (H180+H181))/2 + H181</f>
        <v>92.256600000000006</v>
      </c>
      <c r="O180">
        <f t="shared" ref="O180" si="375">AVERAGE(I180:I181)*COS(RADIANS(M180-90))</f>
        <v>1922.7852366634754</v>
      </c>
      <c r="Q180">
        <f t="shared" ref="Q180" si="376">AVERAGE(F179:F182)</f>
        <v>133.07586805555556</v>
      </c>
      <c r="R180">
        <f t="shared" ref="R180" si="377">$F$5+O180*SIN(RADIANS(L180))</f>
        <v>5750.6996652922044</v>
      </c>
      <c r="S180">
        <f t="shared" ref="S180" si="378">$G$5+O180*COS(RADIANS(L180))</f>
        <v>3229.8155240593737</v>
      </c>
      <c r="T180">
        <f t="shared" ref="T180" si="379">$H$5-AVERAGE(I180:I181)*SIN(RADIANS(M180-90))</f>
        <v>924.2317304194346</v>
      </c>
    </row>
    <row r="181" spans="1:20">
      <c r="A181">
        <v>111</v>
      </c>
      <c r="B181">
        <v>5</v>
      </c>
      <c r="C181">
        <v>13</v>
      </c>
      <c r="D181">
        <v>1</v>
      </c>
      <c r="E181">
        <v>46</v>
      </c>
      <c r="F181">
        <f t="shared" si="353"/>
        <v>133.07361111111112</v>
      </c>
      <c r="G181">
        <v>178.54910000000001</v>
      </c>
      <c r="H181">
        <v>92.252300000000005</v>
      </c>
      <c r="I181">
        <v>1924.2750000000001</v>
      </c>
      <c r="K181">
        <f t="shared" ref="K181" si="380">G181-G182</f>
        <v>157.01780000000002</v>
      </c>
    </row>
    <row r="182" spans="1:20">
      <c r="A182" t="s">
        <v>0</v>
      </c>
      <c r="B182">
        <v>5</v>
      </c>
      <c r="C182">
        <v>13</v>
      </c>
      <c r="D182">
        <v>2</v>
      </c>
      <c r="E182">
        <v>0</v>
      </c>
      <c r="F182">
        <f t="shared" si="353"/>
        <v>133.08333333333334</v>
      </c>
      <c r="G182">
        <v>21.531300000000002</v>
      </c>
      <c r="H182">
        <v>94.332700000000003</v>
      </c>
      <c r="I182">
        <v>23.015000000000001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>
      <c r="A183" t="s">
        <v>0</v>
      </c>
      <c r="B183">
        <v>5</v>
      </c>
      <c r="C183">
        <v>13</v>
      </c>
      <c r="D183">
        <v>4</v>
      </c>
      <c r="E183">
        <v>34</v>
      </c>
      <c r="F183">
        <f t="shared" ref="F183:F236" si="381" xml:space="preserve"> 133 + (C183-13) + (D183 + E183/60)/24</f>
        <v>133.19027777777777</v>
      </c>
      <c r="G183">
        <v>201.5326</v>
      </c>
      <c r="H183">
        <v>265.66120000000001</v>
      </c>
      <c r="I183">
        <v>23.015000000000001</v>
      </c>
      <c r="K183">
        <f t="shared" ref="K183" si="382">(G183+G186-180)/2</f>
        <v>21.531400000000005</v>
      </c>
    </row>
    <row r="184" spans="1:20">
      <c r="A184">
        <v>111</v>
      </c>
      <c r="B184">
        <v>5</v>
      </c>
      <c r="C184">
        <v>13</v>
      </c>
      <c r="D184">
        <v>4</v>
      </c>
      <c r="E184">
        <v>34</v>
      </c>
      <c r="F184">
        <f t="shared" si="381"/>
        <v>133.19027777777777</v>
      </c>
      <c r="G184">
        <v>358.53309999999999</v>
      </c>
      <c r="H184">
        <v>267.73200000000003</v>
      </c>
      <c r="I184">
        <v>1922.248</v>
      </c>
      <c r="K184">
        <f t="shared" ref="K184" si="383">G184-180-K183</f>
        <v>157.00169999999997</v>
      </c>
      <c r="L184">
        <f t="shared" si="309"/>
        <v>157.00074999999998</v>
      </c>
      <c r="M184">
        <f t="shared" ref="M184" si="384">(360 - (H184+H185))/2 + H185</f>
        <v>92.264549999999986</v>
      </c>
      <c r="O184">
        <f t="shared" ref="O184" si="385">AVERAGE(I184:I185)*COS(RADIANS(M184-90))</f>
        <v>1920.746789998474</v>
      </c>
      <c r="Q184">
        <f t="shared" ref="Q184" si="386">AVERAGE(F183:F186)</f>
        <v>133.19218749999999</v>
      </c>
      <c r="R184">
        <f t="shared" ref="R184" si="387">$F$5+O184*SIN(RADIANS(L184))</f>
        <v>5750.4724169253186</v>
      </c>
      <c r="S184">
        <f t="shared" ref="S184" si="388">$G$5+O184*COS(RADIANS(L184))</f>
        <v>3231.9334337407677</v>
      </c>
      <c r="T184">
        <f t="shared" ref="T184" si="389">$H$5-AVERAGE(I184:I185)*SIN(RADIANS(M184-90))</f>
        <v>924.04513040917925</v>
      </c>
    </row>
    <row r="185" spans="1:20">
      <c r="A185">
        <v>111</v>
      </c>
      <c r="B185">
        <v>5</v>
      </c>
      <c r="C185">
        <v>13</v>
      </c>
      <c r="D185">
        <v>4</v>
      </c>
      <c r="E185">
        <v>34</v>
      </c>
      <c r="F185">
        <f t="shared" si="381"/>
        <v>133.19027777777777</v>
      </c>
      <c r="G185">
        <v>178.53</v>
      </c>
      <c r="H185">
        <v>92.261099999999999</v>
      </c>
      <c r="I185">
        <v>1922.248</v>
      </c>
      <c r="K185">
        <f t="shared" ref="K185" si="390">G185-G186</f>
        <v>156.99979999999999</v>
      </c>
    </row>
    <row r="186" spans="1:20">
      <c r="A186" t="s">
        <v>0</v>
      </c>
      <c r="B186">
        <v>5</v>
      </c>
      <c r="C186">
        <v>13</v>
      </c>
      <c r="D186">
        <v>4</v>
      </c>
      <c r="E186">
        <v>45</v>
      </c>
      <c r="F186">
        <f t="shared" si="381"/>
        <v>133.19791666666666</v>
      </c>
      <c r="G186">
        <v>21.530200000000001</v>
      </c>
      <c r="H186">
        <v>94.3309</v>
      </c>
      <c r="I186">
        <v>23.015000000000001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>
      <c r="A187" t="s">
        <v>0</v>
      </c>
      <c r="B187">
        <v>5</v>
      </c>
      <c r="C187">
        <v>13</v>
      </c>
      <c r="D187">
        <v>4</v>
      </c>
      <c r="E187">
        <v>45</v>
      </c>
      <c r="F187">
        <f t="shared" si="381"/>
        <v>133.19791666666666</v>
      </c>
      <c r="G187">
        <v>201.53210000000001</v>
      </c>
      <c r="H187">
        <v>265.65960000000001</v>
      </c>
      <c r="I187">
        <v>23.015000000000001</v>
      </c>
      <c r="K187">
        <f t="shared" ref="K187" si="391">(G187+G190-180)/2</f>
        <v>21.53070000000001</v>
      </c>
    </row>
    <row r="188" spans="1:20">
      <c r="A188">
        <v>111</v>
      </c>
      <c r="B188">
        <v>5</v>
      </c>
      <c r="C188">
        <v>13</v>
      </c>
      <c r="D188">
        <v>4</v>
      </c>
      <c r="E188">
        <v>46</v>
      </c>
      <c r="F188">
        <f t="shared" si="381"/>
        <v>133.19861111111112</v>
      </c>
      <c r="G188">
        <v>358.53390000000002</v>
      </c>
      <c r="H188">
        <v>267.72820000000002</v>
      </c>
      <c r="I188">
        <v>1922.115</v>
      </c>
      <c r="K188">
        <f t="shared" ref="K188" si="392">G188-180-K187</f>
        <v>157.00319999999999</v>
      </c>
      <c r="L188">
        <f t="shared" si="309"/>
        <v>157.00110000000001</v>
      </c>
      <c r="M188">
        <f t="shared" ref="M188" si="393">(360 - (H188+H189))/2 + H189</f>
        <v>92.266149999999996</v>
      </c>
      <c r="O188">
        <f t="shared" ref="O188" si="394">AVERAGE(I188:I189)*COS(RADIANS(M188-90))</f>
        <v>1920.6087745509353</v>
      </c>
      <c r="Q188">
        <f t="shared" ref="Q188" si="395">AVERAGE(F187:F190)</f>
        <v>133.20086805555556</v>
      </c>
      <c r="R188">
        <f t="shared" ref="R188" si="396">$F$5+O188*SIN(RADIANS(L188))</f>
        <v>5750.4076919147865</v>
      </c>
      <c r="S188">
        <f t="shared" ref="S188" si="397">$G$5+O188*COS(RADIANS(L188))</f>
        <v>3232.0558943232486</v>
      </c>
      <c r="T188">
        <f t="shared" ref="T188" si="398">$H$5-AVERAGE(I188:I189)*SIN(RADIANS(M188-90))</f>
        <v>923.9968707094572</v>
      </c>
    </row>
    <row r="189" spans="1:20">
      <c r="A189">
        <v>111</v>
      </c>
      <c r="B189">
        <v>5</v>
      </c>
      <c r="C189">
        <v>13</v>
      </c>
      <c r="D189">
        <v>4</v>
      </c>
      <c r="E189">
        <v>46</v>
      </c>
      <c r="F189">
        <f t="shared" si="381"/>
        <v>133.19861111111112</v>
      </c>
      <c r="G189">
        <v>178.5283</v>
      </c>
      <c r="H189">
        <v>92.260499999999993</v>
      </c>
      <c r="I189">
        <v>1922.1089999999999</v>
      </c>
      <c r="K189">
        <f t="shared" ref="K189" si="399">G189-G190</f>
        <v>156.999</v>
      </c>
    </row>
    <row r="190" spans="1:20">
      <c r="A190" t="s">
        <v>0</v>
      </c>
      <c r="B190">
        <v>5</v>
      </c>
      <c r="C190">
        <v>13</v>
      </c>
      <c r="D190">
        <v>5</v>
      </c>
      <c r="E190">
        <v>0</v>
      </c>
      <c r="F190">
        <f t="shared" si="381"/>
        <v>133.20833333333334</v>
      </c>
      <c r="G190">
        <v>21.529299999999999</v>
      </c>
      <c r="H190">
        <v>94.3339</v>
      </c>
      <c r="I190">
        <v>23.015000000000001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>
      <c r="A191" t="s">
        <v>0</v>
      </c>
      <c r="B191">
        <v>5</v>
      </c>
      <c r="C191">
        <v>13</v>
      </c>
      <c r="D191">
        <v>5</v>
      </c>
      <c r="E191">
        <v>0</v>
      </c>
      <c r="F191">
        <f t="shared" si="381"/>
        <v>133.20833333333334</v>
      </c>
      <c r="G191">
        <v>201.5301</v>
      </c>
      <c r="H191">
        <v>265.66129999999998</v>
      </c>
      <c r="I191">
        <v>23.015000000000001</v>
      </c>
      <c r="K191">
        <f t="shared" ref="K191" si="400">(G191+G194-180)/2</f>
        <v>21.529700000000005</v>
      </c>
    </row>
    <row r="192" spans="1:20">
      <c r="A192">
        <v>111</v>
      </c>
      <c r="B192">
        <v>5</v>
      </c>
      <c r="C192">
        <v>13</v>
      </c>
      <c r="D192">
        <v>5</v>
      </c>
      <c r="E192">
        <v>1</v>
      </c>
      <c r="F192">
        <f t="shared" si="381"/>
        <v>133.20902777777778</v>
      </c>
      <c r="G192">
        <v>358.53030000000001</v>
      </c>
      <c r="H192">
        <v>267.7312</v>
      </c>
      <c r="I192">
        <v>1921.9290000000001</v>
      </c>
      <c r="K192">
        <f t="shared" ref="K192" si="401">G192-180-K191</f>
        <v>157.00060000000002</v>
      </c>
      <c r="L192">
        <f t="shared" si="309"/>
        <v>156.99865</v>
      </c>
      <c r="M192">
        <f t="shared" ref="M192" si="402">(360 - (H192+H193))/2 + H193</f>
        <v>92.265799999999984</v>
      </c>
      <c r="O192">
        <f t="shared" ref="O192" si="403">AVERAGE(I192:I193)*COS(RADIANS(M192-90))</f>
        <v>1920.4258822572572</v>
      </c>
      <c r="Q192">
        <f t="shared" ref="Q192" si="404">AVERAGE(F191:F194)</f>
        <v>133.21128472222222</v>
      </c>
      <c r="R192">
        <f t="shared" ref="R192" si="405">$F$5+O192*SIN(RADIANS(L192))</f>
        <v>5750.4118238415113</v>
      </c>
      <c r="S192">
        <f t="shared" ref="S192" si="406">$G$5+O192*COS(RADIANS(L192))</f>
        <v>3232.2563353578607</v>
      </c>
      <c r="T192">
        <f t="shared" ref="T192" si="407">$H$5-AVERAGE(I192:I193)*SIN(RADIANS(M192-90))</f>
        <v>924.01585778147671</v>
      </c>
    </row>
    <row r="193" spans="1:20">
      <c r="A193">
        <v>111</v>
      </c>
      <c r="B193">
        <v>5</v>
      </c>
      <c r="C193">
        <v>13</v>
      </c>
      <c r="D193">
        <v>5</v>
      </c>
      <c r="E193">
        <v>1</v>
      </c>
      <c r="F193">
        <f t="shared" si="381"/>
        <v>133.20902777777778</v>
      </c>
      <c r="G193">
        <v>178.52600000000001</v>
      </c>
      <c r="H193">
        <v>92.262799999999999</v>
      </c>
      <c r="I193">
        <v>1921.9280000000001</v>
      </c>
      <c r="K193">
        <f t="shared" ref="K193" si="408">G193-G194</f>
        <v>156.9967</v>
      </c>
    </row>
    <row r="194" spans="1:20">
      <c r="A194" t="s">
        <v>0</v>
      </c>
      <c r="B194">
        <v>5</v>
      </c>
      <c r="C194">
        <v>13</v>
      </c>
      <c r="D194">
        <v>5</v>
      </c>
      <c r="E194">
        <v>15</v>
      </c>
      <c r="F194">
        <f t="shared" si="381"/>
        <v>133.21875</v>
      </c>
      <c r="G194">
        <v>21.529299999999999</v>
      </c>
      <c r="H194">
        <v>94.333799999999997</v>
      </c>
      <c r="I194">
        <v>23.015000000000001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>
      <c r="A195" t="s">
        <v>0</v>
      </c>
      <c r="B195">
        <v>5</v>
      </c>
      <c r="C195">
        <v>13</v>
      </c>
      <c r="D195">
        <v>5</v>
      </c>
      <c r="E195">
        <v>15</v>
      </c>
      <c r="F195">
        <f t="shared" si="381"/>
        <v>133.21875</v>
      </c>
      <c r="G195">
        <v>201.52789999999999</v>
      </c>
      <c r="H195">
        <v>265.6626</v>
      </c>
      <c r="I195">
        <v>23.015000000000001</v>
      </c>
      <c r="K195">
        <f t="shared" ref="K195" si="409">(G195+G198-180)/2</f>
        <v>21.529349999999994</v>
      </c>
    </row>
    <row r="196" spans="1:20">
      <c r="A196">
        <v>111</v>
      </c>
      <c r="B196">
        <v>5</v>
      </c>
      <c r="C196">
        <v>13</v>
      </c>
      <c r="D196">
        <v>5</v>
      </c>
      <c r="E196">
        <v>16</v>
      </c>
      <c r="F196">
        <f t="shared" si="381"/>
        <v>133.21944444444443</v>
      </c>
      <c r="G196">
        <v>358.52730000000003</v>
      </c>
      <c r="H196">
        <v>267.73039999999997</v>
      </c>
      <c r="I196">
        <v>1921.75</v>
      </c>
      <c r="K196">
        <f t="shared" ref="K196" si="410">G196-180-K195</f>
        <v>156.99795000000003</v>
      </c>
      <c r="L196">
        <f t="shared" si="309"/>
        <v>156.995025</v>
      </c>
      <c r="M196">
        <f t="shared" ref="M196" si="411">(360 - (H196+H197))/2 + H197</f>
        <v>92.265800000000013</v>
      </c>
      <c r="O196">
        <f t="shared" ref="O196" si="412">AVERAGE(I196:I197)*COS(RADIANS(M196-90))</f>
        <v>1920.2450237681467</v>
      </c>
      <c r="Q196">
        <f t="shared" ref="Q196" si="413">AVERAGE(F195:F198)</f>
        <v>133.22170138888887</v>
      </c>
      <c r="R196">
        <f t="shared" ref="R196" si="414">$F$5+O196*SIN(RADIANS(L196))</f>
        <v>5750.4529827765691</v>
      </c>
      <c r="S196">
        <f t="shared" ref="S196" si="415">$G$5+O196*COS(RADIANS(L196))</f>
        <v>3232.470291070591</v>
      </c>
      <c r="T196">
        <f t="shared" ref="T196" si="416">$H$5-AVERAGE(I196:I197)*SIN(RADIANS(M196-90))</f>
        <v>924.02301368230223</v>
      </c>
    </row>
    <row r="197" spans="1:20">
      <c r="A197">
        <v>111</v>
      </c>
      <c r="B197">
        <v>5</v>
      </c>
      <c r="C197">
        <v>13</v>
      </c>
      <c r="D197">
        <v>5</v>
      </c>
      <c r="E197">
        <v>16</v>
      </c>
      <c r="F197">
        <f t="shared" si="381"/>
        <v>133.21944444444443</v>
      </c>
      <c r="G197">
        <v>178.52289999999999</v>
      </c>
      <c r="H197">
        <v>92.262</v>
      </c>
      <c r="I197">
        <v>1921.7449999999999</v>
      </c>
      <c r="K197">
        <f t="shared" ref="K197" si="417">G197-G198</f>
        <v>156.99209999999999</v>
      </c>
    </row>
    <row r="198" spans="1:20">
      <c r="A198" t="s">
        <v>0</v>
      </c>
      <c r="B198">
        <v>5</v>
      </c>
      <c r="C198">
        <v>13</v>
      </c>
      <c r="D198">
        <v>5</v>
      </c>
      <c r="E198">
        <v>30</v>
      </c>
      <c r="F198">
        <f t="shared" si="381"/>
        <v>133.22916666666666</v>
      </c>
      <c r="G198">
        <v>21.530799999999999</v>
      </c>
      <c r="H198">
        <v>94.335300000000004</v>
      </c>
      <c r="I198">
        <v>23.015000000000001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>
      <c r="A199" t="s">
        <v>0</v>
      </c>
      <c r="B199">
        <v>5</v>
      </c>
      <c r="C199">
        <v>13</v>
      </c>
      <c r="D199">
        <v>5</v>
      </c>
      <c r="E199">
        <v>30</v>
      </c>
      <c r="F199">
        <f t="shared" si="381"/>
        <v>133.22916666666666</v>
      </c>
      <c r="G199">
        <v>201.52979999999999</v>
      </c>
      <c r="H199">
        <v>265.6644</v>
      </c>
      <c r="I199">
        <v>23.015000000000001</v>
      </c>
      <c r="K199">
        <f t="shared" ref="K199" si="418">(G199+G202-180)/2</f>
        <v>21.529849999999996</v>
      </c>
    </row>
    <row r="200" spans="1:20">
      <c r="A200">
        <v>111</v>
      </c>
      <c r="B200">
        <v>5</v>
      </c>
      <c r="C200">
        <v>13</v>
      </c>
      <c r="D200">
        <v>5</v>
      </c>
      <c r="E200">
        <v>31</v>
      </c>
      <c r="F200">
        <f t="shared" si="381"/>
        <v>133.22986111111112</v>
      </c>
      <c r="G200">
        <v>358.52499999999998</v>
      </c>
      <c r="H200">
        <v>267.7321</v>
      </c>
      <c r="I200">
        <v>1921.5630000000001</v>
      </c>
      <c r="K200">
        <f t="shared" ref="K200" si="419">G200-180-K199</f>
        <v>156.99514999999997</v>
      </c>
      <c r="L200">
        <f t="shared" si="309"/>
        <v>156.99407499999998</v>
      </c>
      <c r="M200">
        <f t="shared" ref="M200" si="420">(360 - (H200+H201))/2 + H201</f>
        <v>92.266549999999995</v>
      </c>
      <c r="O200">
        <f t="shared" ref="O200" si="421">AVERAGE(I200:I201)*COS(RADIANS(M200-90))</f>
        <v>1920.0571753658569</v>
      </c>
      <c r="Q200">
        <f t="shared" ref="Q200" si="422">AVERAGE(F199:F202)</f>
        <v>133.23211805555556</v>
      </c>
      <c r="R200">
        <f t="shared" ref="R200" si="423">$F$5+O200*SIN(RADIANS(L200))</f>
        <v>5750.408873326679</v>
      </c>
      <c r="S200">
        <f t="shared" ref="S200" si="424">$G$5+O200*COS(RADIANS(L200))</f>
        <v>3232.6556420701436</v>
      </c>
      <c r="T200">
        <f t="shared" ref="T200" si="425">$H$5-AVERAGE(I200:I201)*SIN(RADIANS(M200-90))</f>
        <v>924.00527329914883</v>
      </c>
    </row>
    <row r="201" spans="1:20">
      <c r="A201">
        <v>111</v>
      </c>
      <c r="B201">
        <v>5</v>
      </c>
      <c r="C201">
        <v>13</v>
      </c>
      <c r="D201">
        <v>5</v>
      </c>
      <c r="E201">
        <v>31</v>
      </c>
      <c r="F201">
        <f t="shared" si="381"/>
        <v>133.22986111111112</v>
      </c>
      <c r="G201">
        <v>178.52289999999999</v>
      </c>
      <c r="H201">
        <v>92.265199999999993</v>
      </c>
      <c r="I201">
        <v>1921.558</v>
      </c>
      <c r="K201">
        <f t="shared" ref="K201" si="426">G201-G202</f>
        <v>156.99299999999999</v>
      </c>
    </row>
    <row r="202" spans="1:20">
      <c r="A202" t="s">
        <v>0</v>
      </c>
      <c r="B202">
        <v>5</v>
      </c>
      <c r="C202">
        <v>13</v>
      </c>
      <c r="D202">
        <v>5</v>
      </c>
      <c r="E202">
        <v>45</v>
      </c>
      <c r="F202">
        <f t="shared" si="381"/>
        <v>133.23958333333334</v>
      </c>
      <c r="G202">
        <v>21.529900000000001</v>
      </c>
      <c r="H202">
        <v>94.333799999999997</v>
      </c>
      <c r="I202">
        <v>23.015000000000001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>
      <c r="A203" t="s">
        <v>0</v>
      </c>
      <c r="B203">
        <v>5</v>
      </c>
      <c r="C203">
        <v>13</v>
      </c>
      <c r="D203">
        <v>5</v>
      </c>
      <c r="E203">
        <v>45</v>
      </c>
      <c r="F203">
        <f t="shared" si="381"/>
        <v>133.23958333333334</v>
      </c>
      <c r="G203">
        <v>201.53049999999999</v>
      </c>
      <c r="H203">
        <v>265.66329999999999</v>
      </c>
      <c r="I203">
        <v>23.015000000000001</v>
      </c>
      <c r="K203">
        <f t="shared" ref="K203" si="427">(G203+G206-180)/2</f>
        <v>21.530299999999997</v>
      </c>
    </row>
    <row r="204" spans="1:20">
      <c r="A204">
        <v>111</v>
      </c>
      <c r="B204">
        <v>5</v>
      </c>
      <c r="C204">
        <v>13</v>
      </c>
      <c r="D204">
        <v>5</v>
      </c>
      <c r="E204">
        <v>46</v>
      </c>
      <c r="F204">
        <f t="shared" si="381"/>
        <v>133.24027777777778</v>
      </c>
      <c r="G204">
        <v>358.52449999999999</v>
      </c>
      <c r="H204">
        <v>267.73050000000001</v>
      </c>
      <c r="I204">
        <v>1921.38</v>
      </c>
      <c r="K204">
        <f t="shared" ref="K204" si="428">G204-180-K203</f>
        <v>156.99419999999998</v>
      </c>
      <c r="L204">
        <f t="shared" si="309"/>
        <v>156.99244999999999</v>
      </c>
      <c r="M204">
        <f t="shared" ref="M204" si="429">(360 - (H204+H205))/2 + H205</f>
        <v>92.268299999999982</v>
      </c>
      <c r="O204">
        <f t="shared" ref="O204" si="430">AVERAGE(I204:I205)*COS(RADIANS(M204-90))</f>
        <v>1919.8729959502648</v>
      </c>
      <c r="Q204">
        <f t="shared" ref="Q204" si="431">AVERAGE(F203:F206)</f>
        <v>133.24253472222222</v>
      </c>
      <c r="R204">
        <f t="shared" ref="R204" si="432">$F$5+O204*SIN(RADIANS(L204))</f>
        <v>5750.3870107685143</v>
      </c>
      <c r="S204">
        <f t="shared" ref="S204" si="433">$G$5+O204*COS(RADIANS(L204))</f>
        <v>3232.8464541390467</v>
      </c>
      <c r="T204">
        <f t="shared" ref="T204" si="434">$H$5-AVERAGE(I204:I205)*SIN(RADIANS(M204-90))</f>
        <v>923.95383189663926</v>
      </c>
    </row>
    <row r="205" spans="1:20">
      <c r="A205">
        <v>111</v>
      </c>
      <c r="B205">
        <v>5</v>
      </c>
      <c r="C205">
        <v>13</v>
      </c>
      <c r="D205">
        <v>5</v>
      </c>
      <c r="E205">
        <v>46</v>
      </c>
      <c r="F205">
        <f t="shared" si="381"/>
        <v>133.24027777777778</v>
      </c>
      <c r="G205">
        <v>178.52080000000001</v>
      </c>
      <c r="H205">
        <v>92.267099999999999</v>
      </c>
      <c r="I205">
        <v>1921.377</v>
      </c>
      <c r="K205">
        <f t="shared" ref="K205" si="435">G205-G206</f>
        <v>156.9907</v>
      </c>
    </row>
    <row r="206" spans="1:20">
      <c r="A206" t="s">
        <v>0</v>
      </c>
      <c r="B206">
        <v>5</v>
      </c>
      <c r="C206">
        <v>13</v>
      </c>
      <c r="D206">
        <v>6</v>
      </c>
      <c r="E206">
        <v>0</v>
      </c>
      <c r="F206">
        <f t="shared" si="381"/>
        <v>133.25</v>
      </c>
      <c r="G206">
        <v>21.530100000000001</v>
      </c>
      <c r="H206">
        <v>94.334000000000003</v>
      </c>
      <c r="I206">
        <v>23.015000000000001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>
      <c r="A207" t="s">
        <v>0</v>
      </c>
      <c r="B207">
        <v>5</v>
      </c>
      <c r="C207">
        <v>13</v>
      </c>
      <c r="D207">
        <v>6</v>
      </c>
      <c r="E207">
        <v>0</v>
      </c>
      <c r="F207">
        <f t="shared" si="381"/>
        <v>133.25</v>
      </c>
      <c r="G207">
        <v>201.53059999999999</v>
      </c>
      <c r="H207">
        <v>265.66329999999999</v>
      </c>
      <c r="I207">
        <v>23.015000000000001</v>
      </c>
      <c r="K207">
        <f t="shared" ref="K207" si="436">(G207+G210-180)/2</f>
        <v>21.530149999999992</v>
      </c>
    </row>
    <row r="208" spans="1:20">
      <c r="A208">
        <v>111</v>
      </c>
      <c r="B208">
        <v>5</v>
      </c>
      <c r="C208">
        <v>13</v>
      </c>
      <c r="D208">
        <v>6</v>
      </c>
      <c r="E208">
        <v>1</v>
      </c>
      <c r="F208">
        <f t="shared" si="381"/>
        <v>133.25069444444443</v>
      </c>
      <c r="G208">
        <v>358.5231</v>
      </c>
      <c r="H208">
        <v>267.72859999999997</v>
      </c>
      <c r="I208">
        <v>1921.202</v>
      </c>
      <c r="K208">
        <f t="shared" ref="K208" si="437">G208-180-K207</f>
        <v>156.99295000000001</v>
      </c>
      <c r="L208">
        <f t="shared" si="309"/>
        <v>156.99147500000001</v>
      </c>
      <c r="M208">
        <f t="shared" ref="M208" si="438">(360 - (H208+H209))/2 + H209</f>
        <v>92.270000000000024</v>
      </c>
      <c r="O208">
        <f t="shared" ref="O208" si="439">AVERAGE(I208:I209)*COS(RADIANS(M208-90))</f>
        <v>1919.6933780593408</v>
      </c>
      <c r="Q208">
        <f t="shared" ref="Q208" si="440">AVERAGE(F207:F210)</f>
        <v>133.25295138888887</v>
      </c>
      <c r="R208">
        <f t="shared" ref="R208" si="441">$F$5+O208*SIN(RADIANS(L208))</f>
        <v>5750.3468753402958</v>
      </c>
      <c r="S208">
        <f t="shared" ref="S208" si="442">$G$5+O208*COS(RADIANS(L208))</f>
        <v>3233.024552396967</v>
      </c>
      <c r="T208">
        <f t="shared" ref="T208" si="443">$H$5-AVERAGE(I208:I209)*SIN(RADIANS(M208-90))</f>
        <v>923.90389867991212</v>
      </c>
    </row>
    <row r="209" spans="1:20">
      <c r="A209">
        <v>111</v>
      </c>
      <c r="B209">
        <v>5</v>
      </c>
      <c r="C209">
        <v>13</v>
      </c>
      <c r="D209">
        <v>6</v>
      </c>
      <c r="E209">
        <v>1</v>
      </c>
      <c r="F209">
        <f t="shared" si="381"/>
        <v>133.25069444444443</v>
      </c>
      <c r="G209">
        <v>178.5197</v>
      </c>
      <c r="H209">
        <v>92.268600000000006</v>
      </c>
      <c r="I209">
        <v>1921.2</v>
      </c>
      <c r="K209">
        <f t="shared" ref="K209" si="444">G209-G210</f>
        <v>156.99</v>
      </c>
    </row>
    <row r="210" spans="1:20">
      <c r="A210" t="s">
        <v>0</v>
      </c>
      <c r="B210">
        <v>5</v>
      </c>
      <c r="C210">
        <v>13</v>
      </c>
      <c r="D210">
        <v>6</v>
      </c>
      <c r="E210">
        <v>15</v>
      </c>
      <c r="F210">
        <f t="shared" si="381"/>
        <v>133.26041666666666</v>
      </c>
      <c r="G210">
        <v>21.529699999999998</v>
      </c>
      <c r="H210">
        <v>94.3339</v>
      </c>
      <c r="I210">
        <v>23.015000000000001</v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>
      <c r="A211" t="s">
        <v>0</v>
      </c>
      <c r="B211">
        <v>5</v>
      </c>
      <c r="C211">
        <v>13</v>
      </c>
      <c r="D211">
        <v>6</v>
      </c>
      <c r="E211">
        <v>15</v>
      </c>
      <c r="F211">
        <f t="shared" si="381"/>
        <v>133.26041666666666</v>
      </c>
      <c r="G211">
        <v>201.53100000000001</v>
      </c>
      <c r="H211">
        <v>265.6635</v>
      </c>
      <c r="I211">
        <v>23.015000000000001</v>
      </c>
      <c r="K211">
        <f t="shared" ref="K211" si="445">(G211+G214-180)/2</f>
        <v>21.530500000000004</v>
      </c>
    </row>
    <row r="212" spans="1:20">
      <c r="A212">
        <v>111</v>
      </c>
      <c r="B212">
        <v>5</v>
      </c>
      <c r="C212">
        <v>13</v>
      </c>
      <c r="D212">
        <v>6</v>
      </c>
      <c r="E212">
        <v>16</v>
      </c>
      <c r="F212">
        <f t="shared" si="381"/>
        <v>133.26111111111112</v>
      </c>
      <c r="G212">
        <v>358.52229999999997</v>
      </c>
      <c r="H212">
        <v>267.72739999999999</v>
      </c>
      <c r="I212">
        <v>1921.018</v>
      </c>
      <c r="K212">
        <f t="shared" ref="K212" si="446">G212-180-K211</f>
        <v>156.99179999999996</v>
      </c>
      <c r="L212">
        <f t="shared" si="309"/>
        <v>156.99005</v>
      </c>
      <c r="M212">
        <f t="shared" ref="M212" si="447">(360 - (H212+H213))/2 + H213</f>
        <v>92.270600000000016</v>
      </c>
      <c r="O212">
        <f t="shared" ref="O212" si="448">AVERAGE(I212:I213)*COS(RADIANS(M212-90))</f>
        <v>1919.5102243663034</v>
      </c>
      <c r="Q212">
        <f t="shared" ref="Q212" si="449">AVERAGE(F211:F214)</f>
        <v>133.26336805555556</v>
      </c>
      <c r="R212">
        <f t="shared" ref="R212" si="450">$F$5+O212*SIN(RADIANS(L212))</f>
        <v>5750.3192283256722</v>
      </c>
      <c r="S212">
        <f t="shared" ref="S212" si="451">$G$5+O212*COS(RADIANS(L212))</f>
        <v>3233.211796209986</v>
      </c>
      <c r="T212">
        <f t="shared" ref="T212" si="452">$H$5-AVERAGE(I212:I213)*SIN(RADIANS(M212-90))</f>
        <v>923.89102618301717</v>
      </c>
    </row>
    <row r="213" spans="1:20">
      <c r="A213">
        <v>111</v>
      </c>
      <c r="B213">
        <v>5</v>
      </c>
      <c r="C213">
        <v>13</v>
      </c>
      <c r="D213">
        <v>6</v>
      </c>
      <c r="E213">
        <v>16</v>
      </c>
      <c r="F213">
        <f t="shared" si="381"/>
        <v>133.26111111111112</v>
      </c>
      <c r="G213">
        <v>178.51830000000001</v>
      </c>
      <c r="H213">
        <v>92.268600000000006</v>
      </c>
      <c r="I213">
        <v>1921.019</v>
      </c>
      <c r="K213">
        <f t="shared" ref="K213" si="453">G213-G214</f>
        <v>156.98830000000001</v>
      </c>
    </row>
    <row r="214" spans="1:20">
      <c r="A214" t="s">
        <v>0</v>
      </c>
      <c r="B214">
        <v>5</v>
      </c>
      <c r="C214">
        <v>13</v>
      </c>
      <c r="D214">
        <v>6</v>
      </c>
      <c r="E214">
        <v>30</v>
      </c>
      <c r="F214">
        <f t="shared" si="381"/>
        <v>133.27083333333334</v>
      </c>
      <c r="G214">
        <v>21.53</v>
      </c>
      <c r="H214">
        <v>94.333799999999997</v>
      </c>
      <c r="I214">
        <v>23.015000000000001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>
      <c r="A215" t="s">
        <v>0</v>
      </c>
      <c r="B215">
        <v>5</v>
      </c>
      <c r="C215">
        <v>13</v>
      </c>
      <c r="D215">
        <v>6</v>
      </c>
      <c r="E215">
        <v>30</v>
      </c>
      <c r="F215">
        <f t="shared" si="381"/>
        <v>133.27083333333334</v>
      </c>
      <c r="G215">
        <v>201.53210000000001</v>
      </c>
      <c r="H215">
        <v>265.66219999999998</v>
      </c>
      <c r="I215">
        <v>23.015000000000001</v>
      </c>
      <c r="K215">
        <f t="shared" ref="K215" si="454">(G215+G218-180)/2</f>
        <v>21.531400000000005</v>
      </c>
    </row>
    <row r="216" spans="1:20">
      <c r="A216">
        <v>111</v>
      </c>
      <c r="B216">
        <v>5</v>
      </c>
      <c r="C216">
        <v>13</v>
      </c>
      <c r="D216">
        <v>6</v>
      </c>
      <c r="E216">
        <v>31</v>
      </c>
      <c r="F216">
        <f t="shared" si="381"/>
        <v>133.27152777777778</v>
      </c>
      <c r="G216">
        <v>358.51979999999998</v>
      </c>
      <c r="H216">
        <v>267.72840000000002</v>
      </c>
      <c r="I216">
        <v>1920.8389999999999</v>
      </c>
      <c r="K216">
        <f t="shared" ref="K216" si="455">G216-180-K215</f>
        <v>156.98839999999996</v>
      </c>
      <c r="L216">
        <f t="shared" ref="L216:L276" si="456">AVERAGE(K216:K217)</f>
        <v>156.98679999999996</v>
      </c>
      <c r="M216">
        <f t="shared" ref="M216" si="457">(360 - (H216+H217))/2 + H217</f>
        <v>92.26994999999998</v>
      </c>
      <c r="O216">
        <f t="shared" ref="O216" si="458">AVERAGE(I216:I217)*COS(RADIANS(M216-90))</f>
        <v>1919.3317285243338</v>
      </c>
      <c r="Q216">
        <f t="shared" ref="Q216" si="459">AVERAGE(F215:F218)</f>
        <v>133.27378472222222</v>
      </c>
      <c r="R216">
        <f t="shared" ref="R216" si="460">$F$5+O216*SIN(RADIANS(L216))</f>
        <v>5750.3496632670312</v>
      </c>
      <c r="S216">
        <f t="shared" ref="S216" si="461">$G$5+O216*COS(RADIANS(L216))</f>
        <v>3233.4186497771298</v>
      </c>
      <c r="T216">
        <f t="shared" ref="T216" si="462">$H$5-AVERAGE(I216:I217)*SIN(RADIANS(M216-90))</f>
        <v>923.91991192964349</v>
      </c>
    </row>
    <row r="217" spans="1:20">
      <c r="A217">
        <v>111</v>
      </c>
      <c r="B217">
        <v>5</v>
      </c>
      <c r="C217">
        <v>13</v>
      </c>
      <c r="D217">
        <v>6</v>
      </c>
      <c r="E217">
        <v>31</v>
      </c>
      <c r="F217">
        <f t="shared" si="381"/>
        <v>133.27152777777778</v>
      </c>
      <c r="G217">
        <v>178.51589999999999</v>
      </c>
      <c r="H217">
        <v>92.268299999999996</v>
      </c>
      <c r="I217">
        <v>1920.8389999999999</v>
      </c>
      <c r="K217">
        <f t="shared" ref="K217" si="463">G217-G218</f>
        <v>156.98519999999999</v>
      </c>
    </row>
    <row r="218" spans="1:20">
      <c r="A218" t="s">
        <v>0</v>
      </c>
      <c r="B218">
        <v>5</v>
      </c>
      <c r="C218">
        <v>13</v>
      </c>
      <c r="D218">
        <v>6</v>
      </c>
      <c r="E218">
        <v>45</v>
      </c>
      <c r="F218">
        <f t="shared" si="381"/>
        <v>133.28125</v>
      </c>
      <c r="G218">
        <v>21.5307</v>
      </c>
      <c r="H218">
        <v>94.333299999999994</v>
      </c>
      <c r="I218">
        <v>23.015000000000001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>
      <c r="A219" t="s">
        <v>0</v>
      </c>
      <c r="B219">
        <v>5</v>
      </c>
      <c r="C219">
        <v>13</v>
      </c>
      <c r="D219">
        <v>6</v>
      </c>
      <c r="E219">
        <v>45</v>
      </c>
      <c r="F219">
        <f t="shared" si="381"/>
        <v>133.28125</v>
      </c>
      <c r="G219">
        <v>201.5299</v>
      </c>
      <c r="H219">
        <v>265.6626</v>
      </c>
      <c r="I219">
        <v>23.015000000000001</v>
      </c>
      <c r="K219">
        <f t="shared" ref="K219" si="464">(G219+G222-180)/2</f>
        <v>21.530299999999997</v>
      </c>
    </row>
    <row r="220" spans="1:20">
      <c r="A220">
        <v>111</v>
      </c>
      <c r="B220">
        <v>5</v>
      </c>
      <c r="C220">
        <v>13</v>
      </c>
      <c r="D220">
        <v>6</v>
      </c>
      <c r="E220">
        <v>46</v>
      </c>
      <c r="F220">
        <f t="shared" si="381"/>
        <v>133.28194444444443</v>
      </c>
      <c r="G220">
        <v>358.51850000000002</v>
      </c>
      <c r="H220">
        <v>267.72680000000003</v>
      </c>
      <c r="I220">
        <v>1920.6569999999999</v>
      </c>
      <c r="K220">
        <f t="shared" ref="K220" si="465">G220-180-K219</f>
        <v>156.98820000000001</v>
      </c>
      <c r="L220">
        <f t="shared" si="456"/>
        <v>156.98605000000001</v>
      </c>
      <c r="M220">
        <f t="shared" ref="M220" si="466">(360 - (H220+H221))/2 + H221</f>
        <v>92.271149999999992</v>
      </c>
      <c r="O220">
        <f t="shared" ref="O220" si="467">AVERAGE(I220:I221)*COS(RADIANS(M220-90))</f>
        <v>1919.1497764728379</v>
      </c>
      <c r="Q220">
        <f t="shared" ref="Q220" si="468">AVERAGE(F219:F222)</f>
        <v>133.28420138888887</v>
      </c>
      <c r="R220">
        <f t="shared" ref="R220" si="469">$F$5+O220*SIN(RADIANS(L220))</f>
        <v>5750.3016525914227</v>
      </c>
      <c r="S220">
        <f t="shared" ref="S220" si="470">$G$5+O220*COS(RADIANS(L220))</f>
        <v>3233.5959424145549</v>
      </c>
      <c r="T220">
        <f t="shared" ref="T220" si="471">$H$5-AVERAGE(I220:I221)*SIN(RADIANS(M220-90))</f>
        <v>923.88686653075604</v>
      </c>
    </row>
    <row r="221" spans="1:20">
      <c r="A221">
        <v>111</v>
      </c>
      <c r="B221">
        <v>5</v>
      </c>
      <c r="C221">
        <v>13</v>
      </c>
      <c r="D221">
        <v>6</v>
      </c>
      <c r="E221">
        <v>46</v>
      </c>
      <c r="F221">
        <f t="shared" si="381"/>
        <v>133.28194444444443</v>
      </c>
      <c r="G221">
        <v>178.5146</v>
      </c>
      <c r="H221">
        <v>92.269099999999995</v>
      </c>
      <c r="I221">
        <v>1920.66</v>
      </c>
      <c r="K221">
        <f t="shared" ref="K221" si="472">G221-G222</f>
        <v>156.98390000000001</v>
      </c>
    </row>
    <row r="222" spans="1:20">
      <c r="A222" t="s">
        <v>0</v>
      </c>
      <c r="B222">
        <v>5</v>
      </c>
      <c r="C222">
        <v>13</v>
      </c>
      <c r="D222">
        <v>7</v>
      </c>
      <c r="E222">
        <v>0</v>
      </c>
      <c r="F222">
        <f t="shared" si="381"/>
        <v>133.29166666666666</v>
      </c>
      <c r="G222">
        <v>21.5307</v>
      </c>
      <c r="H222">
        <v>94.333399999999997</v>
      </c>
      <c r="I222">
        <v>23.015000000000001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>
      <c r="A223" t="s">
        <v>0</v>
      </c>
      <c r="B223">
        <v>5</v>
      </c>
      <c r="C223">
        <v>13</v>
      </c>
      <c r="D223">
        <v>7</v>
      </c>
      <c r="E223">
        <v>0</v>
      </c>
      <c r="F223">
        <f t="shared" si="381"/>
        <v>133.29166666666666</v>
      </c>
      <c r="G223">
        <v>201.5307</v>
      </c>
      <c r="H223">
        <v>265.66289999999998</v>
      </c>
      <c r="I223">
        <v>23.015000000000001</v>
      </c>
      <c r="K223">
        <f t="shared" ref="K223" si="473">(G223+G226-180)/2</f>
        <v>21.531149999999997</v>
      </c>
    </row>
    <row r="224" spans="1:20">
      <c r="A224">
        <v>111</v>
      </c>
      <c r="B224">
        <v>5</v>
      </c>
      <c r="C224">
        <v>13</v>
      </c>
      <c r="D224">
        <v>7</v>
      </c>
      <c r="E224">
        <v>1</v>
      </c>
      <c r="F224">
        <f t="shared" si="381"/>
        <v>133.29236111111112</v>
      </c>
      <c r="G224">
        <v>358.51729999999998</v>
      </c>
      <c r="H224">
        <v>267.72660000000002</v>
      </c>
      <c r="I224">
        <v>1920.4770000000001</v>
      </c>
      <c r="K224">
        <f t="shared" ref="K224" si="474">G224-180-K223</f>
        <v>156.98614999999998</v>
      </c>
      <c r="L224">
        <f t="shared" si="456"/>
        <v>156.983925</v>
      </c>
      <c r="M224">
        <f t="shared" ref="M224" si="475">(360 - (H224+H225))/2 + H225</f>
        <v>92.271049999999974</v>
      </c>
      <c r="O224">
        <f t="shared" ref="O224" si="476">AVERAGE(I224:I225)*COS(RADIANS(M224-90))</f>
        <v>1918.9680522651906</v>
      </c>
      <c r="Q224">
        <f t="shared" ref="Q224" si="477">AVERAGE(F223:F226)</f>
        <v>133.29461805555556</v>
      </c>
      <c r="R224">
        <f t="shared" ref="R224" si="478">$F$5+O224*SIN(RADIANS(L224))</f>
        <v>5750.2961126709324</v>
      </c>
      <c r="S224">
        <f t="shared" ref="S224" si="479">$G$5+O224*COS(RADIANS(L224))</f>
        <v>3233.7910290893242</v>
      </c>
      <c r="T224">
        <f t="shared" ref="T224" si="480">$H$5-AVERAGE(I224:I225)*SIN(RADIANS(M224-90))</f>
        <v>923.89742817885906</v>
      </c>
    </row>
    <row r="225" spans="1:20">
      <c r="A225">
        <v>111</v>
      </c>
      <c r="B225">
        <v>5</v>
      </c>
      <c r="C225">
        <v>13</v>
      </c>
      <c r="D225">
        <v>7</v>
      </c>
      <c r="E225">
        <v>1</v>
      </c>
      <c r="F225">
        <f t="shared" si="381"/>
        <v>133.29236111111112</v>
      </c>
      <c r="G225">
        <v>178.51329999999999</v>
      </c>
      <c r="H225">
        <v>92.268699999999995</v>
      </c>
      <c r="I225">
        <v>1920.4760000000001</v>
      </c>
      <c r="K225">
        <f t="shared" ref="K225" si="481">G225-G226</f>
        <v>156.98169999999999</v>
      </c>
    </row>
    <row r="226" spans="1:20">
      <c r="A226" t="s">
        <v>0</v>
      </c>
      <c r="B226">
        <v>5</v>
      </c>
      <c r="C226">
        <v>13</v>
      </c>
      <c r="D226">
        <v>7</v>
      </c>
      <c r="E226">
        <v>15</v>
      </c>
      <c r="F226">
        <f t="shared" si="381"/>
        <v>133.30208333333334</v>
      </c>
      <c r="G226">
        <v>21.531600000000001</v>
      </c>
      <c r="H226">
        <v>94.333699999999993</v>
      </c>
      <c r="I226">
        <v>23.015000000000001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>
      <c r="A227" t="s">
        <v>0</v>
      </c>
      <c r="B227">
        <v>5</v>
      </c>
      <c r="C227">
        <v>13</v>
      </c>
      <c r="D227">
        <v>7</v>
      </c>
      <c r="E227">
        <v>15</v>
      </c>
      <c r="F227">
        <f t="shared" si="381"/>
        <v>133.30208333333334</v>
      </c>
      <c r="G227">
        <v>201.53190000000001</v>
      </c>
      <c r="H227">
        <v>265.66239999999999</v>
      </c>
      <c r="I227">
        <v>23.015000000000001</v>
      </c>
      <c r="K227">
        <f t="shared" ref="K227" si="482">(G227+G230-180)/2</f>
        <v>21.531000000000006</v>
      </c>
    </row>
    <row r="228" spans="1:20">
      <c r="A228">
        <v>111</v>
      </c>
      <c r="B228">
        <v>5</v>
      </c>
      <c r="C228">
        <v>13</v>
      </c>
      <c r="D228">
        <v>7</v>
      </c>
      <c r="E228">
        <v>16</v>
      </c>
      <c r="F228">
        <f t="shared" si="381"/>
        <v>133.30277777777778</v>
      </c>
      <c r="G228">
        <v>358.51530000000002</v>
      </c>
      <c r="H228">
        <v>267.72669999999999</v>
      </c>
      <c r="I228">
        <v>1920.3</v>
      </c>
      <c r="K228">
        <f t="shared" ref="K228" si="483">G228-180-K227</f>
        <v>156.98430000000002</v>
      </c>
      <c r="L228">
        <f t="shared" si="456"/>
        <v>156.9829</v>
      </c>
      <c r="M228">
        <f t="shared" ref="M228" si="484">(360 - (H228+H229))/2 + H229</f>
        <v>92.271550000000019</v>
      </c>
      <c r="O228">
        <f t="shared" ref="O228" si="485">AVERAGE(I228:I229)*COS(RADIANS(M228-90))</f>
        <v>1918.788528730237</v>
      </c>
      <c r="Q228">
        <f t="shared" ref="Q228" si="486">AVERAGE(F227:F230)</f>
        <v>133.30503472222222</v>
      </c>
      <c r="R228">
        <f t="shared" ref="R228" si="487">$F$5+O228*SIN(RADIANS(L228))</f>
        <v>5750.2575146166973</v>
      </c>
      <c r="S228">
        <f t="shared" ref="S228" si="488">$G$5+O228*COS(RADIANS(L228))</f>
        <v>3233.9696832307991</v>
      </c>
      <c r="T228">
        <f t="shared" ref="T228" si="489">$H$5-AVERAGE(I228:I229)*SIN(RADIANS(M228-90))</f>
        <v>923.88777680619944</v>
      </c>
    </row>
    <row r="229" spans="1:20">
      <c r="A229">
        <v>111</v>
      </c>
      <c r="B229">
        <v>5</v>
      </c>
      <c r="C229">
        <v>13</v>
      </c>
      <c r="D229">
        <v>7</v>
      </c>
      <c r="E229">
        <v>16</v>
      </c>
      <c r="F229">
        <f t="shared" si="381"/>
        <v>133.30277777777778</v>
      </c>
      <c r="G229">
        <v>178.51159999999999</v>
      </c>
      <c r="H229">
        <v>92.269800000000004</v>
      </c>
      <c r="I229">
        <v>1920.2950000000001</v>
      </c>
      <c r="K229">
        <f t="shared" ref="K229" si="490">G229-G230</f>
        <v>156.98149999999998</v>
      </c>
    </row>
    <row r="230" spans="1:20">
      <c r="A230" t="s">
        <v>0</v>
      </c>
      <c r="B230">
        <v>5</v>
      </c>
      <c r="C230">
        <v>13</v>
      </c>
      <c r="D230">
        <v>7</v>
      </c>
      <c r="E230">
        <v>30</v>
      </c>
      <c r="F230">
        <f t="shared" si="381"/>
        <v>133.3125</v>
      </c>
      <c r="G230">
        <v>21.530100000000001</v>
      </c>
      <c r="H230">
        <v>94.332800000000006</v>
      </c>
      <c r="I230">
        <v>23.015000000000001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>
      <c r="A231" t="s">
        <v>0</v>
      </c>
      <c r="B231">
        <v>5</v>
      </c>
      <c r="C231">
        <v>13</v>
      </c>
      <c r="D231">
        <v>7</v>
      </c>
      <c r="E231">
        <v>30</v>
      </c>
      <c r="F231">
        <f t="shared" si="381"/>
        <v>133.3125</v>
      </c>
      <c r="G231">
        <v>201.52979999999999</v>
      </c>
      <c r="H231">
        <v>265.66370000000001</v>
      </c>
      <c r="I231">
        <v>23.015000000000001</v>
      </c>
      <c r="K231">
        <f t="shared" ref="K231" si="491">(G231+G234-180)/2</f>
        <v>21.530050000000003</v>
      </c>
    </row>
    <row r="232" spans="1:20">
      <c r="A232">
        <v>111</v>
      </c>
      <c r="B232">
        <v>5</v>
      </c>
      <c r="C232">
        <v>13</v>
      </c>
      <c r="D232">
        <v>7</v>
      </c>
      <c r="E232">
        <v>31</v>
      </c>
      <c r="F232">
        <f t="shared" si="381"/>
        <v>133.31319444444443</v>
      </c>
      <c r="G232">
        <v>358.51490000000001</v>
      </c>
      <c r="H232">
        <v>267.72559999999999</v>
      </c>
      <c r="I232">
        <v>1920.1179999999999</v>
      </c>
      <c r="K232">
        <f t="shared" ref="K232" si="492">G232-180-K231</f>
        <v>156.98484999999999</v>
      </c>
      <c r="L232">
        <f t="shared" si="456"/>
        <v>156.98282499999999</v>
      </c>
      <c r="M232">
        <f t="shared" ref="M232" si="493">(360 - (H232+H233))/2 + H233</f>
        <v>92.270650000000003</v>
      </c>
      <c r="O232">
        <f t="shared" ref="O232" si="494">AVERAGE(I232:I233)*COS(RADIANS(M232-90))</f>
        <v>1918.6093657862064</v>
      </c>
      <c r="Q232">
        <f t="shared" ref="Q232" si="495">AVERAGE(F231:F234)</f>
        <v>133.31545138888887</v>
      </c>
      <c r="R232">
        <f t="shared" ref="R232" si="496">$F$5+O232*SIN(RADIANS(L232))</f>
        <v>5750.1897723715983</v>
      </c>
      <c r="S232">
        <f t="shared" ref="S232" si="497">$G$5+O232*COS(RADIANS(L232))</f>
        <v>3234.1355646846505</v>
      </c>
      <c r="T232">
        <f t="shared" ref="T232" si="498">$H$5-AVERAGE(I232:I233)*SIN(RADIANS(M232-90))</f>
        <v>923.92506847553898</v>
      </c>
    </row>
    <row r="233" spans="1:20">
      <c r="A233">
        <v>111</v>
      </c>
      <c r="B233">
        <v>5</v>
      </c>
      <c r="C233">
        <v>13</v>
      </c>
      <c r="D233">
        <v>7</v>
      </c>
      <c r="E233">
        <v>31</v>
      </c>
      <c r="F233">
        <f t="shared" si="381"/>
        <v>133.31319444444443</v>
      </c>
      <c r="G233">
        <v>178.5111</v>
      </c>
      <c r="H233">
        <v>92.266900000000007</v>
      </c>
      <c r="I233">
        <v>1920.116</v>
      </c>
      <c r="K233">
        <f t="shared" ref="K233" si="499">G233-G234</f>
        <v>156.98079999999999</v>
      </c>
    </row>
    <row r="234" spans="1:20">
      <c r="A234" t="s">
        <v>0</v>
      </c>
      <c r="B234">
        <v>5</v>
      </c>
      <c r="C234">
        <v>13</v>
      </c>
      <c r="D234">
        <v>7</v>
      </c>
      <c r="E234">
        <v>45</v>
      </c>
      <c r="F234">
        <f t="shared" si="381"/>
        <v>133.32291666666666</v>
      </c>
      <c r="G234">
        <v>21.5303</v>
      </c>
      <c r="H234">
        <v>94.333699999999993</v>
      </c>
      <c r="I234">
        <v>23.015000000000001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>
      <c r="A235" t="s">
        <v>0</v>
      </c>
      <c r="B235">
        <v>5</v>
      </c>
      <c r="C235">
        <v>13</v>
      </c>
      <c r="D235">
        <v>7</v>
      </c>
      <c r="E235">
        <v>45</v>
      </c>
      <c r="F235">
        <f t="shared" si="381"/>
        <v>133.32291666666666</v>
      </c>
      <c r="G235">
        <v>201.53129999999999</v>
      </c>
      <c r="H235">
        <v>265.66239999999999</v>
      </c>
      <c r="I235">
        <v>23.015000000000001</v>
      </c>
      <c r="K235">
        <f t="shared" ref="K235" si="500">(G235+G238-180)/2</f>
        <v>21.531599999999997</v>
      </c>
    </row>
    <row r="236" spans="1:20">
      <c r="A236">
        <v>111</v>
      </c>
      <c r="B236">
        <v>5</v>
      </c>
      <c r="C236">
        <v>13</v>
      </c>
      <c r="D236">
        <v>7</v>
      </c>
      <c r="E236">
        <v>46</v>
      </c>
      <c r="F236">
        <f t="shared" si="381"/>
        <v>133.32361111111112</v>
      </c>
      <c r="G236">
        <v>358.51389999999998</v>
      </c>
      <c r="H236">
        <v>267.72739999999999</v>
      </c>
      <c r="I236">
        <v>1919.9449999999999</v>
      </c>
      <c r="K236">
        <f t="shared" ref="K236" si="501">G236-180-K235</f>
        <v>156.98229999999998</v>
      </c>
      <c r="L236">
        <f t="shared" si="456"/>
        <v>156.97994999999997</v>
      </c>
      <c r="M236">
        <f t="shared" ref="M236" si="502">(360 - (H236+H237))/2 + H237</f>
        <v>92.270800000000008</v>
      </c>
      <c r="O236">
        <f t="shared" ref="O236" si="503">AVERAGE(I236:I237)*COS(RADIANS(M236-90))</f>
        <v>1918.4353032550002</v>
      </c>
      <c r="Q236">
        <f t="shared" ref="Q236" si="504">AVERAGE(F235:F238)</f>
        <v>133.32586805555556</v>
      </c>
      <c r="R236">
        <f t="shared" ref="R236" si="505">$F$5+O236*SIN(RADIANS(L236))</f>
        <v>5750.2103116400594</v>
      </c>
      <c r="S236">
        <f t="shared" ref="S236" si="506">$G$5+O236*COS(RADIANS(L236))</f>
        <v>3234.3334116872379</v>
      </c>
      <c r="T236">
        <f t="shared" ref="T236" si="507">$H$5-AVERAGE(I236:I237)*SIN(RADIANS(M236-90))</f>
        <v>923.92693989397299</v>
      </c>
    </row>
    <row r="237" spans="1:20">
      <c r="A237">
        <v>111</v>
      </c>
      <c r="B237">
        <v>5</v>
      </c>
      <c r="C237">
        <v>13</v>
      </c>
      <c r="D237">
        <v>7</v>
      </c>
      <c r="E237">
        <v>46</v>
      </c>
      <c r="F237">
        <f t="shared" ref="F237:F300" si="508" xml:space="preserve"> 133 + (C237-13) + (D237 + E237/60)/24</f>
        <v>133.32361111111112</v>
      </c>
      <c r="G237">
        <v>178.5095</v>
      </c>
      <c r="H237">
        <v>92.269000000000005</v>
      </c>
      <c r="I237">
        <v>1919.941</v>
      </c>
      <c r="K237">
        <f t="shared" ref="K237" si="509">G237-G238</f>
        <v>156.9776</v>
      </c>
    </row>
    <row r="238" spans="1:20">
      <c r="A238" t="s">
        <v>0</v>
      </c>
      <c r="B238">
        <v>5</v>
      </c>
      <c r="C238">
        <v>13</v>
      </c>
      <c r="D238">
        <v>8</v>
      </c>
      <c r="E238">
        <v>0</v>
      </c>
      <c r="F238">
        <f t="shared" si="508"/>
        <v>133.33333333333334</v>
      </c>
      <c r="G238">
        <v>21.5319</v>
      </c>
      <c r="H238">
        <v>94.332700000000003</v>
      </c>
      <c r="I238">
        <v>23.015000000000001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>
      <c r="A239" t="s">
        <v>0</v>
      </c>
      <c r="B239">
        <v>5</v>
      </c>
      <c r="C239">
        <v>13</v>
      </c>
      <c r="D239">
        <v>8</v>
      </c>
      <c r="E239">
        <v>0</v>
      </c>
      <c r="F239">
        <f t="shared" si="508"/>
        <v>133.33333333333334</v>
      </c>
      <c r="G239">
        <v>201.53100000000001</v>
      </c>
      <c r="H239">
        <v>265.66359999999997</v>
      </c>
      <c r="I239">
        <v>23.015000000000001</v>
      </c>
      <c r="K239">
        <f t="shared" ref="K239" si="510">(G239+G242-180)/2</f>
        <v>21.531100000000009</v>
      </c>
    </row>
    <row r="240" spans="1:20">
      <c r="A240">
        <v>111</v>
      </c>
      <c r="B240">
        <v>5</v>
      </c>
      <c r="C240">
        <v>13</v>
      </c>
      <c r="D240">
        <v>8</v>
      </c>
      <c r="E240">
        <v>1</v>
      </c>
      <c r="F240">
        <f t="shared" si="508"/>
        <v>133.33402777777778</v>
      </c>
      <c r="G240">
        <v>358.51330000000002</v>
      </c>
      <c r="H240">
        <v>267.72660000000002</v>
      </c>
      <c r="I240">
        <v>1919.768</v>
      </c>
      <c r="K240">
        <f t="shared" ref="K240" si="511">G240-180-K239</f>
        <v>156.98220000000001</v>
      </c>
      <c r="L240">
        <f t="shared" si="456"/>
        <v>156.98020000000002</v>
      </c>
      <c r="M240">
        <f t="shared" ref="M240" si="512">(360 - (H240+H241))/2 + H241</f>
        <v>92.270299999999992</v>
      </c>
      <c r="O240">
        <f t="shared" ref="O240" si="513">AVERAGE(I240:I241)*COS(RADIANS(M240-90))</f>
        <v>1918.2596055858944</v>
      </c>
      <c r="Q240">
        <f t="shared" ref="Q240" si="514">AVERAGE(F239:F242)</f>
        <v>133.33628472222222</v>
      </c>
      <c r="R240">
        <f t="shared" ref="R240" si="515">$F$5+O240*SIN(RADIANS(L240))</f>
        <v>5750.133901024562</v>
      </c>
      <c r="S240">
        <f t="shared" ref="S240" si="516">$G$5+O240*COS(RADIANS(L240))</f>
        <v>3234.491845117609</v>
      </c>
      <c r="T240">
        <f t="shared" ref="T240" si="517">$H$5-AVERAGE(I240:I241)*SIN(RADIANS(M240-90))</f>
        <v>923.95067324624222</v>
      </c>
    </row>
    <row r="241" spans="1:20">
      <c r="A241">
        <v>111</v>
      </c>
      <c r="B241">
        <v>5</v>
      </c>
      <c r="C241">
        <v>13</v>
      </c>
      <c r="D241">
        <v>8</v>
      </c>
      <c r="E241">
        <v>1</v>
      </c>
      <c r="F241">
        <f t="shared" si="508"/>
        <v>133.33402777777778</v>
      </c>
      <c r="G241">
        <v>178.5094</v>
      </c>
      <c r="H241">
        <v>92.267200000000003</v>
      </c>
      <c r="I241">
        <v>1919.7650000000001</v>
      </c>
      <c r="K241">
        <f t="shared" ref="K241" si="518">G241-G242</f>
        <v>156.97820000000002</v>
      </c>
    </row>
    <row r="242" spans="1:20">
      <c r="A242" t="s">
        <v>0</v>
      </c>
      <c r="B242">
        <v>5</v>
      </c>
      <c r="C242">
        <v>13</v>
      </c>
      <c r="D242">
        <v>8</v>
      </c>
      <c r="E242">
        <v>15</v>
      </c>
      <c r="F242">
        <f t="shared" si="508"/>
        <v>133.34375</v>
      </c>
      <c r="G242">
        <v>21.531199999999998</v>
      </c>
      <c r="H242">
        <v>94.332899999999995</v>
      </c>
      <c r="I242">
        <v>23.015000000000001</v>
      </c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>
      <c r="A243" t="s">
        <v>0</v>
      </c>
      <c r="B243">
        <v>5</v>
      </c>
      <c r="C243">
        <v>13</v>
      </c>
      <c r="D243">
        <v>8</v>
      </c>
      <c r="E243">
        <v>15</v>
      </c>
      <c r="F243">
        <f t="shared" si="508"/>
        <v>133.34375</v>
      </c>
      <c r="G243">
        <v>201.53039999999999</v>
      </c>
      <c r="H243">
        <v>265.66300000000001</v>
      </c>
      <c r="I243">
        <v>23.015000000000001</v>
      </c>
      <c r="K243">
        <f t="shared" ref="K243" si="519">(G243+G246-180)/2</f>
        <v>21.530849999999987</v>
      </c>
    </row>
    <row r="244" spans="1:20">
      <c r="A244">
        <v>111</v>
      </c>
      <c r="B244">
        <v>5</v>
      </c>
      <c r="C244">
        <v>13</v>
      </c>
      <c r="D244">
        <v>8</v>
      </c>
      <c r="E244">
        <v>16</v>
      </c>
      <c r="F244">
        <f t="shared" si="508"/>
        <v>133.34444444444443</v>
      </c>
      <c r="G244">
        <v>358.51130000000001</v>
      </c>
      <c r="H244">
        <v>267.72590000000002</v>
      </c>
      <c r="I244">
        <v>1919.5920000000001</v>
      </c>
      <c r="K244">
        <f t="shared" ref="K244" si="520">G244-180-K243</f>
        <v>156.98045000000002</v>
      </c>
      <c r="L244">
        <f t="shared" si="456"/>
        <v>156.97822500000001</v>
      </c>
      <c r="M244">
        <f t="shared" ref="M244" si="521">(360 - (H244+H245))/2 + H245</f>
        <v>92.270049999999983</v>
      </c>
      <c r="O244">
        <f t="shared" ref="O244" si="522">AVERAGE(I244:I245)*COS(RADIANS(M244-90))</f>
        <v>1918.0835759061713</v>
      </c>
      <c r="Q244">
        <f t="shared" ref="Q244" si="523">AVERAGE(F243:F246)</f>
        <v>133.34670138888887</v>
      </c>
      <c r="R244">
        <f t="shared" ref="R244" si="524">$F$5+O244*SIN(RADIANS(L244))</f>
        <v>5750.1259162396391</v>
      </c>
      <c r="S244">
        <f t="shared" ref="S244" si="525">$G$5+O244*COS(RADIANS(L244))</f>
        <v>3234.6797134948438</v>
      </c>
      <c r="T244">
        <f t="shared" ref="T244" si="526">$H$5-AVERAGE(I244:I245)*SIN(RADIANS(M244-90))</f>
        <v>923.96603430705864</v>
      </c>
    </row>
    <row r="245" spans="1:20">
      <c r="A245">
        <v>111</v>
      </c>
      <c r="B245">
        <v>5</v>
      </c>
      <c r="C245">
        <v>13</v>
      </c>
      <c r="D245">
        <v>8</v>
      </c>
      <c r="E245">
        <v>16</v>
      </c>
      <c r="F245">
        <f t="shared" si="508"/>
        <v>133.34444444444443</v>
      </c>
      <c r="G245">
        <v>178.50729999999999</v>
      </c>
      <c r="H245">
        <v>92.266000000000005</v>
      </c>
      <c r="I245">
        <v>1919.588</v>
      </c>
      <c r="K245">
        <f t="shared" ref="K245" si="527">G245-G246</f>
        <v>156.976</v>
      </c>
    </row>
    <row r="246" spans="1:20">
      <c r="A246" t="s">
        <v>0</v>
      </c>
      <c r="B246">
        <v>5</v>
      </c>
      <c r="C246">
        <v>13</v>
      </c>
      <c r="D246">
        <v>8</v>
      </c>
      <c r="E246">
        <v>30</v>
      </c>
      <c r="F246">
        <f t="shared" si="508"/>
        <v>133.35416666666666</v>
      </c>
      <c r="G246">
        <v>21.531300000000002</v>
      </c>
      <c r="H246">
        <v>94.332700000000003</v>
      </c>
      <c r="I246">
        <v>23.015000000000001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>
      <c r="A247" t="s">
        <v>0</v>
      </c>
      <c r="B247">
        <v>5</v>
      </c>
      <c r="C247">
        <v>13</v>
      </c>
      <c r="D247">
        <v>8</v>
      </c>
      <c r="E247">
        <v>30</v>
      </c>
      <c r="F247">
        <f t="shared" si="508"/>
        <v>133.35416666666666</v>
      </c>
      <c r="G247">
        <v>201.53059999999999</v>
      </c>
      <c r="H247">
        <v>265.66289999999998</v>
      </c>
      <c r="I247">
        <v>23.015000000000001</v>
      </c>
      <c r="K247">
        <f t="shared" ref="K247" si="528">(G247+G250-180)/2</f>
        <v>21.530249999999995</v>
      </c>
    </row>
    <row r="248" spans="1:20">
      <c r="A248">
        <v>111</v>
      </c>
      <c r="B248">
        <v>5</v>
      </c>
      <c r="C248">
        <v>13</v>
      </c>
      <c r="D248">
        <v>8</v>
      </c>
      <c r="E248">
        <v>31</v>
      </c>
      <c r="F248">
        <f t="shared" si="508"/>
        <v>133.35486111111112</v>
      </c>
      <c r="G248">
        <v>358.51130000000001</v>
      </c>
      <c r="H248">
        <v>267.72699999999998</v>
      </c>
      <c r="I248">
        <v>1919.413</v>
      </c>
      <c r="K248">
        <f t="shared" ref="K248" si="529">G248-180-K247</f>
        <v>156.98105000000001</v>
      </c>
      <c r="L248">
        <f t="shared" si="456"/>
        <v>156.979175</v>
      </c>
      <c r="M248">
        <f t="shared" ref="M248" si="530">(360 - (H248+H249))/2 + H249</f>
        <v>92.269800000000018</v>
      </c>
      <c r="O248">
        <f t="shared" ref="O248" si="531">AVERAGE(I248:I249)*COS(RADIANS(M248-90))</f>
        <v>1917.9085453443311</v>
      </c>
      <c r="Q248">
        <f t="shared" ref="Q248" si="532">AVERAGE(F247:F250)</f>
        <v>133.35711805555556</v>
      </c>
      <c r="R248">
        <f t="shared" ref="R248" si="533">$F$5+O248*SIN(RADIANS(L248))</f>
        <v>5750.0281975731441</v>
      </c>
      <c r="S248">
        <f t="shared" ref="S248" si="534">$G$5+O248*COS(RADIANS(L248))</f>
        <v>3234.8283677925283</v>
      </c>
      <c r="T248">
        <f t="shared" ref="T248" si="535">$H$5-AVERAGE(I248:I249)*SIN(RADIANS(M248-90))</f>
        <v>923.98135422515486</v>
      </c>
    </row>
    <row r="249" spans="1:20">
      <c r="A249">
        <v>111</v>
      </c>
      <c r="B249">
        <v>5</v>
      </c>
      <c r="C249">
        <v>13</v>
      </c>
      <c r="D249">
        <v>8</v>
      </c>
      <c r="E249">
        <v>31</v>
      </c>
      <c r="F249">
        <f t="shared" si="508"/>
        <v>133.35486111111112</v>
      </c>
      <c r="G249">
        <v>178.50720000000001</v>
      </c>
      <c r="H249">
        <v>92.266599999999997</v>
      </c>
      <c r="I249">
        <v>1919.4159999999999</v>
      </c>
      <c r="K249">
        <f t="shared" ref="K249" si="536">G249-G250</f>
        <v>156.97730000000001</v>
      </c>
    </row>
    <row r="250" spans="1:20">
      <c r="A250" t="s">
        <v>0</v>
      </c>
      <c r="B250">
        <v>5</v>
      </c>
      <c r="C250">
        <v>13</v>
      </c>
      <c r="D250">
        <v>8</v>
      </c>
      <c r="E250">
        <v>45</v>
      </c>
      <c r="F250">
        <f t="shared" si="508"/>
        <v>133.36458333333334</v>
      </c>
      <c r="G250">
        <v>21.529900000000001</v>
      </c>
      <c r="H250">
        <v>94.333299999999994</v>
      </c>
      <c r="I250">
        <v>23.015000000000001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>
      <c r="A251" t="s">
        <v>0</v>
      </c>
      <c r="B251">
        <v>5</v>
      </c>
      <c r="C251">
        <v>13</v>
      </c>
      <c r="D251">
        <v>8</v>
      </c>
      <c r="E251">
        <v>45</v>
      </c>
      <c r="F251">
        <f t="shared" si="508"/>
        <v>133.36458333333334</v>
      </c>
      <c r="G251">
        <v>201.53059999999999</v>
      </c>
      <c r="H251">
        <v>265.66300000000001</v>
      </c>
      <c r="I251">
        <v>23.015000000000001</v>
      </c>
      <c r="K251">
        <f t="shared" ref="K251" si="537">(G251+G254-180)/2</f>
        <v>21.531599999999997</v>
      </c>
    </row>
    <row r="252" spans="1:20">
      <c r="A252">
        <v>111</v>
      </c>
      <c r="B252">
        <v>5</v>
      </c>
      <c r="C252">
        <v>13</v>
      </c>
      <c r="D252">
        <v>8</v>
      </c>
      <c r="E252">
        <v>46</v>
      </c>
      <c r="F252">
        <f t="shared" si="508"/>
        <v>133.36527777777778</v>
      </c>
      <c r="G252">
        <v>358.51130000000001</v>
      </c>
      <c r="H252">
        <v>267.7276</v>
      </c>
      <c r="I252">
        <v>1919.24</v>
      </c>
      <c r="K252">
        <f t="shared" ref="K252" si="538">G252-180-K251</f>
        <v>156.97970000000001</v>
      </c>
      <c r="L252">
        <f t="shared" si="456"/>
        <v>156.97645</v>
      </c>
      <c r="M252">
        <f t="shared" ref="M252" si="539">(360 - (H252+H253))/2 + H253</f>
        <v>92.26915000000001</v>
      </c>
      <c r="O252">
        <f t="shared" ref="O252" si="540">AVERAGE(I252:I253)*COS(RADIANS(M252-90))</f>
        <v>1917.7355440656968</v>
      </c>
      <c r="Q252">
        <f t="shared" ref="Q252" si="541">AVERAGE(F251:F254)</f>
        <v>133.36753472222222</v>
      </c>
      <c r="R252">
        <f t="shared" ref="R252" si="542">$F$5+O252*SIN(RADIANS(L252))</f>
        <v>5750.0444862454951</v>
      </c>
      <c r="S252">
        <f t="shared" ref="S252" si="543">$G$5+O252*COS(RADIANS(L252))</f>
        <v>3235.0232620157039</v>
      </c>
      <c r="T252">
        <f t="shared" ref="T252" si="544">$H$5-AVERAGE(I252:I253)*SIN(RADIANS(M252-90))</f>
        <v>924.01000153115001</v>
      </c>
    </row>
    <row r="253" spans="1:20">
      <c r="A253">
        <v>111</v>
      </c>
      <c r="B253">
        <v>5</v>
      </c>
      <c r="C253">
        <v>13</v>
      </c>
      <c r="D253">
        <v>8</v>
      </c>
      <c r="E253">
        <v>46</v>
      </c>
      <c r="F253">
        <f t="shared" si="508"/>
        <v>133.36527777777778</v>
      </c>
      <c r="G253">
        <v>178.50579999999999</v>
      </c>
      <c r="H253">
        <v>92.265900000000002</v>
      </c>
      <c r="I253">
        <v>1919.241</v>
      </c>
      <c r="K253">
        <f t="shared" ref="K253" si="545">G253-G254</f>
        <v>156.97319999999999</v>
      </c>
    </row>
    <row r="254" spans="1:20">
      <c r="A254" t="s">
        <v>0</v>
      </c>
      <c r="B254">
        <v>5</v>
      </c>
      <c r="C254">
        <v>13</v>
      </c>
      <c r="D254">
        <v>9</v>
      </c>
      <c r="E254">
        <v>0</v>
      </c>
      <c r="F254">
        <f t="shared" si="508"/>
        <v>133.375</v>
      </c>
      <c r="G254">
        <v>21.532599999999999</v>
      </c>
      <c r="H254">
        <v>94.334100000000007</v>
      </c>
      <c r="I254">
        <v>23.015000000000001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>
      <c r="A255" t="s">
        <v>0</v>
      </c>
      <c r="B255">
        <v>5</v>
      </c>
      <c r="C255">
        <v>13</v>
      </c>
      <c r="D255">
        <v>9</v>
      </c>
      <c r="E255">
        <v>0</v>
      </c>
      <c r="F255">
        <f t="shared" si="508"/>
        <v>133.375</v>
      </c>
      <c r="G255">
        <v>201.5292</v>
      </c>
      <c r="H255">
        <v>265.66329999999999</v>
      </c>
      <c r="I255">
        <v>23.015000000000001</v>
      </c>
      <c r="K255">
        <f t="shared" ref="K255" si="546">(G255+G258-180)/2</f>
        <v>21.5304</v>
      </c>
    </row>
    <row r="256" spans="1:20">
      <c r="A256">
        <v>111</v>
      </c>
      <c r="B256">
        <v>5</v>
      </c>
      <c r="C256">
        <v>13</v>
      </c>
      <c r="D256">
        <v>9</v>
      </c>
      <c r="E256">
        <v>1</v>
      </c>
      <c r="F256">
        <f t="shared" si="508"/>
        <v>133.37569444444443</v>
      </c>
      <c r="G256">
        <v>358.51089999999999</v>
      </c>
      <c r="H256">
        <v>267.72949999999997</v>
      </c>
      <c r="I256">
        <v>1919.068</v>
      </c>
      <c r="K256">
        <f t="shared" ref="K256" si="547">G256-180-K255</f>
        <v>156.98050000000001</v>
      </c>
      <c r="L256">
        <f t="shared" si="456"/>
        <v>156.97675000000001</v>
      </c>
      <c r="M256">
        <f t="shared" ref="M256" si="548">(360 - (H256+H257))/2 + H257</f>
        <v>92.267500000000013</v>
      </c>
      <c r="O256">
        <f t="shared" ref="O256" si="549">AVERAGE(I256:I257)*COS(RADIANS(M256-90))</f>
        <v>1917.55987099963</v>
      </c>
      <c r="Q256">
        <f t="shared" ref="Q256" si="550">AVERAGE(F255:F258)</f>
        <v>133.37795138888887</v>
      </c>
      <c r="R256">
        <f t="shared" ref="R256" si="551">$F$5+O256*SIN(RADIANS(L256))</f>
        <v>5749.9665382896283</v>
      </c>
      <c r="S256">
        <f t="shared" ref="S256" si="552">$G$5+O256*COS(RADIANS(L256))</f>
        <v>3235.1810148590339</v>
      </c>
      <c r="T256">
        <f t="shared" ref="T256" si="553">$H$5-AVERAGE(I256:I257)*SIN(RADIANS(M256-90))</f>
        <v>924.07227095367557</v>
      </c>
    </row>
    <row r="257" spans="1:20">
      <c r="A257">
        <v>111</v>
      </c>
      <c r="B257">
        <v>5</v>
      </c>
      <c r="C257">
        <v>13</v>
      </c>
      <c r="D257">
        <v>9</v>
      </c>
      <c r="E257">
        <v>1</v>
      </c>
      <c r="F257">
        <f t="shared" si="508"/>
        <v>133.37569444444443</v>
      </c>
      <c r="G257">
        <v>178.50460000000001</v>
      </c>
      <c r="H257">
        <v>92.264499999999998</v>
      </c>
      <c r="I257">
        <v>1919.057</v>
      </c>
      <c r="K257">
        <f t="shared" ref="K257" si="554">G257-G258</f>
        <v>156.97300000000001</v>
      </c>
    </row>
    <row r="258" spans="1:20">
      <c r="A258" t="s">
        <v>0</v>
      </c>
      <c r="B258">
        <v>5</v>
      </c>
      <c r="C258">
        <v>13</v>
      </c>
      <c r="D258">
        <v>9</v>
      </c>
      <c r="E258">
        <v>15</v>
      </c>
      <c r="F258">
        <f t="shared" si="508"/>
        <v>133.38541666666666</v>
      </c>
      <c r="G258">
        <v>21.531600000000001</v>
      </c>
      <c r="H258">
        <v>94.335899999999995</v>
      </c>
      <c r="I258">
        <v>23.015000000000001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>
      <c r="A259" t="s">
        <v>0</v>
      </c>
      <c r="B259">
        <v>5</v>
      </c>
      <c r="C259">
        <v>13</v>
      </c>
      <c r="D259">
        <v>9</v>
      </c>
      <c r="E259">
        <v>15</v>
      </c>
      <c r="F259">
        <f t="shared" si="508"/>
        <v>133.38541666666666</v>
      </c>
      <c r="G259">
        <v>201.52969999999999</v>
      </c>
      <c r="H259">
        <v>265.6651</v>
      </c>
      <c r="I259">
        <v>23.015000000000001</v>
      </c>
      <c r="K259">
        <f t="shared" ref="K259" si="555">(G259+G262-180)/2</f>
        <v>21.530299999999997</v>
      </c>
    </row>
    <row r="260" spans="1:20">
      <c r="A260">
        <v>111</v>
      </c>
      <c r="B260">
        <v>5</v>
      </c>
      <c r="C260">
        <v>13</v>
      </c>
      <c r="D260">
        <v>9</v>
      </c>
      <c r="E260">
        <v>16</v>
      </c>
      <c r="F260">
        <f t="shared" si="508"/>
        <v>133.38611111111112</v>
      </c>
      <c r="G260">
        <v>358.50779999999997</v>
      </c>
      <c r="H260">
        <v>267.72930000000002</v>
      </c>
      <c r="I260">
        <v>1918.896</v>
      </c>
      <c r="K260">
        <f t="shared" ref="K260" si="556">G260-180-K259</f>
        <v>156.97749999999996</v>
      </c>
      <c r="L260">
        <f t="shared" si="456"/>
        <v>156.97529999999998</v>
      </c>
      <c r="M260">
        <f t="shared" ref="M260" si="557">(360 - (H260+H261))/2 + H261</f>
        <v>92.269549999999995</v>
      </c>
      <c r="O260">
        <f t="shared" ref="O260" si="558">AVERAGE(I260:I261)*COS(RADIANS(M260-90))</f>
        <v>1917.3887853094761</v>
      </c>
      <c r="Q260">
        <f t="shared" ref="Q260" si="559">AVERAGE(F259:F262)</f>
        <v>133.38836805555556</v>
      </c>
      <c r="R260">
        <f t="shared" ref="R260" si="560">$F$5+O260*SIN(RADIANS(L260))</f>
        <v>5749.9442844174901</v>
      </c>
      <c r="S260">
        <f t="shared" ref="S260" si="561">$G$5+O260*COS(RADIANS(L260))</f>
        <v>3235.3574514083348</v>
      </c>
      <c r="T260">
        <f t="shared" ref="T260" si="562">$H$5-AVERAGE(I260:I261)*SIN(RADIANS(M260-90))</f>
        <v>924.01033487735981</v>
      </c>
    </row>
    <row r="261" spans="1:20">
      <c r="A261">
        <v>111</v>
      </c>
      <c r="B261">
        <v>5</v>
      </c>
      <c r="C261">
        <v>13</v>
      </c>
      <c r="D261">
        <v>9</v>
      </c>
      <c r="E261">
        <v>16</v>
      </c>
      <c r="F261">
        <f t="shared" si="508"/>
        <v>133.38611111111112</v>
      </c>
      <c r="G261">
        <v>178.50399999999999</v>
      </c>
      <c r="H261">
        <v>92.2684</v>
      </c>
      <c r="I261">
        <v>1918.8920000000001</v>
      </c>
      <c r="K261">
        <f t="shared" ref="K261" si="563">G261-G262</f>
        <v>156.97309999999999</v>
      </c>
    </row>
    <row r="262" spans="1:20">
      <c r="A262" t="s">
        <v>0</v>
      </c>
      <c r="B262">
        <v>5</v>
      </c>
      <c r="C262">
        <v>13</v>
      </c>
      <c r="D262">
        <v>9</v>
      </c>
      <c r="E262">
        <v>30</v>
      </c>
      <c r="F262">
        <f t="shared" si="508"/>
        <v>133.39583333333334</v>
      </c>
      <c r="G262">
        <v>21.530899999999999</v>
      </c>
      <c r="H262">
        <v>94.3339</v>
      </c>
      <c r="I262">
        <v>23.015000000000001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>
      <c r="A263" t="s">
        <v>0</v>
      </c>
      <c r="B263">
        <v>5</v>
      </c>
      <c r="C263">
        <v>13</v>
      </c>
      <c r="D263">
        <v>9</v>
      </c>
      <c r="E263">
        <v>30</v>
      </c>
      <c r="F263">
        <f t="shared" si="508"/>
        <v>133.39583333333334</v>
      </c>
      <c r="G263">
        <v>201.52950000000001</v>
      </c>
      <c r="H263">
        <v>265.66390000000001</v>
      </c>
      <c r="I263">
        <v>23.015000000000001</v>
      </c>
      <c r="K263">
        <f t="shared" ref="K263" si="564">(G263+G266-180)/2</f>
        <v>21.530550000000005</v>
      </c>
    </row>
    <row r="264" spans="1:20">
      <c r="A264">
        <v>111</v>
      </c>
      <c r="B264">
        <v>5</v>
      </c>
      <c r="C264">
        <v>13</v>
      </c>
      <c r="D264">
        <v>9</v>
      </c>
      <c r="E264">
        <v>31</v>
      </c>
      <c r="F264">
        <f t="shared" si="508"/>
        <v>133.39652777777778</v>
      </c>
      <c r="G264">
        <v>358.50639999999999</v>
      </c>
      <c r="H264">
        <v>267.7312</v>
      </c>
      <c r="I264">
        <v>1918.72</v>
      </c>
      <c r="K264">
        <f t="shared" ref="K264" si="565">G264-180-K263</f>
        <v>156.97584999999998</v>
      </c>
      <c r="L264">
        <f t="shared" si="456"/>
        <v>156.97332499999999</v>
      </c>
      <c r="M264">
        <f t="shared" ref="M264" si="566">(360 - (H264+H265))/2 + H265</f>
        <v>92.26755</v>
      </c>
      <c r="O264">
        <f t="shared" ref="O264" si="567">AVERAGE(I264:I265)*COS(RADIANS(M264-90))</f>
        <v>1917.217073320847</v>
      </c>
      <c r="Q264">
        <f t="shared" ref="Q264" si="568">AVERAGE(F263:F266)</f>
        <v>133.39878472222222</v>
      </c>
      <c r="R264">
        <f t="shared" ref="R264" si="569">$F$5+O264*SIN(RADIANS(L264))</f>
        <v>5749.9379448464861</v>
      </c>
      <c r="S264">
        <f t="shared" ref="S264" si="570">$G$5+O264*COS(RADIANS(L264))</f>
        <v>3235.5413336911561</v>
      </c>
      <c r="T264">
        <f t="shared" ref="T264" si="571">$H$5-AVERAGE(I264:I265)*SIN(RADIANS(M264-90))</f>
        <v>924.084168664922</v>
      </c>
    </row>
    <row r="265" spans="1:20">
      <c r="A265">
        <v>111</v>
      </c>
      <c r="B265">
        <v>5</v>
      </c>
      <c r="C265">
        <v>13</v>
      </c>
      <c r="D265">
        <v>9</v>
      </c>
      <c r="E265">
        <v>31</v>
      </c>
      <c r="F265">
        <f t="shared" si="508"/>
        <v>133.39652777777778</v>
      </c>
      <c r="G265">
        <v>178.50239999999999</v>
      </c>
      <c r="H265">
        <v>92.266300000000001</v>
      </c>
      <c r="I265">
        <v>1918.7190000000001</v>
      </c>
      <c r="K265">
        <f t="shared" ref="K265" si="572">G265-G266</f>
        <v>156.9708</v>
      </c>
    </row>
    <row r="266" spans="1:20">
      <c r="A266" t="s">
        <v>0</v>
      </c>
      <c r="B266">
        <v>5</v>
      </c>
      <c r="C266">
        <v>13</v>
      </c>
      <c r="D266">
        <v>9</v>
      </c>
      <c r="E266">
        <v>45</v>
      </c>
      <c r="F266">
        <f t="shared" si="508"/>
        <v>133.40625</v>
      </c>
      <c r="G266">
        <v>21.531600000000001</v>
      </c>
      <c r="H266">
        <v>94.333699999999993</v>
      </c>
      <c r="I266">
        <v>23.015000000000001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>
      <c r="A267" t="s">
        <v>0</v>
      </c>
      <c r="B267">
        <v>5</v>
      </c>
      <c r="C267">
        <v>13</v>
      </c>
      <c r="D267">
        <v>9</v>
      </c>
      <c r="E267">
        <v>45</v>
      </c>
      <c r="F267">
        <f t="shared" si="508"/>
        <v>133.40625</v>
      </c>
      <c r="G267">
        <v>201.52979999999999</v>
      </c>
      <c r="H267">
        <v>265.66410000000002</v>
      </c>
      <c r="I267">
        <v>23.015000000000001</v>
      </c>
      <c r="K267">
        <f t="shared" ref="K267" si="573">(G267+G270-180)/2</f>
        <v>21.530050000000003</v>
      </c>
    </row>
    <row r="268" spans="1:20">
      <c r="A268">
        <v>111</v>
      </c>
      <c r="B268">
        <v>5</v>
      </c>
      <c r="C268">
        <v>13</v>
      </c>
      <c r="D268">
        <v>9</v>
      </c>
      <c r="E268">
        <v>46</v>
      </c>
      <c r="F268">
        <f t="shared" si="508"/>
        <v>133.40694444444443</v>
      </c>
      <c r="G268">
        <v>358.50549999999998</v>
      </c>
      <c r="H268">
        <v>267.73059999999998</v>
      </c>
      <c r="I268">
        <v>1918.5409999999999</v>
      </c>
      <c r="K268">
        <f t="shared" ref="K268" si="574">G268-180-K267</f>
        <v>156.97544999999997</v>
      </c>
      <c r="L268">
        <f t="shared" si="456"/>
        <v>156.97327499999997</v>
      </c>
      <c r="M268">
        <f t="shared" ref="M268" si="575">(360 - (H268+H269))/2 + H269</f>
        <v>92.266899999999993</v>
      </c>
      <c r="O268">
        <f t="shared" ref="O268" si="576">AVERAGE(I268:I269)*COS(RADIANS(M268-90))</f>
        <v>1917.0370760835669</v>
      </c>
      <c r="Q268">
        <f t="shared" ref="Q268" si="577">AVERAGE(F267:F270)</f>
        <v>133.40920138888887</v>
      </c>
      <c r="R268">
        <f t="shared" ref="R268" si="578">$F$5+O268*SIN(RADIANS(L268))</f>
        <v>5749.86907682733</v>
      </c>
      <c r="S268">
        <f t="shared" ref="S268" si="579">$G$5+O268*COS(RADIANS(L268))</f>
        <v>3235.7076436437301</v>
      </c>
      <c r="T268">
        <f t="shared" ref="T268" si="580">$H$5-AVERAGE(I268:I269)*SIN(RADIANS(M268-90))</f>
        <v>924.11307818062915</v>
      </c>
    </row>
    <row r="269" spans="1:20">
      <c r="A269">
        <v>111</v>
      </c>
      <c r="B269">
        <v>5</v>
      </c>
      <c r="C269">
        <v>13</v>
      </c>
      <c r="D269">
        <v>9</v>
      </c>
      <c r="E269">
        <v>46</v>
      </c>
      <c r="F269">
        <f t="shared" si="508"/>
        <v>133.40694444444443</v>
      </c>
      <c r="G269">
        <v>178.50139999999999</v>
      </c>
      <c r="H269">
        <v>92.264399999999995</v>
      </c>
      <c r="I269">
        <v>1918.5360000000001</v>
      </c>
      <c r="K269">
        <f t="shared" ref="K269" si="581">G269-G270</f>
        <v>156.97109999999998</v>
      </c>
    </row>
    <row r="270" spans="1:20">
      <c r="A270" t="s">
        <v>0</v>
      </c>
      <c r="B270">
        <v>5</v>
      </c>
      <c r="C270">
        <v>13</v>
      </c>
      <c r="D270">
        <v>10</v>
      </c>
      <c r="E270">
        <v>0</v>
      </c>
      <c r="F270">
        <f t="shared" si="508"/>
        <v>133.41666666666666</v>
      </c>
      <c r="G270">
        <v>21.5303</v>
      </c>
      <c r="H270">
        <v>94.334199999999996</v>
      </c>
      <c r="I270">
        <v>23.015000000000001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>
      <c r="A271" t="s">
        <v>0</v>
      </c>
      <c r="B271">
        <v>5</v>
      </c>
      <c r="C271">
        <v>13</v>
      </c>
      <c r="D271">
        <v>10</v>
      </c>
      <c r="E271">
        <v>0</v>
      </c>
      <c r="F271">
        <f t="shared" si="508"/>
        <v>133.41666666666666</v>
      </c>
      <c r="G271">
        <v>201.5309</v>
      </c>
      <c r="H271">
        <v>265.66269999999997</v>
      </c>
      <c r="I271">
        <v>23.015000000000001</v>
      </c>
      <c r="K271">
        <f t="shared" ref="K271" si="582">(G271+G274-180)/2</f>
        <v>21.530450000000002</v>
      </c>
    </row>
    <row r="272" spans="1:20">
      <c r="A272">
        <v>111</v>
      </c>
      <c r="B272">
        <v>5</v>
      </c>
      <c r="C272">
        <v>13</v>
      </c>
      <c r="D272">
        <v>10</v>
      </c>
      <c r="E272">
        <v>1</v>
      </c>
      <c r="F272">
        <f t="shared" si="508"/>
        <v>133.41736111111112</v>
      </c>
      <c r="G272">
        <v>358.50479999999999</v>
      </c>
      <c r="H272">
        <v>267.7328</v>
      </c>
      <c r="I272">
        <v>1918.3630000000001</v>
      </c>
      <c r="K272">
        <f t="shared" ref="K272" si="583">G272-180-K271</f>
        <v>156.97434999999999</v>
      </c>
      <c r="L272">
        <f t="shared" si="456"/>
        <v>156.97292499999998</v>
      </c>
      <c r="M272">
        <f t="shared" ref="M272" si="584">(360 - (H272+H273))/2 + H273</f>
        <v>92.265249999999995</v>
      </c>
      <c r="O272">
        <f t="shared" ref="O272" si="585">AVERAGE(I272:I273)*COS(RADIANS(M272-90))</f>
        <v>1916.8618993822467</v>
      </c>
      <c r="Q272">
        <f t="shared" ref="Q272" si="586">AVERAGE(F271:F274)</f>
        <v>133.41961805555556</v>
      </c>
      <c r="R272">
        <f t="shared" ref="R272" si="587">$F$5+O272*SIN(RADIANS(L272))</f>
        <v>5749.8113310806748</v>
      </c>
      <c r="S272">
        <f t="shared" ref="S272" si="588">$G$5+O272*COS(RADIANS(L272))</f>
        <v>3235.8734430074637</v>
      </c>
      <c r="T272">
        <f t="shared" ref="T272" si="589">$H$5-AVERAGE(I272:I273)*SIN(RADIANS(M272-90))</f>
        <v>924.17530074121623</v>
      </c>
    </row>
    <row r="273" spans="1:20">
      <c r="A273">
        <v>111</v>
      </c>
      <c r="B273">
        <v>5</v>
      </c>
      <c r="C273">
        <v>13</v>
      </c>
      <c r="D273">
        <v>10</v>
      </c>
      <c r="E273">
        <v>1</v>
      </c>
      <c r="F273">
        <f t="shared" si="508"/>
        <v>133.41736111111112</v>
      </c>
      <c r="G273">
        <v>178.50149999999999</v>
      </c>
      <c r="H273">
        <v>92.263300000000001</v>
      </c>
      <c r="I273">
        <v>1918.3589999999999</v>
      </c>
      <c r="K273">
        <f t="shared" ref="K273" si="590">G273-G274</f>
        <v>156.97149999999999</v>
      </c>
    </row>
    <row r="274" spans="1:20">
      <c r="A274" t="s">
        <v>0</v>
      </c>
      <c r="B274">
        <v>5</v>
      </c>
      <c r="C274">
        <v>13</v>
      </c>
      <c r="D274">
        <v>10</v>
      </c>
      <c r="E274">
        <v>15</v>
      </c>
      <c r="F274">
        <f t="shared" si="508"/>
        <v>133.42708333333334</v>
      </c>
      <c r="G274">
        <v>21.53</v>
      </c>
      <c r="H274">
        <v>94.334299999999999</v>
      </c>
      <c r="I274">
        <v>23.015000000000001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>
      <c r="A275" t="s">
        <v>0</v>
      </c>
      <c r="B275">
        <v>5</v>
      </c>
      <c r="C275">
        <v>13</v>
      </c>
      <c r="D275">
        <v>10</v>
      </c>
      <c r="E275">
        <v>15</v>
      </c>
      <c r="F275">
        <f t="shared" si="508"/>
        <v>133.42708333333334</v>
      </c>
      <c r="G275">
        <v>201.5301</v>
      </c>
      <c r="H275">
        <v>265.66289999999998</v>
      </c>
      <c r="I275">
        <v>23.015000000000001</v>
      </c>
      <c r="K275">
        <f t="shared" ref="K275" si="591">(G275+G278-180)/2</f>
        <v>21.531599999999997</v>
      </c>
    </row>
    <row r="276" spans="1:20">
      <c r="A276">
        <v>111</v>
      </c>
      <c r="B276">
        <v>5</v>
      </c>
      <c r="C276">
        <v>13</v>
      </c>
      <c r="D276">
        <v>10</v>
      </c>
      <c r="E276">
        <v>16</v>
      </c>
      <c r="F276">
        <f t="shared" si="508"/>
        <v>133.42777777777778</v>
      </c>
      <c r="G276">
        <v>358.5034</v>
      </c>
      <c r="H276">
        <v>267.73239999999998</v>
      </c>
      <c r="I276">
        <v>1918.1859999999999</v>
      </c>
      <c r="K276">
        <f t="shared" ref="K276" si="592">G276-180-K275</f>
        <v>156.9718</v>
      </c>
      <c r="L276">
        <f t="shared" si="456"/>
        <v>156.96870000000001</v>
      </c>
      <c r="M276">
        <f t="shared" ref="M276" si="593">(360 - (H276+H277))/2 + H277</f>
        <v>92.265200000000021</v>
      </c>
      <c r="O276">
        <f t="shared" ref="O276" si="594">AVERAGE(I276:I277)*COS(RADIANS(M276-90))</f>
        <v>1916.6856034706489</v>
      </c>
      <c r="Q276">
        <f t="shared" ref="Q276" si="595">AVERAGE(F275:F278)</f>
        <v>133.43003472222222</v>
      </c>
      <c r="R276">
        <f t="shared" ref="R276" si="596">$F$5+O276*SIN(RADIANS(L276))</f>
        <v>5749.872443075612</v>
      </c>
      <c r="S276">
        <f t="shared" ref="S276" si="597">$G$5+O276*COS(RADIANS(L276))</f>
        <v>3236.0909825993122</v>
      </c>
      <c r="T276">
        <f t="shared" ref="T276" si="598">$H$5-AVERAGE(I276:I277)*SIN(RADIANS(M276-90))</f>
        <v>924.18394966364758</v>
      </c>
    </row>
    <row r="277" spans="1:20">
      <c r="A277">
        <v>111</v>
      </c>
      <c r="B277">
        <v>5</v>
      </c>
      <c r="C277">
        <v>13</v>
      </c>
      <c r="D277">
        <v>10</v>
      </c>
      <c r="E277">
        <v>16</v>
      </c>
      <c r="F277">
        <f t="shared" si="508"/>
        <v>133.42777777777778</v>
      </c>
      <c r="G277">
        <v>178.49870000000001</v>
      </c>
      <c r="H277">
        <v>92.262799999999999</v>
      </c>
      <c r="I277">
        <v>1918.183</v>
      </c>
      <c r="K277">
        <f t="shared" ref="K277" si="599">G277-G278</f>
        <v>156.96560000000002</v>
      </c>
    </row>
    <row r="278" spans="1:20">
      <c r="A278" t="s">
        <v>0</v>
      </c>
      <c r="B278">
        <v>5</v>
      </c>
      <c r="C278">
        <v>13</v>
      </c>
      <c r="D278">
        <v>10</v>
      </c>
      <c r="E278">
        <v>30</v>
      </c>
      <c r="F278">
        <f t="shared" si="508"/>
        <v>133.4375</v>
      </c>
      <c r="G278">
        <v>21.533100000000001</v>
      </c>
      <c r="H278">
        <v>94.332800000000006</v>
      </c>
      <c r="I278">
        <v>23.015000000000001</v>
      </c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>
      <c r="A279" t="s">
        <v>0</v>
      </c>
      <c r="B279">
        <v>5</v>
      </c>
      <c r="C279">
        <v>13</v>
      </c>
      <c r="D279">
        <v>10</v>
      </c>
      <c r="E279">
        <v>30</v>
      </c>
      <c r="F279">
        <f t="shared" si="508"/>
        <v>133.4375</v>
      </c>
      <c r="G279">
        <v>201.5301</v>
      </c>
      <c r="H279">
        <v>265.66309999999999</v>
      </c>
      <c r="I279">
        <v>23.015000000000001</v>
      </c>
      <c r="K279">
        <f t="shared" ref="K279" si="600">(G279+G282-180)/2</f>
        <v>21.531350000000003</v>
      </c>
    </row>
    <row r="280" spans="1:20">
      <c r="A280">
        <v>111</v>
      </c>
      <c r="B280">
        <v>5</v>
      </c>
      <c r="C280">
        <v>13</v>
      </c>
      <c r="D280">
        <v>10</v>
      </c>
      <c r="E280">
        <v>31</v>
      </c>
      <c r="F280">
        <f t="shared" si="508"/>
        <v>133.43819444444443</v>
      </c>
      <c r="G280">
        <v>358.5027</v>
      </c>
      <c r="H280">
        <v>267.73419999999999</v>
      </c>
      <c r="I280">
        <v>1918.011</v>
      </c>
      <c r="K280">
        <f t="shared" ref="K280" si="601">G280-180-K279</f>
        <v>156.97135</v>
      </c>
      <c r="L280">
        <f t="shared" ref="L280:L340" si="602">AVERAGE(K280:K281)</f>
        <v>156.96902499999999</v>
      </c>
      <c r="M280">
        <f t="shared" ref="M280" si="603">(360 - (H280+H281))/2 + H281</f>
        <v>92.262749999999997</v>
      </c>
      <c r="O280">
        <f t="shared" ref="O280" si="604">AVERAGE(I280:I281)*COS(RADIANS(M280-90))</f>
        <v>1916.5139801074954</v>
      </c>
      <c r="Q280">
        <f t="shared" ref="Q280" si="605">AVERAGE(F279:F282)</f>
        <v>133.44045138888887</v>
      </c>
      <c r="R280">
        <f t="shared" ref="R280" si="606">$F$5+O280*SIN(RADIANS(L280))</f>
        <v>5749.7952936199235</v>
      </c>
      <c r="S280">
        <f t="shared" ref="S280" si="607">$G$5+O280*COS(RADIANS(L280))</f>
        <v>3236.2446729739167</v>
      </c>
      <c r="T280">
        <f t="shared" ref="T280" si="608">$H$5-AVERAGE(I280:I281)*SIN(RADIANS(M280-90))</f>
        <v>924.27281767569991</v>
      </c>
    </row>
    <row r="281" spans="1:20">
      <c r="A281">
        <v>111</v>
      </c>
      <c r="B281">
        <v>5</v>
      </c>
      <c r="C281">
        <v>13</v>
      </c>
      <c r="D281">
        <v>10</v>
      </c>
      <c r="E281">
        <v>31</v>
      </c>
      <c r="F281">
        <f t="shared" si="508"/>
        <v>133.43819444444443</v>
      </c>
      <c r="G281">
        <v>178.49930000000001</v>
      </c>
      <c r="H281">
        <v>92.259699999999995</v>
      </c>
      <c r="I281">
        <v>1918.008</v>
      </c>
      <c r="K281">
        <f t="shared" ref="K281" si="609">G281-G282</f>
        <v>156.9667</v>
      </c>
    </row>
    <row r="282" spans="1:20">
      <c r="A282" t="s">
        <v>0</v>
      </c>
      <c r="B282">
        <v>5</v>
      </c>
      <c r="C282">
        <v>13</v>
      </c>
      <c r="D282">
        <v>10</v>
      </c>
      <c r="E282">
        <v>45</v>
      </c>
      <c r="F282">
        <f t="shared" si="508"/>
        <v>133.44791666666666</v>
      </c>
      <c r="G282">
        <v>21.532599999999999</v>
      </c>
      <c r="H282">
        <v>94.332899999999995</v>
      </c>
      <c r="I282">
        <v>23.015000000000001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>
      <c r="A283" t="s">
        <v>0</v>
      </c>
      <c r="B283">
        <v>5</v>
      </c>
      <c r="C283">
        <v>13</v>
      </c>
      <c r="D283">
        <v>10</v>
      </c>
      <c r="E283">
        <v>45</v>
      </c>
      <c r="F283">
        <f t="shared" si="508"/>
        <v>133.44791666666666</v>
      </c>
      <c r="G283">
        <v>201.52969999999999</v>
      </c>
      <c r="H283">
        <v>265.66379999999998</v>
      </c>
      <c r="I283">
        <v>23.015000000000001</v>
      </c>
      <c r="K283">
        <f t="shared" ref="K283" si="610">(G283+G286-180)/2</f>
        <v>21.530999999999992</v>
      </c>
    </row>
    <row r="284" spans="1:20">
      <c r="A284">
        <v>111</v>
      </c>
      <c r="B284">
        <v>5</v>
      </c>
      <c r="C284">
        <v>13</v>
      </c>
      <c r="D284">
        <v>10</v>
      </c>
      <c r="E284">
        <v>46</v>
      </c>
      <c r="F284">
        <f t="shared" si="508"/>
        <v>133.44861111111112</v>
      </c>
      <c r="G284">
        <v>358.50189999999998</v>
      </c>
      <c r="H284">
        <v>267.7337</v>
      </c>
      <c r="I284">
        <v>1917.838</v>
      </c>
      <c r="K284">
        <f t="shared" ref="K284" si="611">G284-180-K283</f>
        <v>156.97089999999997</v>
      </c>
      <c r="L284">
        <f t="shared" si="602"/>
        <v>156.9683</v>
      </c>
      <c r="M284">
        <f t="shared" ref="M284" si="612">(360 - (H284+H285))/2 + H285</f>
        <v>92.263050000000007</v>
      </c>
      <c r="O284">
        <f t="shared" ref="O284" si="613">AVERAGE(I284:I285)*COS(RADIANS(M284-90))</f>
        <v>1916.3352227924347</v>
      </c>
      <c r="Q284">
        <f t="shared" ref="Q284" si="614">AVERAGE(F283:F286)</f>
        <v>133.45086805555556</v>
      </c>
      <c r="R284">
        <f t="shared" ref="R284" si="615">$F$5+O284*SIN(RADIANS(L284))</f>
        <v>5749.7476744041505</v>
      </c>
      <c r="S284">
        <f t="shared" ref="S284" si="616">$G$5+O284*COS(RADIANS(L284))</f>
        <v>3236.4186690598872</v>
      </c>
      <c r="T284">
        <f t="shared" ref="T284" si="617">$H$5-AVERAGE(I284:I285)*SIN(RADIANS(M284-90))</f>
        <v>924.26983133472606</v>
      </c>
    </row>
    <row r="285" spans="1:20">
      <c r="A285">
        <v>111</v>
      </c>
      <c r="B285">
        <v>5</v>
      </c>
      <c r="C285">
        <v>13</v>
      </c>
      <c r="D285">
        <v>10</v>
      </c>
      <c r="E285">
        <v>46</v>
      </c>
      <c r="F285">
        <f t="shared" si="508"/>
        <v>133.44861111111112</v>
      </c>
      <c r="G285">
        <v>178.49799999999999</v>
      </c>
      <c r="H285">
        <v>92.259799999999998</v>
      </c>
      <c r="I285">
        <v>1917.8240000000001</v>
      </c>
      <c r="K285">
        <f t="shared" ref="K285" si="618">G285-G286</f>
        <v>156.9657</v>
      </c>
    </row>
    <row r="286" spans="1:20">
      <c r="A286" t="s">
        <v>0</v>
      </c>
      <c r="B286">
        <v>5</v>
      </c>
      <c r="C286">
        <v>13</v>
      </c>
      <c r="D286">
        <v>11</v>
      </c>
      <c r="E286">
        <v>0</v>
      </c>
      <c r="F286">
        <f t="shared" si="508"/>
        <v>133.45833333333334</v>
      </c>
      <c r="G286">
        <v>21.532299999999999</v>
      </c>
      <c r="H286">
        <v>94.333799999999997</v>
      </c>
      <c r="I286">
        <v>23.015000000000001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>
      <c r="A287" t="s">
        <v>0</v>
      </c>
      <c r="B287">
        <v>5</v>
      </c>
      <c r="C287">
        <v>13</v>
      </c>
      <c r="D287">
        <v>11</v>
      </c>
      <c r="E287">
        <v>0</v>
      </c>
      <c r="F287">
        <f t="shared" si="508"/>
        <v>133.45833333333334</v>
      </c>
      <c r="G287">
        <v>201.53280000000001</v>
      </c>
      <c r="H287">
        <v>265.66250000000002</v>
      </c>
      <c r="I287">
        <v>23.015000000000001</v>
      </c>
      <c r="K287">
        <f t="shared" ref="K287" si="619">(G287+G290-180)/2</f>
        <v>21.532450000000011</v>
      </c>
    </row>
    <row r="288" spans="1:20">
      <c r="A288">
        <v>111</v>
      </c>
      <c r="B288">
        <v>5</v>
      </c>
      <c r="C288">
        <v>13</v>
      </c>
      <c r="D288">
        <v>11</v>
      </c>
      <c r="E288">
        <v>1</v>
      </c>
      <c r="F288">
        <f t="shared" si="508"/>
        <v>133.45902777777778</v>
      </c>
      <c r="G288">
        <v>358.50240000000002</v>
      </c>
      <c r="H288">
        <v>267.73590000000002</v>
      </c>
      <c r="I288">
        <v>1917.665</v>
      </c>
      <c r="K288">
        <f t="shared" ref="K288" si="620">G288-180-K287</f>
        <v>156.96995000000001</v>
      </c>
      <c r="L288">
        <f t="shared" si="602"/>
        <v>156.96732500000002</v>
      </c>
      <c r="M288">
        <f t="shared" ref="M288" si="621">(360 - (H288+H289))/2 + H289</f>
        <v>92.261400000000009</v>
      </c>
      <c r="O288">
        <f t="shared" ref="O288" si="622">AVERAGE(I288:I289)*COS(RADIANS(M288-90))</f>
        <v>1916.1660364334398</v>
      </c>
      <c r="Q288">
        <f t="shared" ref="Q288" si="623">AVERAGE(F287:F290)</f>
        <v>133.46128472222222</v>
      </c>
      <c r="R288">
        <f t="shared" ref="R288" si="624">$F$5+O288*SIN(RADIANS(L288))</f>
        <v>5749.711489908098</v>
      </c>
      <c r="S288">
        <f t="shared" ref="S288" si="625">$G$5+O288*COS(RADIANS(L288))</f>
        <v>3236.5871268812803</v>
      </c>
      <c r="T288">
        <f t="shared" ref="T288" si="626">$H$5-AVERAGE(I288:I289)*SIN(RADIANS(M288-90))</f>
        <v>924.33178501371049</v>
      </c>
    </row>
    <row r="289" spans="1:20">
      <c r="A289">
        <v>111</v>
      </c>
      <c r="B289">
        <v>5</v>
      </c>
      <c r="C289">
        <v>13</v>
      </c>
      <c r="D289">
        <v>11</v>
      </c>
      <c r="E289">
        <v>1</v>
      </c>
      <c r="F289">
        <f t="shared" si="508"/>
        <v>133.45902777777778</v>
      </c>
      <c r="G289">
        <v>178.49680000000001</v>
      </c>
      <c r="H289">
        <v>92.258700000000005</v>
      </c>
      <c r="I289">
        <v>1917.654</v>
      </c>
      <c r="K289">
        <f t="shared" ref="K289" si="627">G289-G290</f>
        <v>156.96469999999999</v>
      </c>
    </row>
    <row r="290" spans="1:20">
      <c r="A290" t="s">
        <v>0</v>
      </c>
      <c r="B290">
        <v>5</v>
      </c>
      <c r="C290">
        <v>13</v>
      </c>
      <c r="D290">
        <v>11</v>
      </c>
      <c r="E290">
        <v>15</v>
      </c>
      <c r="F290">
        <f t="shared" si="508"/>
        <v>133.46875</v>
      </c>
      <c r="G290">
        <v>21.5321</v>
      </c>
      <c r="H290">
        <v>94.334999999999994</v>
      </c>
      <c r="I290">
        <v>23.015000000000001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>
      <c r="A291" t="s">
        <v>0</v>
      </c>
      <c r="B291">
        <v>5</v>
      </c>
      <c r="C291">
        <v>13</v>
      </c>
      <c r="D291">
        <v>11</v>
      </c>
      <c r="E291">
        <v>15</v>
      </c>
      <c r="F291">
        <f t="shared" si="508"/>
        <v>133.46875</v>
      </c>
      <c r="G291">
        <v>201.53190000000001</v>
      </c>
      <c r="H291">
        <v>265.66410000000002</v>
      </c>
      <c r="I291">
        <v>23.015000000000001</v>
      </c>
      <c r="K291">
        <f t="shared" ref="K291" si="628">(G291+G294-180)/2</f>
        <v>21.531149999999997</v>
      </c>
    </row>
    <row r="292" spans="1:20">
      <c r="A292">
        <v>111</v>
      </c>
      <c r="B292">
        <v>5</v>
      </c>
      <c r="C292">
        <v>13</v>
      </c>
      <c r="D292">
        <v>11</v>
      </c>
      <c r="E292">
        <v>16</v>
      </c>
      <c r="F292">
        <f t="shared" si="508"/>
        <v>133.46944444444443</v>
      </c>
      <c r="G292">
        <v>358.50020000000001</v>
      </c>
      <c r="H292">
        <v>267.73770000000002</v>
      </c>
      <c r="I292">
        <v>1917.481</v>
      </c>
      <c r="K292">
        <f t="shared" ref="K292" si="629">G292-180-K291</f>
        <v>156.96905000000001</v>
      </c>
      <c r="L292">
        <f t="shared" si="602"/>
        <v>156.96757500000001</v>
      </c>
      <c r="M292">
        <f t="shared" ref="M292" si="630">(360 - (H292+H293))/2 + H293</f>
        <v>92.261449999999982</v>
      </c>
      <c r="O292">
        <f t="shared" ref="O292" si="631">AVERAGE(I292:I293)*COS(RADIANS(M292-90))</f>
        <v>1915.9856109784428</v>
      </c>
      <c r="Q292">
        <f t="shared" ref="Q292" si="632">AVERAGE(F291:F294)</f>
        <v>133.47170138888887</v>
      </c>
      <c r="R292">
        <f t="shared" ref="R292" si="633">$F$5+O292*SIN(RADIANS(L292))</f>
        <v>5749.6332037405273</v>
      </c>
      <c r="S292">
        <f t="shared" ref="S292" si="634">$G$5+O292*COS(RADIANS(L292))</f>
        <v>3236.7498982486486</v>
      </c>
      <c r="T292">
        <f t="shared" ref="T292" si="635">$H$5-AVERAGE(I292:I293)*SIN(RADIANS(M292-90))</f>
        <v>924.33723528337191</v>
      </c>
    </row>
    <row r="293" spans="1:20">
      <c r="A293">
        <v>111</v>
      </c>
      <c r="B293">
        <v>5</v>
      </c>
      <c r="C293">
        <v>13</v>
      </c>
      <c r="D293">
        <v>11</v>
      </c>
      <c r="E293">
        <v>16</v>
      </c>
      <c r="F293">
        <f t="shared" si="508"/>
        <v>133.46944444444443</v>
      </c>
      <c r="G293">
        <v>178.4965</v>
      </c>
      <c r="H293">
        <v>92.260599999999997</v>
      </c>
      <c r="I293">
        <v>1917.4770000000001</v>
      </c>
      <c r="K293">
        <f t="shared" ref="K293" si="636">G293-G294</f>
        <v>156.96609999999998</v>
      </c>
    </row>
    <row r="294" spans="1:20">
      <c r="A294" t="s">
        <v>0</v>
      </c>
      <c r="B294">
        <v>5</v>
      </c>
      <c r="C294">
        <v>13</v>
      </c>
      <c r="D294">
        <v>11</v>
      </c>
      <c r="E294">
        <v>30</v>
      </c>
      <c r="F294">
        <f t="shared" si="508"/>
        <v>133.47916666666666</v>
      </c>
      <c r="G294">
        <v>21.5304</v>
      </c>
      <c r="H294">
        <v>94.3352</v>
      </c>
      <c r="I294">
        <v>23.015000000000001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>
      <c r="A295" t="s">
        <v>0</v>
      </c>
      <c r="B295">
        <v>5</v>
      </c>
      <c r="C295">
        <v>13</v>
      </c>
      <c r="D295">
        <v>11</v>
      </c>
      <c r="E295">
        <v>30</v>
      </c>
      <c r="F295">
        <f t="shared" si="508"/>
        <v>133.47916666666666</v>
      </c>
      <c r="G295">
        <v>201.5318</v>
      </c>
      <c r="H295">
        <v>265.66430000000003</v>
      </c>
      <c r="I295">
        <v>23.015000000000001</v>
      </c>
      <c r="K295">
        <f t="shared" ref="K295" si="637">(G295+G298-180)/2</f>
        <v>21.53155000000001</v>
      </c>
    </row>
    <row r="296" spans="1:20">
      <c r="A296">
        <v>111</v>
      </c>
      <c r="B296">
        <v>5</v>
      </c>
      <c r="C296">
        <v>13</v>
      </c>
      <c r="D296">
        <v>11</v>
      </c>
      <c r="E296">
        <v>31</v>
      </c>
      <c r="F296">
        <f t="shared" si="508"/>
        <v>133.47986111111112</v>
      </c>
      <c r="G296">
        <v>358.5</v>
      </c>
      <c r="H296">
        <v>267.73759999999999</v>
      </c>
      <c r="I296">
        <v>1917.3040000000001</v>
      </c>
      <c r="K296">
        <f t="shared" ref="K296" si="638">G296-180-K295</f>
        <v>156.96844999999999</v>
      </c>
      <c r="L296">
        <f t="shared" si="602"/>
        <v>156.96632499999998</v>
      </c>
      <c r="M296">
        <f t="shared" ref="M296" si="639">(360 - (H296+H297))/2 + H297</f>
        <v>92.260900000000021</v>
      </c>
      <c r="O296">
        <f t="shared" ref="O296" si="640">AVERAGE(I296:I297)*COS(RADIANS(M296-90))</f>
        <v>1915.8099745971099</v>
      </c>
      <c r="Q296">
        <f t="shared" ref="Q296" si="641">AVERAGE(F295:F298)</f>
        <v>133.48211805555556</v>
      </c>
      <c r="R296">
        <f t="shared" ref="R296" si="642">$F$5+O296*SIN(RADIANS(L296))</f>
        <v>5749.6029500999675</v>
      </c>
      <c r="S296">
        <f t="shared" ref="S296" si="643">$G$5+O296*COS(RADIANS(L296))</f>
        <v>3236.9278869067198</v>
      </c>
      <c r="T296">
        <f t="shared" ref="T296" si="644">$H$5-AVERAGE(I296:I297)*SIN(RADIANS(M296-90))</f>
        <v>924.36259033737474</v>
      </c>
    </row>
    <row r="297" spans="1:20">
      <c r="A297">
        <v>111</v>
      </c>
      <c r="B297">
        <v>5</v>
      </c>
      <c r="C297">
        <v>13</v>
      </c>
      <c r="D297">
        <v>11</v>
      </c>
      <c r="E297">
        <v>31</v>
      </c>
      <c r="F297">
        <f t="shared" si="508"/>
        <v>133.47986111111112</v>
      </c>
      <c r="G297">
        <v>178.49549999999999</v>
      </c>
      <c r="H297">
        <v>92.259399999999999</v>
      </c>
      <c r="I297">
        <v>1917.3009999999999</v>
      </c>
      <c r="K297">
        <f t="shared" ref="K297" si="645">G297-G298</f>
        <v>156.96420000000001</v>
      </c>
    </row>
    <row r="298" spans="1:20">
      <c r="A298" t="s">
        <v>0</v>
      </c>
      <c r="B298">
        <v>5</v>
      </c>
      <c r="C298">
        <v>13</v>
      </c>
      <c r="D298">
        <v>11</v>
      </c>
      <c r="E298">
        <v>45</v>
      </c>
      <c r="F298">
        <f t="shared" si="508"/>
        <v>133.48958333333334</v>
      </c>
      <c r="G298">
        <v>21.531300000000002</v>
      </c>
      <c r="H298">
        <v>94.334400000000002</v>
      </c>
      <c r="I298">
        <v>23.015000000000001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>
      <c r="A299" t="s">
        <v>0</v>
      </c>
      <c r="B299">
        <v>5</v>
      </c>
      <c r="C299">
        <v>13</v>
      </c>
      <c r="D299">
        <v>11</v>
      </c>
      <c r="E299">
        <v>45</v>
      </c>
      <c r="F299">
        <f t="shared" si="508"/>
        <v>133.48958333333334</v>
      </c>
      <c r="G299">
        <v>201.53200000000001</v>
      </c>
      <c r="H299">
        <v>265.66329999999999</v>
      </c>
      <c r="I299">
        <v>23.015000000000001</v>
      </c>
      <c r="K299">
        <f t="shared" ref="K299" si="646">(G299+G302-180)/2</f>
        <v>21.531650000000013</v>
      </c>
    </row>
    <row r="300" spans="1:20">
      <c r="A300">
        <v>111</v>
      </c>
      <c r="B300">
        <v>5</v>
      </c>
      <c r="C300">
        <v>13</v>
      </c>
      <c r="D300">
        <v>11</v>
      </c>
      <c r="E300">
        <v>46</v>
      </c>
      <c r="F300">
        <f t="shared" si="508"/>
        <v>133.49027777777778</v>
      </c>
      <c r="G300">
        <v>358.4973</v>
      </c>
      <c r="H300">
        <v>267.73759999999999</v>
      </c>
      <c r="I300">
        <v>1917.126</v>
      </c>
      <c r="K300">
        <f t="shared" ref="K300" si="647">G300-180-K299</f>
        <v>156.96564999999998</v>
      </c>
      <c r="L300">
        <f t="shared" si="602"/>
        <v>156.96367499999999</v>
      </c>
      <c r="M300">
        <f t="shared" ref="M300" si="648">(360 - (H300+H301))/2 + H301</f>
        <v>92.260549999999995</v>
      </c>
      <c r="O300">
        <f t="shared" ref="O300" si="649">AVERAGE(I300:I301)*COS(RADIANS(M300-90))</f>
        <v>1915.6315759035435</v>
      </c>
      <c r="Q300">
        <f t="shared" ref="Q300" si="650">AVERAGE(F299:F302)</f>
        <v>133.49253472222222</v>
      </c>
      <c r="R300">
        <f t="shared" ref="R300" si="651">$F$5+O300*SIN(RADIANS(L300))</f>
        <v>5749.6146835226473</v>
      </c>
      <c r="S300">
        <f t="shared" ref="S300" si="652">$G$5+O300*COS(RADIANS(L300))</f>
        <v>3237.1267314846664</v>
      </c>
      <c r="T300">
        <f t="shared" ref="T300" si="653">$H$5-AVERAGE(I300:I301)*SIN(RADIANS(M300-90))</f>
        <v>924.38135379711264</v>
      </c>
    </row>
    <row r="301" spans="1:20">
      <c r="A301">
        <v>111</v>
      </c>
      <c r="B301">
        <v>5</v>
      </c>
      <c r="C301">
        <v>13</v>
      </c>
      <c r="D301">
        <v>11</v>
      </c>
      <c r="E301">
        <v>46</v>
      </c>
      <c r="F301">
        <f t="shared" ref="F301:F354" si="654" xml:space="preserve"> 133 + (C301-13) + (D301 + E301/60)/24</f>
        <v>133.49027777777778</v>
      </c>
      <c r="G301">
        <v>178.49299999999999</v>
      </c>
      <c r="H301">
        <v>92.258700000000005</v>
      </c>
      <c r="I301">
        <v>1917.1210000000001</v>
      </c>
      <c r="K301">
        <f t="shared" ref="K301" si="655">G301-G302</f>
        <v>156.96170000000001</v>
      </c>
    </row>
    <row r="302" spans="1:20">
      <c r="A302" t="s">
        <v>0</v>
      </c>
      <c r="B302">
        <v>5</v>
      </c>
      <c r="C302">
        <v>13</v>
      </c>
      <c r="D302">
        <v>12</v>
      </c>
      <c r="E302">
        <v>0</v>
      </c>
      <c r="F302">
        <f t="shared" si="654"/>
        <v>133.5</v>
      </c>
      <c r="G302">
        <v>21.531300000000002</v>
      </c>
      <c r="H302">
        <v>94.333600000000004</v>
      </c>
      <c r="I302">
        <v>23.015000000000001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>
      <c r="A303" t="s">
        <v>0</v>
      </c>
      <c r="B303">
        <v>5</v>
      </c>
      <c r="C303">
        <v>13</v>
      </c>
      <c r="D303">
        <v>12</v>
      </c>
      <c r="E303">
        <v>0</v>
      </c>
      <c r="F303">
        <f t="shared" si="654"/>
        <v>133.5</v>
      </c>
      <c r="G303">
        <v>201.53139999999999</v>
      </c>
      <c r="H303">
        <v>265.66289999999998</v>
      </c>
      <c r="I303">
        <v>23.015000000000001</v>
      </c>
      <c r="K303">
        <f t="shared" ref="K303" si="656">(G303+G306-180)/2</f>
        <v>21.531199999999998</v>
      </c>
    </row>
    <row r="304" spans="1:20">
      <c r="A304">
        <v>111</v>
      </c>
      <c r="B304">
        <v>5</v>
      </c>
      <c r="C304">
        <v>13</v>
      </c>
      <c r="D304">
        <v>12</v>
      </c>
      <c r="E304">
        <v>1</v>
      </c>
      <c r="F304">
        <f t="shared" si="654"/>
        <v>133.50069444444443</v>
      </c>
      <c r="G304">
        <v>358.4966</v>
      </c>
      <c r="H304">
        <v>267.73779999999999</v>
      </c>
      <c r="I304">
        <v>1916.953</v>
      </c>
      <c r="K304">
        <f t="shared" ref="K304" si="657">G304-180-K303</f>
        <v>156.96539999999999</v>
      </c>
      <c r="L304">
        <f t="shared" si="602"/>
        <v>156.96344999999999</v>
      </c>
      <c r="M304">
        <f t="shared" ref="M304" si="658">(360 - (H304+H305))/2 + H305</f>
        <v>92.259249999999994</v>
      </c>
      <c r="O304">
        <f t="shared" ref="O304" si="659">AVERAGE(I304:I305)*COS(RADIANS(M304-90))</f>
        <v>1915.4584271732394</v>
      </c>
      <c r="Q304">
        <f t="shared" ref="Q304" si="660">AVERAGE(F303:F306)</f>
        <v>133.50295138888887</v>
      </c>
      <c r="R304">
        <f t="shared" ref="R304" si="661">$F$5+O304*SIN(RADIANS(L304))</f>
        <v>5749.5538500449347</v>
      </c>
      <c r="S304">
        <f t="shared" ref="S304" si="662">$G$5+O304*COS(RADIANS(L304))</f>
        <v>3237.2890162843496</v>
      </c>
      <c r="T304">
        <f t="shared" ref="T304" si="663">$H$5-AVERAGE(I304:I305)*SIN(RADIANS(M304-90))</f>
        <v>924.43171681670822</v>
      </c>
    </row>
    <row r="305" spans="1:20">
      <c r="A305">
        <v>111</v>
      </c>
      <c r="B305">
        <v>5</v>
      </c>
      <c r="C305">
        <v>13</v>
      </c>
      <c r="D305">
        <v>12</v>
      </c>
      <c r="E305">
        <v>1</v>
      </c>
      <c r="F305">
        <f t="shared" si="654"/>
        <v>133.50069444444443</v>
      </c>
      <c r="G305">
        <v>178.49250000000001</v>
      </c>
      <c r="H305">
        <v>92.256299999999996</v>
      </c>
      <c r="I305">
        <v>1916.944</v>
      </c>
      <c r="K305">
        <f t="shared" ref="K305" si="664">G305-G306</f>
        <v>156.9615</v>
      </c>
    </row>
    <row r="306" spans="1:20">
      <c r="A306" t="s">
        <v>0</v>
      </c>
      <c r="B306">
        <v>5</v>
      </c>
      <c r="C306">
        <v>13</v>
      </c>
      <c r="D306">
        <v>12</v>
      </c>
      <c r="E306">
        <v>15</v>
      </c>
      <c r="F306">
        <f t="shared" si="654"/>
        <v>133.51041666666666</v>
      </c>
      <c r="G306">
        <v>21.530999999999999</v>
      </c>
      <c r="H306">
        <v>94.333600000000004</v>
      </c>
      <c r="I306">
        <v>23.015000000000001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>
      <c r="A307" t="s">
        <v>0</v>
      </c>
      <c r="B307">
        <v>5</v>
      </c>
      <c r="C307">
        <v>13</v>
      </c>
      <c r="D307">
        <v>12</v>
      </c>
      <c r="E307">
        <v>15</v>
      </c>
      <c r="F307">
        <f t="shared" si="654"/>
        <v>133.51041666666666</v>
      </c>
      <c r="G307">
        <v>201.53100000000001</v>
      </c>
      <c r="H307">
        <v>265.66340000000002</v>
      </c>
      <c r="I307">
        <v>23.015000000000001</v>
      </c>
      <c r="K307">
        <f t="shared" ref="K307" si="665">(G307+G310-180)/2</f>
        <v>21.530950000000004</v>
      </c>
    </row>
    <row r="308" spans="1:20">
      <c r="A308">
        <v>111</v>
      </c>
      <c r="B308">
        <v>5</v>
      </c>
      <c r="C308">
        <v>13</v>
      </c>
      <c r="D308">
        <v>12</v>
      </c>
      <c r="E308">
        <v>16</v>
      </c>
      <c r="F308">
        <f t="shared" si="654"/>
        <v>133.51111111111112</v>
      </c>
      <c r="G308">
        <v>358.49529999999999</v>
      </c>
      <c r="H308">
        <v>267.73689999999999</v>
      </c>
      <c r="I308">
        <v>1916.7729999999999</v>
      </c>
      <c r="K308">
        <f t="shared" ref="K308" si="666">G308-180-K307</f>
        <v>156.96434999999997</v>
      </c>
      <c r="L308">
        <f t="shared" si="602"/>
        <v>156.962625</v>
      </c>
      <c r="M308">
        <f t="shared" ref="M308" si="667">(360 - (H308+H309))/2 + H309</f>
        <v>92.259600000000006</v>
      </c>
      <c r="O308">
        <f t="shared" ref="O308" si="668">AVERAGE(I308:I309)*COS(RADIANS(M308-90))</f>
        <v>1915.2811031445096</v>
      </c>
      <c r="Q308">
        <f t="shared" ref="Q308" si="669">AVERAGE(F307:F310)</f>
        <v>133.51336805555556</v>
      </c>
      <c r="R308">
        <f t="shared" ref="R308" si="670">$F$5+O308*SIN(RADIANS(L308))</f>
        <v>5749.5098387041016</v>
      </c>
      <c r="S308">
        <f t="shared" ref="S308" si="671">$G$5+O308*COS(RADIANS(L308))</f>
        <v>3237.46299166565</v>
      </c>
      <c r="T308">
        <f t="shared" ref="T308" si="672">$H$5-AVERAGE(I308:I309)*SIN(RADIANS(M308-90))</f>
        <v>924.42699456949617</v>
      </c>
    </row>
    <row r="309" spans="1:20">
      <c r="A309">
        <v>111</v>
      </c>
      <c r="B309">
        <v>5</v>
      </c>
      <c r="C309">
        <v>13</v>
      </c>
      <c r="D309">
        <v>12</v>
      </c>
      <c r="E309">
        <v>16</v>
      </c>
      <c r="F309">
        <f t="shared" si="654"/>
        <v>133.51111111111112</v>
      </c>
      <c r="G309">
        <v>178.49180000000001</v>
      </c>
      <c r="H309">
        <v>92.256100000000004</v>
      </c>
      <c r="I309">
        <v>1916.77</v>
      </c>
      <c r="K309">
        <f t="shared" ref="K309" si="673">G309-G310</f>
        <v>156.96090000000001</v>
      </c>
    </row>
    <row r="310" spans="1:20">
      <c r="A310" t="s">
        <v>0</v>
      </c>
      <c r="B310">
        <v>5</v>
      </c>
      <c r="C310">
        <v>13</v>
      </c>
      <c r="D310">
        <v>12</v>
      </c>
      <c r="E310">
        <v>30</v>
      </c>
      <c r="F310">
        <f t="shared" si="654"/>
        <v>133.52083333333334</v>
      </c>
      <c r="G310">
        <v>21.530899999999999</v>
      </c>
      <c r="H310">
        <v>94.332800000000006</v>
      </c>
      <c r="I310">
        <v>23.015000000000001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>
      <c r="A311" t="s">
        <v>0</v>
      </c>
      <c r="B311">
        <v>5</v>
      </c>
      <c r="C311">
        <v>13</v>
      </c>
      <c r="D311">
        <v>12</v>
      </c>
      <c r="E311">
        <v>30</v>
      </c>
      <c r="F311">
        <f t="shared" si="654"/>
        <v>133.52083333333334</v>
      </c>
      <c r="G311">
        <v>201.52959999999999</v>
      </c>
      <c r="H311">
        <v>265.66269999999997</v>
      </c>
      <c r="I311">
        <v>23.015000000000001</v>
      </c>
      <c r="K311">
        <f t="shared" ref="K311" si="674">(G311+G314-180)/2</f>
        <v>21.531199999999998</v>
      </c>
    </row>
    <row r="312" spans="1:20">
      <c r="A312">
        <v>111</v>
      </c>
      <c r="B312">
        <v>5</v>
      </c>
      <c r="C312">
        <v>13</v>
      </c>
      <c r="D312">
        <v>12</v>
      </c>
      <c r="E312">
        <v>31</v>
      </c>
      <c r="F312">
        <f t="shared" si="654"/>
        <v>133.52152777777778</v>
      </c>
      <c r="G312">
        <v>358.49700000000001</v>
      </c>
      <c r="H312">
        <v>267.74180000000001</v>
      </c>
      <c r="I312">
        <v>1916.597</v>
      </c>
      <c r="K312">
        <f t="shared" ref="K312" si="675">G312-180-K311</f>
        <v>156.9658</v>
      </c>
      <c r="L312">
        <f t="shared" si="602"/>
        <v>156.96260000000001</v>
      </c>
      <c r="M312">
        <f t="shared" ref="M312" si="676">(360 - (H312+H313))/2 + H313</f>
        <v>92.254449999999991</v>
      </c>
      <c r="O312">
        <f t="shared" ref="O312" si="677">AVERAGE(I312:I313)*COS(RADIANS(M312-90))</f>
        <v>1915.1125240858369</v>
      </c>
      <c r="Q312">
        <f t="shared" ref="Q312" si="678">AVERAGE(F311:F314)</f>
        <v>133.52378472222222</v>
      </c>
      <c r="R312">
        <f t="shared" ref="R312" si="679">$F$5+O312*SIN(RADIANS(L312))</f>
        <v>5749.4446373912624</v>
      </c>
      <c r="S312">
        <f t="shared" ref="S312" si="680">$G$5+O312*COS(RADIANS(L312))</f>
        <v>3237.618453513569</v>
      </c>
      <c r="T312">
        <f t="shared" ref="T312" si="681">$H$5-AVERAGE(I312:I313)*SIN(RADIANS(M312-90))</f>
        <v>924.60605259322972</v>
      </c>
    </row>
    <row r="313" spans="1:20">
      <c r="A313">
        <v>111</v>
      </c>
      <c r="B313">
        <v>5</v>
      </c>
      <c r="C313">
        <v>13</v>
      </c>
      <c r="D313">
        <v>12</v>
      </c>
      <c r="E313">
        <v>31</v>
      </c>
      <c r="F313">
        <f t="shared" si="654"/>
        <v>133.52152777777778</v>
      </c>
      <c r="G313">
        <v>178.4922</v>
      </c>
      <c r="H313">
        <v>92.250699999999995</v>
      </c>
      <c r="I313">
        <v>1916.595</v>
      </c>
      <c r="K313">
        <f t="shared" ref="K313" si="682">G313-G314</f>
        <v>156.95939999999999</v>
      </c>
    </row>
    <row r="314" spans="1:20">
      <c r="A314" t="s">
        <v>0</v>
      </c>
      <c r="B314">
        <v>5</v>
      </c>
      <c r="C314">
        <v>13</v>
      </c>
      <c r="D314">
        <v>12</v>
      </c>
      <c r="E314">
        <v>45</v>
      </c>
      <c r="F314">
        <f t="shared" si="654"/>
        <v>133.53125</v>
      </c>
      <c r="G314">
        <v>21.532800000000002</v>
      </c>
      <c r="H314">
        <v>94.333200000000005</v>
      </c>
      <c r="I314">
        <v>23.015000000000001</v>
      </c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>
      <c r="A315" t="s">
        <v>0</v>
      </c>
      <c r="B315">
        <v>5</v>
      </c>
      <c r="C315">
        <v>13</v>
      </c>
      <c r="D315">
        <v>12</v>
      </c>
      <c r="E315">
        <v>45</v>
      </c>
      <c r="F315">
        <f t="shared" si="654"/>
        <v>133.53125</v>
      </c>
      <c r="G315">
        <v>201.53100000000001</v>
      </c>
      <c r="H315">
        <v>265.66300000000001</v>
      </c>
      <c r="I315">
        <v>23.015000000000001</v>
      </c>
      <c r="K315">
        <f t="shared" ref="K315" si="683">(G315+G318-180)/2</f>
        <v>21.532399999999996</v>
      </c>
    </row>
    <row r="316" spans="1:20">
      <c r="A316">
        <v>111</v>
      </c>
      <c r="B316">
        <v>5</v>
      </c>
      <c r="C316">
        <v>13</v>
      </c>
      <c r="D316">
        <v>12</v>
      </c>
      <c r="E316">
        <v>46</v>
      </c>
      <c r="F316">
        <f t="shared" si="654"/>
        <v>133.53194444444443</v>
      </c>
      <c r="G316">
        <v>358.49259999999998</v>
      </c>
      <c r="H316">
        <v>267.73950000000002</v>
      </c>
      <c r="I316">
        <v>1916.4179999999999</v>
      </c>
      <c r="K316">
        <f t="shared" ref="K316" si="684">G316-180-K315</f>
        <v>156.96019999999999</v>
      </c>
      <c r="L316">
        <f t="shared" si="602"/>
        <v>156.95755</v>
      </c>
      <c r="M316">
        <f t="shared" ref="M316" si="685">(360 - (H316+H317))/2 + H317</f>
        <v>92.257249999999985</v>
      </c>
      <c r="O316">
        <f t="shared" ref="O316" si="686">AVERAGE(I316:I317)*COS(RADIANS(M316-90))</f>
        <v>1914.9274781886995</v>
      </c>
      <c r="Q316">
        <f t="shared" ref="Q316" si="687">AVERAGE(F315:F318)</f>
        <v>133.53420138888887</v>
      </c>
      <c r="R316">
        <f t="shared" ref="R316" si="688">$F$5+O316*SIN(RADIANS(L316))</f>
        <v>5749.5275398786571</v>
      </c>
      <c r="S316">
        <f t="shared" ref="S316" si="689">$G$5+O316*COS(RADIANS(L316))</f>
        <v>3237.8547977860676</v>
      </c>
      <c r="T316">
        <f t="shared" ref="T316" si="690">$H$5-AVERAGE(I316:I317)*SIN(RADIANS(M316-90))</f>
        <v>924.51961123498722</v>
      </c>
    </row>
    <row r="317" spans="1:20">
      <c r="A317">
        <v>111</v>
      </c>
      <c r="B317">
        <v>5</v>
      </c>
      <c r="C317">
        <v>13</v>
      </c>
      <c r="D317">
        <v>12</v>
      </c>
      <c r="E317">
        <v>46</v>
      </c>
      <c r="F317">
        <f t="shared" si="654"/>
        <v>133.53194444444443</v>
      </c>
      <c r="G317">
        <v>178.48869999999999</v>
      </c>
      <c r="H317">
        <v>92.254000000000005</v>
      </c>
      <c r="I317">
        <v>1916.4110000000001</v>
      </c>
      <c r="K317">
        <f t="shared" ref="K317" si="691">G317-G318</f>
        <v>156.95490000000001</v>
      </c>
    </row>
    <row r="318" spans="1:20">
      <c r="A318" t="s">
        <v>0</v>
      </c>
      <c r="B318">
        <v>5</v>
      </c>
      <c r="C318">
        <v>13</v>
      </c>
      <c r="D318">
        <v>13</v>
      </c>
      <c r="E318">
        <v>0</v>
      </c>
      <c r="F318">
        <f t="shared" si="654"/>
        <v>133.54166666666666</v>
      </c>
      <c r="G318">
        <v>21.533799999999999</v>
      </c>
      <c r="H318">
        <v>94.332599999999999</v>
      </c>
      <c r="I318">
        <v>23.015000000000001</v>
      </c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>
      <c r="A319" t="s">
        <v>0</v>
      </c>
      <c r="B319">
        <v>5</v>
      </c>
      <c r="C319">
        <v>13</v>
      </c>
      <c r="D319">
        <v>13</v>
      </c>
      <c r="E319">
        <v>0</v>
      </c>
      <c r="F319">
        <f t="shared" si="654"/>
        <v>133.54166666666666</v>
      </c>
      <c r="G319">
        <v>201.53110000000001</v>
      </c>
      <c r="H319">
        <v>265.66309999999999</v>
      </c>
      <c r="I319">
        <v>23.015000000000001</v>
      </c>
      <c r="K319">
        <f t="shared" ref="K319" si="692">(G319+G322-180)/2</f>
        <v>21.530950000000004</v>
      </c>
    </row>
    <row r="320" spans="1:20">
      <c r="A320">
        <v>111</v>
      </c>
      <c r="B320">
        <v>5</v>
      </c>
      <c r="C320">
        <v>13</v>
      </c>
      <c r="D320">
        <v>13</v>
      </c>
      <c r="E320">
        <v>1</v>
      </c>
      <c r="F320">
        <f t="shared" si="654"/>
        <v>133.54236111111112</v>
      </c>
      <c r="G320">
        <v>358.49239999999998</v>
      </c>
      <c r="H320">
        <v>267.73809999999997</v>
      </c>
      <c r="I320">
        <v>1916.2360000000001</v>
      </c>
      <c r="K320">
        <f t="shared" ref="K320" si="693">G320-180-K319</f>
        <v>156.96144999999996</v>
      </c>
      <c r="L320">
        <f t="shared" si="602"/>
        <v>156.95932499999998</v>
      </c>
      <c r="M320">
        <f t="shared" ref="M320" si="694">(360 - (H320+H321))/2 + H321</f>
        <v>92.259350000000012</v>
      </c>
      <c r="O320">
        <f t="shared" ref="O320" si="695">AVERAGE(I320:I321)*COS(RADIANS(M320-90))</f>
        <v>1914.7438511082082</v>
      </c>
      <c r="Q320">
        <f t="shared" ref="Q320" si="696">AVERAGE(F319:F322)</f>
        <v>133.54461805555556</v>
      </c>
      <c r="R320">
        <f t="shared" ref="R320" si="697">$F$5+O320*SIN(RADIANS(L320))</f>
        <v>5749.4010801811055</v>
      </c>
      <c r="S320">
        <f t="shared" ref="S320" si="698">$G$5+O320*COS(RADIANS(L320))</f>
        <v>3238.0005572134578</v>
      </c>
      <c r="T320">
        <f t="shared" ref="T320" si="699">$H$5-AVERAGE(I320:I321)*SIN(RADIANS(M320-90))</f>
        <v>924.45656106876027</v>
      </c>
    </row>
    <row r="321" spans="1:20">
      <c r="A321">
        <v>111</v>
      </c>
      <c r="B321">
        <v>5</v>
      </c>
      <c r="C321">
        <v>13</v>
      </c>
      <c r="D321">
        <v>13</v>
      </c>
      <c r="E321">
        <v>1</v>
      </c>
      <c r="F321">
        <f t="shared" si="654"/>
        <v>133.54236111111112</v>
      </c>
      <c r="G321">
        <v>178.488</v>
      </c>
      <c r="H321">
        <v>92.256799999999998</v>
      </c>
      <c r="I321">
        <v>1916.231</v>
      </c>
      <c r="K321">
        <f t="shared" ref="K321" si="700">G321-G322</f>
        <v>156.9572</v>
      </c>
    </row>
    <row r="322" spans="1:20">
      <c r="A322" t="s">
        <v>0</v>
      </c>
      <c r="B322">
        <v>5</v>
      </c>
      <c r="C322">
        <v>13</v>
      </c>
      <c r="D322">
        <v>13</v>
      </c>
      <c r="E322">
        <v>15</v>
      </c>
      <c r="F322">
        <f t="shared" si="654"/>
        <v>133.55208333333334</v>
      </c>
      <c r="G322">
        <v>21.530799999999999</v>
      </c>
      <c r="H322">
        <v>94.3339</v>
      </c>
      <c r="I322">
        <v>23.015000000000001</v>
      </c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>
      <c r="A323" t="s">
        <v>0</v>
      </c>
      <c r="B323">
        <v>5</v>
      </c>
      <c r="C323">
        <v>13</v>
      </c>
      <c r="D323">
        <v>13</v>
      </c>
      <c r="E323">
        <v>15</v>
      </c>
      <c r="F323">
        <f t="shared" si="654"/>
        <v>133.55208333333334</v>
      </c>
      <c r="G323">
        <v>201.53210000000001</v>
      </c>
      <c r="H323">
        <v>265.66410000000002</v>
      </c>
      <c r="I323">
        <v>23.015000000000001</v>
      </c>
      <c r="K323">
        <f t="shared" ref="K323" si="701">(G323+G326-180)/2</f>
        <v>21.532450000000011</v>
      </c>
    </row>
    <row r="324" spans="1:20">
      <c r="A324">
        <v>111</v>
      </c>
      <c r="B324">
        <v>5</v>
      </c>
      <c r="C324">
        <v>13</v>
      </c>
      <c r="D324">
        <v>13</v>
      </c>
      <c r="E324">
        <v>16</v>
      </c>
      <c r="F324">
        <f t="shared" si="654"/>
        <v>133.55277777777778</v>
      </c>
      <c r="G324">
        <v>358.49029999999999</v>
      </c>
      <c r="H324">
        <v>267.73849999999999</v>
      </c>
      <c r="I324">
        <v>1916.058</v>
      </c>
      <c r="K324">
        <f t="shared" ref="K324" si="702">G324-180-K323</f>
        <v>156.95784999999998</v>
      </c>
      <c r="L324">
        <f t="shared" si="602"/>
        <v>156.955625</v>
      </c>
      <c r="M324">
        <f t="shared" ref="M324" si="703">(360 - (H324+H325))/2 + H325</f>
        <v>92.259349999999998</v>
      </c>
      <c r="O324">
        <f t="shared" ref="O324" si="704">AVERAGE(I324:I325)*COS(RADIANS(M324-90))</f>
        <v>1914.5664890938338</v>
      </c>
      <c r="Q324">
        <f t="shared" ref="Q324" si="705">AVERAGE(F323:F326)</f>
        <v>133.55503472222222</v>
      </c>
      <c r="R324">
        <f t="shared" ref="R324" si="706">$F$5+O324*SIN(RADIANS(L324))</f>
        <v>5749.4454362932611</v>
      </c>
      <c r="S324">
        <f t="shared" ref="S324" si="707">$G$5+O324*COS(RADIANS(L324))</f>
        <v>3238.2121639708453</v>
      </c>
      <c r="T324">
        <f t="shared" ref="T324" si="708">$H$5-AVERAGE(I324:I325)*SIN(RADIANS(M324-90))</f>
        <v>924.46355862955397</v>
      </c>
    </row>
    <row r="325" spans="1:20">
      <c r="A325">
        <v>111</v>
      </c>
      <c r="B325">
        <v>5</v>
      </c>
      <c r="C325">
        <v>13</v>
      </c>
      <c r="D325">
        <v>13</v>
      </c>
      <c r="E325">
        <v>16</v>
      </c>
      <c r="F325">
        <f t="shared" si="654"/>
        <v>133.55277777777778</v>
      </c>
      <c r="G325">
        <v>178.4862</v>
      </c>
      <c r="H325">
        <v>92.257199999999997</v>
      </c>
      <c r="I325">
        <v>1916.0540000000001</v>
      </c>
      <c r="K325">
        <f t="shared" ref="K325" si="709">G325-G326</f>
        <v>156.95339999999999</v>
      </c>
    </row>
    <row r="326" spans="1:20">
      <c r="A326" t="s">
        <v>0</v>
      </c>
      <c r="B326">
        <v>5</v>
      </c>
      <c r="C326">
        <v>13</v>
      </c>
      <c r="D326">
        <v>13</v>
      </c>
      <c r="E326">
        <v>30</v>
      </c>
      <c r="F326">
        <f t="shared" si="654"/>
        <v>133.5625</v>
      </c>
      <c r="G326">
        <v>21.532800000000002</v>
      </c>
      <c r="H326">
        <v>94.333200000000005</v>
      </c>
      <c r="I326">
        <v>23.015000000000001</v>
      </c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>
      <c r="A327" t="s">
        <v>0</v>
      </c>
      <c r="B327">
        <v>5</v>
      </c>
      <c r="C327">
        <v>13</v>
      </c>
      <c r="D327">
        <v>13</v>
      </c>
      <c r="E327">
        <v>30</v>
      </c>
      <c r="F327">
        <f t="shared" si="654"/>
        <v>133.5625</v>
      </c>
      <c r="G327">
        <v>201.53100000000001</v>
      </c>
      <c r="H327">
        <v>265.66480000000001</v>
      </c>
      <c r="I327">
        <v>23.015000000000001</v>
      </c>
      <c r="K327">
        <f t="shared" ref="K327" si="710">(G327+G330-180)/2</f>
        <v>21.531700000000001</v>
      </c>
    </row>
    <row r="328" spans="1:20">
      <c r="A328">
        <v>111</v>
      </c>
      <c r="B328">
        <v>5</v>
      </c>
      <c r="C328">
        <v>13</v>
      </c>
      <c r="D328">
        <v>13</v>
      </c>
      <c r="E328">
        <v>31</v>
      </c>
      <c r="F328">
        <f t="shared" si="654"/>
        <v>133.56319444444443</v>
      </c>
      <c r="G328">
        <v>358.48970000000003</v>
      </c>
      <c r="H328">
        <v>267.738</v>
      </c>
      <c r="I328">
        <v>1915.873</v>
      </c>
      <c r="K328">
        <f t="shared" ref="K328" si="711">G328-180-K327</f>
        <v>156.95800000000003</v>
      </c>
      <c r="L328">
        <f t="shared" si="602"/>
        <v>156.95530000000002</v>
      </c>
      <c r="M328">
        <f t="shared" ref="M328" si="712">(360 - (H328+H329))/2 + H329</f>
        <v>92.258900000000011</v>
      </c>
      <c r="O328">
        <f t="shared" ref="O328" si="713">AVERAGE(I328:I329)*COS(RADIANS(M328-90))</f>
        <v>1914.3837248897244</v>
      </c>
      <c r="Q328">
        <f t="shared" ref="Q328" si="714">AVERAGE(F327:F330)</f>
        <v>133.56545138888887</v>
      </c>
      <c r="R328">
        <f t="shared" ref="R328" si="715">$F$5+O328*SIN(RADIANS(L328))</f>
        <v>5749.3838868128842</v>
      </c>
      <c r="S328">
        <f t="shared" ref="S328" si="716">$G$5+O328*COS(RADIANS(L328))</f>
        <v>3238.3845946666252</v>
      </c>
      <c r="T328">
        <f t="shared" ref="T328" si="717">$H$5-AVERAGE(I328:I329)*SIN(RADIANS(M328-90))</f>
        <v>924.48582825989956</v>
      </c>
    </row>
    <row r="329" spans="1:20">
      <c r="A329">
        <v>111</v>
      </c>
      <c r="B329">
        <v>5</v>
      </c>
      <c r="C329">
        <v>13</v>
      </c>
      <c r="D329">
        <v>13</v>
      </c>
      <c r="E329">
        <v>31</v>
      </c>
      <c r="F329">
        <f t="shared" si="654"/>
        <v>133.56319444444443</v>
      </c>
      <c r="G329">
        <v>178.48500000000001</v>
      </c>
      <c r="H329">
        <v>92.255799999999994</v>
      </c>
      <c r="I329">
        <v>1915.8720000000001</v>
      </c>
      <c r="K329">
        <f t="shared" ref="K329" si="718">G329-G330</f>
        <v>156.95260000000002</v>
      </c>
    </row>
    <row r="330" spans="1:20">
      <c r="A330" t="s">
        <v>0</v>
      </c>
      <c r="B330">
        <v>5</v>
      </c>
      <c r="C330">
        <v>13</v>
      </c>
      <c r="D330">
        <v>13</v>
      </c>
      <c r="E330">
        <v>45</v>
      </c>
      <c r="F330">
        <f t="shared" si="654"/>
        <v>133.57291666666666</v>
      </c>
      <c r="G330">
        <v>21.532399999999999</v>
      </c>
      <c r="H330">
        <v>94.332400000000007</v>
      </c>
      <c r="I330">
        <v>23.015000000000001</v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>
      <c r="A331" t="s">
        <v>0</v>
      </c>
      <c r="B331">
        <v>5</v>
      </c>
      <c r="C331">
        <v>13</v>
      </c>
      <c r="D331">
        <v>13</v>
      </c>
      <c r="E331">
        <v>45</v>
      </c>
      <c r="F331">
        <f t="shared" si="654"/>
        <v>133.57291666666666</v>
      </c>
      <c r="G331">
        <v>201.5308</v>
      </c>
      <c r="H331">
        <v>265.66329999999999</v>
      </c>
      <c r="I331">
        <v>23.015000000000001</v>
      </c>
      <c r="K331">
        <f t="shared" ref="K331" si="719">(G331+G334-180)/2</f>
        <v>21.532049999999998</v>
      </c>
    </row>
    <row r="332" spans="1:20">
      <c r="A332">
        <v>111</v>
      </c>
      <c r="B332">
        <v>5</v>
      </c>
      <c r="C332">
        <v>13</v>
      </c>
      <c r="D332">
        <v>13</v>
      </c>
      <c r="E332">
        <v>46</v>
      </c>
      <c r="F332">
        <f t="shared" si="654"/>
        <v>133.57361111111112</v>
      </c>
      <c r="G332">
        <v>358.48840000000001</v>
      </c>
      <c r="H332">
        <v>267.738</v>
      </c>
      <c r="I332">
        <v>1915.6969999999999</v>
      </c>
      <c r="K332">
        <f t="shared" ref="K332" si="720">G332-180-K331</f>
        <v>156.95635000000001</v>
      </c>
      <c r="L332">
        <f t="shared" si="602"/>
        <v>156.95337499999999</v>
      </c>
      <c r="M332">
        <f t="shared" ref="M332" si="721">(360 - (H332+H333))/2 + H333</f>
        <v>92.259550000000004</v>
      </c>
      <c r="O332">
        <f t="shared" ref="O332" si="722">AVERAGE(I332:I333)*COS(RADIANS(M332-90))</f>
        <v>1914.2040072617642</v>
      </c>
      <c r="Q332">
        <f t="shared" ref="Q332" si="723">AVERAGE(F331:F334)</f>
        <v>133.57586805555556</v>
      </c>
      <c r="R332">
        <f t="shared" ref="R332" si="724">$F$5+O332*SIN(RADIANS(L332))</f>
        <v>5749.3727165493365</v>
      </c>
      <c r="S332">
        <f t="shared" ref="S332" si="725">$G$5+O332*COS(RADIANS(L332))</f>
        <v>3238.5751469028082</v>
      </c>
      <c r="T332">
        <f t="shared" ref="T332" si="726">$H$5-AVERAGE(I332:I333)*SIN(RADIANS(M332-90))</f>
        <v>924.47116758976665</v>
      </c>
    </row>
    <row r="333" spans="1:20">
      <c r="A333">
        <v>111</v>
      </c>
      <c r="B333">
        <v>5</v>
      </c>
      <c r="C333">
        <v>13</v>
      </c>
      <c r="D333">
        <v>13</v>
      </c>
      <c r="E333">
        <v>46</v>
      </c>
      <c r="F333">
        <f t="shared" si="654"/>
        <v>133.57361111111112</v>
      </c>
      <c r="G333">
        <v>178.4837</v>
      </c>
      <c r="H333">
        <v>92.257099999999994</v>
      </c>
      <c r="I333">
        <v>1915.69</v>
      </c>
      <c r="K333">
        <f t="shared" ref="K333" si="727">G333-G334</f>
        <v>156.9504</v>
      </c>
    </row>
    <row r="334" spans="1:20">
      <c r="A334" t="s">
        <v>0</v>
      </c>
      <c r="B334">
        <v>5</v>
      </c>
      <c r="C334">
        <v>13</v>
      </c>
      <c r="D334">
        <v>14</v>
      </c>
      <c r="E334">
        <v>0</v>
      </c>
      <c r="F334">
        <f t="shared" si="654"/>
        <v>133.58333333333334</v>
      </c>
      <c r="G334">
        <v>21.533300000000001</v>
      </c>
      <c r="H334">
        <v>94.332800000000006</v>
      </c>
      <c r="I334">
        <v>23.015000000000001</v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>
      <c r="A335" t="s">
        <v>0</v>
      </c>
      <c r="B335">
        <v>5</v>
      </c>
      <c r="C335">
        <v>13</v>
      </c>
      <c r="D335">
        <v>14</v>
      </c>
      <c r="E335">
        <v>0</v>
      </c>
      <c r="F335">
        <f t="shared" si="654"/>
        <v>133.58333333333334</v>
      </c>
      <c r="G335">
        <v>201.53</v>
      </c>
      <c r="H335">
        <v>265.66410000000002</v>
      </c>
      <c r="I335">
        <v>23.015000000000001</v>
      </c>
      <c r="K335">
        <f t="shared" ref="K335" si="728">(G335+G338-180)/2</f>
        <v>21.531649999999999</v>
      </c>
    </row>
    <row r="336" spans="1:20">
      <c r="A336">
        <v>111</v>
      </c>
      <c r="B336">
        <v>5</v>
      </c>
      <c r="C336">
        <v>13</v>
      </c>
      <c r="D336">
        <v>14</v>
      </c>
      <c r="E336">
        <v>1</v>
      </c>
      <c r="F336">
        <f t="shared" si="654"/>
        <v>133.58402777777778</v>
      </c>
      <c r="G336">
        <v>358.48590000000002</v>
      </c>
      <c r="H336">
        <v>267.7362</v>
      </c>
      <c r="I336">
        <v>1915.5150000000001</v>
      </c>
      <c r="K336">
        <f t="shared" ref="K336" si="729">G336-180-K335</f>
        <v>156.95425</v>
      </c>
      <c r="L336">
        <f t="shared" si="602"/>
        <v>156.95172500000001</v>
      </c>
      <c r="M336">
        <f t="shared" ref="M336" si="730">(360 - (H336+H337))/2 + H337</f>
        <v>92.260450000000006</v>
      </c>
      <c r="O336">
        <f t="shared" ref="O336" si="731">AVERAGE(I336:I337)*COS(RADIANS(M336-90))</f>
        <v>1914.0219614649786</v>
      </c>
      <c r="Q336">
        <f t="shared" ref="Q336" si="732">AVERAGE(F335:F338)</f>
        <v>133.58628472222222</v>
      </c>
      <c r="R336">
        <f t="shared" ref="R336" si="733">$F$5+O336*SIN(RADIANS(L336))</f>
        <v>5749.3521695077479</v>
      </c>
      <c r="S336">
        <f t="shared" ref="S336" si="734">$G$5+O336*COS(RADIANS(L336))</f>
        <v>3238.7642420663055</v>
      </c>
      <c r="T336">
        <f t="shared" ref="T336" si="735">$H$5-AVERAGE(I336:I337)*SIN(RADIANS(M336-90))</f>
        <v>924.44823836596549</v>
      </c>
    </row>
    <row r="337" spans="1:20">
      <c r="A337">
        <v>111</v>
      </c>
      <c r="B337">
        <v>5</v>
      </c>
      <c r="C337">
        <v>13</v>
      </c>
      <c r="D337">
        <v>14</v>
      </c>
      <c r="E337">
        <v>1</v>
      </c>
      <c r="F337">
        <f t="shared" si="654"/>
        <v>133.58402777777778</v>
      </c>
      <c r="G337">
        <v>178.48249999999999</v>
      </c>
      <c r="H337">
        <v>92.257099999999994</v>
      </c>
      <c r="I337">
        <v>1915.51</v>
      </c>
      <c r="K337">
        <f t="shared" ref="K337" si="736">G337-G338</f>
        <v>156.94919999999999</v>
      </c>
    </row>
    <row r="338" spans="1:20">
      <c r="A338" t="s">
        <v>0</v>
      </c>
      <c r="B338">
        <v>5</v>
      </c>
      <c r="C338">
        <v>13</v>
      </c>
      <c r="D338">
        <v>14</v>
      </c>
      <c r="E338">
        <v>15</v>
      </c>
      <c r="F338">
        <f t="shared" si="654"/>
        <v>133.59375</v>
      </c>
      <c r="G338">
        <v>21.533300000000001</v>
      </c>
      <c r="H338">
        <v>94.334000000000003</v>
      </c>
      <c r="I338">
        <v>23.015000000000001</v>
      </c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>
      <c r="A339" t="s">
        <v>0</v>
      </c>
      <c r="B339">
        <v>5</v>
      </c>
      <c r="C339">
        <v>13</v>
      </c>
      <c r="D339">
        <v>14</v>
      </c>
      <c r="E339">
        <v>15</v>
      </c>
      <c r="F339">
        <f t="shared" si="654"/>
        <v>133.59375</v>
      </c>
      <c r="G339">
        <v>201.5318</v>
      </c>
      <c r="H339">
        <v>265.66370000000001</v>
      </c>
      <c r="I339">
        <v>23.015000000000001</v>
      </c>
      <c r="K339">
        <f t="shared" ref="K339" si="737">(G339+G342-180)/2</f>
        <v>21.531499999999994</v>
      </c>
    </row>
    <row r="340" spans="1:20">
      <c r="A340">
        <v>111</v>
      </c>
      <c r="B340">
        <v>5</v>
      </c>
      <c r="C340">
        <v>13</v>
      </c>
      <c r="D340">
        <v>14</v>
      </c>
      <c r="E340">
        <v>16</v>
      </c>
      <c r="F340">
        <f t="shared" si="654"/>
        <v>133.59444444444443</v>
      </c>
      <c r="G340">
        <v>358.48450000000003</v>
      </c>
      <c r="H340">
        <v>267.73520000000002</v>
      </c>
      <c r="I340">
        <v>1915.3330000000001</v>
      </c>
      <c r="K340">
        <f t="shared" ref="K340" si="738">G340-180-K339</f>
        <v>156.95300000000003</v>
      </c>
      <c r="L340">
        <f t="shared" si="602"/>
        <v>156.95105000000001</v>
      </c>
      <c r="M340">
        <f t="shared" ref="M340" si="739">(360 - (H340+H341))/2 + H341</f>
        <v>92.261650000000003</v>
      </c>
      <c r="O340">
        <f t="shared" ref="O340" si="740">AVERAGE(I340:I341)*COS(RADIANS(M340-90))</f>
        <v>1913.8385204648121</v>
      </c>
      <c r="Q340">
        <f t="shared" ref="Q340" si="741">AVERAGE(F339:F342)</f>
        <v>133.59670138888887</v>
      </c>
      <c r="R340">
        <f t="shared" ref="R340" si="742">$F$5+O340*SIN(RADIANS(L340))</f>
        <v>5749.3010981806574</v>
      </c>
      <c r="S340">
        <f t="shared" ref="S340" si="743">$G$5+O340*COS(RADIANS(L340))</f>
        <v>3238.9418673194796</v>
      </c>
      <c r="T340">
        <f t="shared" ref="T340" si="744">$H$5-AVERAGE(I340:I341)*SIN(RADIANS(M340-90))</f>
        <v>924.41533346432504</v>
      </c>
    </row>
    <row r="341" spans="1:20">
      <c r="A341">
        <v>111</v>
      </c>
      <c r="B341">
        <v>5</v>
      </c>
      <c r="C341">
        <v>13</v>
      </c>
      <c r="D341">
        <v>14</v>
      </c>
      <c r="E341">
        <v>16</v>
      </c>
      <c r="F341">
        <f t="shared" si="654"/>
        <v>133.59444444444443</v>
      </c>
      <c r="G341">
        <v>178.4803</v>
      </c>
      <c r="H341">
        <v>92.258499999999998</v>
      </c>
      <c r="I341">
        <v>1915.328</v>
      </c>
      <c r="K341">
        <f t="shared" ref="K341" si="745">G341-G342</f>
        <v>156.94909999999999</v>
      </c>
    </row>
    <row r="342" spans="1:20">
      <c r="A342" t="s">
        <v>0</v>
      </c>
      <c r="B342">
        <v>5</v>
      </c>
      <c r="C342">
        <v>13</v>
      </c>
      <c r="D342">
        <v>14</v>
      </c>
      <c r="E342">
        <v>30</v>
      </c>
      <c r="F342">
        <f t="shared" si="654"/>
        <v>133.60416666666666</v>
      </c>
      <c r="G342">
        <v>21.531199999999998</v>
      </c>
      <c r="H342">
        <v>94.334000000000003</v>
      </c>
      <c r="I342">
        <v>23.015000000000001</v>
      </c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>
      <c r="A343" t="s">
        <v>0</v>
      </c>
      <c r="B343">
        <v>5</v>
      </c>
      <c r="C343">
        <v>13</v>
      </c>
      <c r="D343">
        <v>14</v>
      </c>
      <c r="E343">
        <v>30</v>
      </c>
      <c r="F343">
        <f t="shared" si="654"/>
        <v>133.60416666666666</v>
      </c>
      <c r="G343">
        <v>201.52950000000001</v>
      </c>
      <c r="H343">
        <v>265.66289999999998</v>
      </c>
      <c r="I343">
        <v>23.015000000000001</v>
      </c>
      <c r="K343">
        <f t="shared" ref="K343" si="746">(G343+G346-180)/2</f>
        <v>21.530150000000006</v>
      </c>
    </row>
    <row r="344" spans="1:20">
      <c r="A344">
        <v>111</v>
      </c>
      <c r="B344">
        <v>5</v>
      </c>
      <c r="C344">
        <v>13</v>
      </c>
      <c r="D344">
        <v>14</v>
      </c>
      <c r="E344">
        <v>31</v>
      </c>
      <c r="F344">
        <f t="shared" si="654"/>
        <v>133.60486111111112</v>
      </c>
      <c r="G344">
        <v>358.4846</v>
      </c>
      <c r="H344">
        <v>267.7371</v>
      </c>
      <c r="I344">
        <v>1915.1489999999999</v>
      </c>
      <c r="K344">
        <f t="shared" ref="K344" si="747">G344-180-K343</f>
        <v>156.95445000000001</v>
      </c>
      <c r="L344">
        <f t="shared" ref="L344:L352" si="748">AVERAGE(K344:K345)</f>
        <v>156.951325</v>
      </c>
      <c r="M344">
        <f t="shared" ref="M344" si="749">(360 - (H344+H345))/2 + H345</f>
        <v>92.260499999999993</v>
      </c>
      <c r="O344">
        <f t="shared" ref="O344" si="750">AVERAGE(I344:I345)*COS(RADIANS(M344-90))</f>
        <v>1913.6576791777877</v>
      </c>
      <c r="Q344">
        <f t="shared" ref="Q344" si="751">AVERAGE(F343:F346)</f>
        <v>133.60711805555556</v>
      </c>
      <c r="R344">
        <f t="shared" ref="R344" si="752">$F$5+O344*SIN(RADIANS(L344))</f>
        <v>5749.2218439863818</v>
      </c>
      <c r="S344">
        <f t="shared" ref="S344" si="753">$G$5+O344*COS(RADIANS(L344))</f>
        <v>3239.1046761463185</v>
      </c>
      <c r="T344">
        <f t="shared" ref="T344" si="754">$H$5-AVERAGE(I344:I345)*SIN(RADIANS(M344-90))</f>
        <v>924.46094501595383</v>
      </c>
    </row>
    <row r="345" spans="1:20">
      <c r="A345">
        <v>111</v>
      </c>
      <c r="B345">
        <v>5</v>
      </c>
      <c r="C345">
        <v>13</v>
      </c>
      <c r="D345">
        <v>14</v>
      </c>
      <c r="E345">
        <v>31</v>
      </c>
      <c r="F345">
        <f t="shared" si="654"/>
        <v>133.60486111111112</v>
      </c>
      <c r="G345">
        <v>178.47900000000001</v>
      </c>
      <c r="H345">
        <v>92.258099999999999</v>
      </c>
      <c r="I345">
        <v>1915.1469999999999</v>
      </c>
      <c r="K345">
        <f t="shared" ref="K345" si="755">G345-G346</f>
        <v>156.94820000000001</v>
      </c>
    </row>
    <row r="346" spans="1:20">
      <c r="A346" t="s">
        <v>0</v>
      </c>
      <c r="B346">
        <v>5</v>
      </c>
      <c r="C346">
        <v>13</v>
      </c>
      <c r="D346">
        <v>14</v>
      </c>
      <c r="E346">
        <v>45</v>
      </c>
      <c r="F346">
        <f t="shared" si="654"/>
        <v>133.61458333333334</v>
      </c>
      <c r="G346">
        <v>21.530799999999999</v>
      </c>
      <c r="H346">
        <v>94.333699999999993</v>
      </c>
      <c r="I346">
        <v>23.015000000000001</v>
      </c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>
      <c r="A347" t="s">
        <v>0</v>
      </c>
      <c r="B347">
        <v>5</v>
      </c>
      <c r="C347">
        <v>13</v>
      </c>
      <c r="D347">
        <v>14</v>
      </c>
      <c r="E347">
        <v>45</v>
      </c>
      <c r="F347">
        <f t="shared" si="654"/>
        <v>133.61458333333334</v>
      </c>
      <c r="G347">
        <v>201.53270000000001</v>
      </c>
      <c r="H347">
        <v>265.6619</v>
      </c>
      <c r="I347">
        <v>23.015000000000001</v>
      </c>
      <c r="K347">
        <f t="shared" ref="K347" si="756">(G347+G350-180)/2</f>
        <v>21.532049999999998</v>
      </c>
    </row>
    <row r="348" spans="1:20">
      <c r="A348">
        <v>111</v>
      </c>
      <c r="B348">
        <v>5</v>
      </c>
      <c r="C348">
        <v>13</v>
      </c>
      <c r="D348">
        <v>14</v>
      </c>
      <c r="E348">
        <v>46</v>
      </c>
      <c r="F348">
        <f t="shared" si="654"/>
        <v>133.61527777777778</v>
      </c>
      <c r="G348">
        <v>358.48020000000002</v>
      </c>
      <c r="H348">
        <v>267.7355</v>
      </c>
      <c r="I348">
        <v>1914.9670000000001</v>
      </c>
      <c r="K348">
        <f t="shared" ref="K348" si="757">G348-180-K347</f>
        <v>156.94815000000003</v>
      </c>
      <c r="L348">
        <f t="shared" si="748"/>
        <v>156.946775</v>
      </c>
      <c r="M348">
        <f t="shared" ref="M348" si="758">(360 - (H348+H349))/2 + H349</f>
        <v>92.261350000000007</v>
      </c>
      <c r="O348">
        <f t="shared" ref="O348" si="759">AVERAGE(I348:I349)*COS(RADIANS(M348-90))</f>
        <v>1913.4717023934622</v>
      </c>
      <c r="Q348">
        <f t="shared" ref="Q348" si="760">AVERAGE(F347:F350)</f>
        <v>133.61753472222222</v>
      </c>
      <c r="R348">
        <f t="shared" ref="R348" si="761">$F$5+O348*SIN(RADIANS(L348))</f>
        <v>5749.2888527732039</v>
      </c>
      <c r="S348">
        <f t="shared" ref="S348" si="762">$G$5+O348*COS(RADIANS(L348))</f>
        <v>3239.3353042187873</v>
      </c>
      <c r="T348">
        <f t="shared" ref="T348" si="763">$H$5-AVERAGE(I348:I349)*SIN(RADIANS(M348-90))</f>
        <v>924.43985502616761</v>
      </c>
    </row>
    <row r="349" spans="1:20">
      <c r="A349">
        <v>111</v>
      </c>
      <c r="B349">
        <v>5</v>
      </c>
      <c r="C349">
        <v>13</v>
      </c>
      <c r="D349">
        <v>14</v>
      </c>
      <c r="E349">
        <v>46</v>
      </c>
      <c r="F349">
        <f t="shared" si="654"/>
        <v>133.61527777777778</v>
      </c>
      <c r="G349">
        <v>178.4768</v>
      </c>
      <c r="H349">
        <v>92.258200000000002</v>
      </c>
      <c r="I349">
        <v>1914.9590000000001</v>
      </c>
      <c r="K349">
        <f t="shared" ref="K349" si="764">G349-G350</f>
        <v>156.94540000000001</v>
      </c>
    </row>
    <row r="350" spans="1:20">
      <c r="A350" t="s">
        <v>0</v>
      </c>
      <c r="B350">
        <v>5</v>
      </c>
      <c r="C350">
        <v>13</v>
      </c>
      <c r="D350">
        <v>15</v>
      </c>
      <c r="E350">
        <v>0</v>
      </c>
      <c r="F350">
        <f t="shared" si="654"/>
        <v>133.625</v>
      </c>
      <c r="G350">
        <v>21.531400000000001</v>
      </c>
      <c r="H350">
        <v>94.332899999999995</v>
      </c>
      <c r="I350">
        <v>23.015000000000001</v>
      </c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>
      <c r="A351" t="s">
        <v>0</v>
      </c>
      <c r="B351">
        <v>5</v>
      </c>
      <c r="C351">
        <v>13</v>
      </c>
      <c r="D351">
        <v>15</v>
      </c>
      <c r="E351">
        <v>0</v>
      </c>
      <c r="F351">
        <f t="shared" si="654"/>
        <v>133.625</v>
      </c>
      <c r="G351">
        <v>201.5325</v>
      </c>
      <c r="H351">
        <v>265.66180000000003</v>
      </c>
      <c r="I351">
        <v>23.015000000000001</v>
      </c>
      <c r="K351">
        <f t="shared" ref="K351" si="765">(G351+G354-180)/2</f>
        <v>21.531800000000004</v>
      </c>
    </row>
    <row r="352" spans="1:20">
      <c r="A352">
        <v>111</v>
      </c>
      <c r="B352">
        <v>5</v>
      </c>
      <c r="C352">
        <v>13</v>
      </c>
      <c r="D352">
        <v>15</v>
      </c>
      <c r="E352">
        <v>1</v>
      </c>
      <c r="F352">
        <f t="shared" si="654"/>
        <v>133.62569444444443</v>
      </c>
      <c r="G352">
        <v>358.47820000000002</v>
      </c>
      <c r="H352">
        <v>267.73149999999998</v>
      </c>
      <c r="I352">
        <v>1914.7829999999999</v>
      </c>
      <c r="K352">
        <f t="shared" ref="K352" si="766">G352-180-K351</f>
        <v>156.94640000000001</v>
      </c>
      <c r="L352">
        <f t="shared" si="748"/>
        <v>156.94524999999999</v>
      </c>
      <c r="M352">
        <f t="shared" ref="M352" si="767">(360 - (H352+H353))/2 + H353</f>
        <v>92.264150000000015</v>
      </c>
      <c r="O352">
        <f t="shared" ref="O352" si="768">AVERAGE(I352:I353)*COS(RADIANS(M352-90))</f>
        <v>1913.287148848199</v>
      </c>
      <c r="Q352">
        <f t="shared" ref="Q352" si="769">AVERAGE(F351:F354)</f>
        <v>133.62795138888887</v>
      </c>
      <c r="R352">
        <f t="shared" ref="R352" si="770">$F$5+O352*SIN(RADIANS(L352))</f>
        <v>5749.2634417203999</v>
      </c>
      <c r="S352">
        <f t="shared" ref="S352" si="771">$G$5+O352*COS(RADIANS(L352))</f>
        <v>3239.525061567484</v>
      </c>
      <c r="T352">
        <f t="shared" ref="T352" si="772">$H$5-AVERAGE(I352:I353)*SIN(RADIANS(M352-90))</f>
        <v>924.35349594112245</v>
      </c>
    </row>
    <row r="353" spans="1:20">
      <c r="A353">
        <v>111</v>
      </c>
      <c r="B353">
        <v>5</v>
      </c>
      <c r="C353">
        <v>13</v>
      </c>
      <c r="D353">
        <v>15</v>
      </c>
      <c r="E353">
        <v>1</v>
      </c>
      <c r="F353">
        <f t="shared" si="654"/>
        <v>133.62569444444443</v>
      </c>
      <c r="G353">
        <v>178.4752</v>
      </c>
      <c r="H353">
        <v>92.259799999999998</v>
      </c>
      <c r="I353">
        <v>1914.7809999999999</v>
      </c>
      <c r="K353">
        <f t="shared" ref="K353" si="773">G353-G354</f>
        <v>156.94409999999999</v>
      </c>
    </row>
    <row r="354" spans="1:20">
      <c r="A354" t="s">
        <v>0</v>
      </c>
      <c r="B354">
        <v>5</v>
      </c>
      <c r="C354">
        <v>13</v>
      </c>
      <c r="D354">
        <v>15</v>
      </c>
      <c r="E354">
        <v>15</v>
      </c>
      <c r="F354">
        <f t="shared" si="654"/>
        <v>133.63541666666666</v>
      </c>
      <c r="G354">
        <v>21.531099999999999</v>
      </c>
      <c r="H354">
        <v>94.333200000000005</v>
      </c>
      <c r="I354">
        <v>23.015000000000001</v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6"/>
  <sheetViews>
    <sheetView topLeftCell="G3" workbookViewId="0">
      <selection activeCell="Q12" sqref="Q12:T24"/>
    </sheetView>
  </sheetViews>
  <sheetFormatPr defaultRowHeight="15"/>
  <cols>
    <col min="1" max="1" width="25.5703125" customWidth="1"/>
    <col min="2" max="5" width="9.140625" hidden="1" customWidth="1"/>
    <col min="13" max="13" width="10.85546875" bestFit="1" customWidth="1"/>
  </cols>
  <sheetData>
    <row r="1" spans="1:24">
      <c r="A1" t="s">
        <v>105</v>
      </c>
    </row>
    <row r="2" spans="1:24" ht="15.75" thickBot="1"/>
    <row r="3" spans="1:24">
      <c r="F3" t="s">
        <v>84</v>
      </c>
      <c r="I3" s="13" t="s">
        <v>83</v>
      </c>
      <c r="J3" s="14"/>
      <c r="K3" s="14"/>
      <c r="L3" s="14"/>
      <c r="M3" s="14" t="s">
        <v>85</v>
      </c>
      <c r="N3" s="14"/>
      <c r="O3" s="14"/>
      <c r="P3" s="14"/>
      <c r="Q3" s="14"/>
      <c r="R3" s="14" t="s">
        <v>86</v>
      </c>
      <c r="S3" s="14"/>
      <c r="T3" s="15"/>
      <c r="X3" s="4"/>
    </row>
    <row r="4" spans="1:24">
      <c r="F4" t="s">
        <v>10</v>
      </c>
      <c r="G4" t="s">
        <v>11</v>
      </c>
      <c r="H4" t="s">
        <v>12</v>
      </c>
      <c r="I4" s="16" t="s">
        <v>10</v>
      </c>
      <c r="J4" s="17"/>
      <c r="K4" s="17" t="s">
        <v>11</v>
      </c>
      <c r="L4" s="17" t="s">
        <v>12</v>
      </c>
      <c r="M4" s="17" t="s">
        <v>10</v>
      </c>
      <c r="N4" s="17" t="s">
        <v>11</v>
      </c>
      <c r="O4" s="17" t="s">
        <v>12</v>
      </c>
      <c r="P4" s="17"/>
      <c r="Q4" s="17"/>
      <c r="R4" s="17">
        <f>DEGREES(ATAN((F5-M5)/(G5-N5)))</f>
        <v>45</v>
      </c>
      <c r="S4" s="17"/>
      <c r="T4" s="18"/>
      <c r="X4" s="4"/>
    </row>
    <row r="5" spans="1:24">
      <c r="F5">
        <v>5000</v>
      </c>
      <c r="G5">
        <v>5000</v>
      </c>
      <c r="H5">
        <v>1000</v>
      </c>
      <c r="I5" s="16"/>
      <c r="J5" s="17"/>
      <c r="K5" s="17"/>
      <c r="L5" s="17"/>
      <c r="M5" s="17"/>
      <c r="N5" s="17"/>
      <c r="O5" s="17"/>
      <c r="P5" s="17"/>
      <c r="Q5" s="17"/>
      <c r="R5" s="17" t="s">
        <v>87</v>
      </c>
      <c r="S5" s="17"/>
      <c r="T5" s="18"/>
      <c r="X5" s="4"/>
    </row>
    <row r="6" spans="1:24" ht="15.75" thickBot="1">
      <c r="I6" s="19" t="s">
        <v>88</v>
      </c>
      <c r="J6" s="20"/>
      <c r="K6" s="20"/>
      <c r="L6" s="20"/>
      <c r="M6" s="20"/>
      <c r="N6" s="20"/>
      <c r="O6" s="20"/>
      <c r="P6" s="20"/>
      <c r="Q6" s="20"/>
      <c r="R6" s="20">
        <f xml:space="preserve"> 180 + R4</f>
        <v>225</v>
      </c>
      <c r="S6" s="20"/>
      <c r="T6" s="21"/>
      <c r="X6" s="4"/>
    </row>
    <row r="8" spans="1:24">
      <c r="F8" t="s">
        <v>14</v>
      </c>
    </row>
    <row r="9" spans="1:24" s="7" customFormat="1" ht="15.75" thickBot="1">
      <c r="A9" s="5" t="s">
        <v>2</v>
      </c>
      <c r="B9" s="5" t="s">
        <v>3</v>
      </c>
      <c r="C9" s="5" t="s">
        <v>4</v>
      </c>
      <c r="D9" s="5" t="s">
        <v>5</v>
      </c>
      <c r="E9" s="5" t="s">
        <v>6</v>
      </c>
      <c r="F9" s="5" t="s">
        <v>13</v>
      </c>
      <c r="G9" s="5" t="s">
        <v>7</v>
      </c>
      <c r="H9" s="5" t="s">
        <v>8</v>
      </c>
      <c r="I9" s="5" t="s">
        <v>9</v>
      </c>
      <c r="J9"/>
      <c r="K9" s="5" t="s">
        <v>30</v>
      </c>
      <c r="L9" s="6" t="s">
        <v>22</v>
      </c>
      <c r="M9" s="6" t="s">
        <v>23</v>
      </c>
      <c r="N9" s="6" t="s">
        <v>90</v>
      </c>
      <c r="O9" s="6" t="s">
        <v>25</v>
      </c>
      <c r="P9" s="6"/>
      <c r="Q9"/>
      <c r="R9" s="6" t="s">
        <v>91</v>
      </c>
      <c r="S9" s="6" t="s">
        <v>92</v>
      </c>
      <c r="T9" s="6" t="s">
        <v>93</v>
      </c>
    </row>
    <row r="10" spans="1:24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13</v>
      </c>
      <c r="G10" t="s">
        <v>7</v>
      </c>
      <c r="H10" t="s">
        <v>8</v>
      </c>
      <c r="I10" t="s">
        <v>9</v>
      </c>
    </row>
    <row r="11" spans="1:24">
      <c r="A11" t="s">
        <v>0</v>
      </c>
      <c r="B11">
        <v>5</v>
      </c>
      <c r="C11">
        <v>13</v>
      </c>
      <c r="D11">
        <v>15</v>
      </c>
      <c r="E11">
        <v>30</v>
      </c>
      <c r="F11">
        <f t="shared" ref="F11:F26" si="0" xml:space="preserve"> 133 + (C11-13) + (D11 + E11/60)/24</f>
        <v>133.64583333333334</v>
      </c>
      <c r="G11">
        <v>21.5337</v>
      </c>
      <c r="H11">
        <v>94.334400000000002</v>
      </c>
      <c r="I11">
        <v>23.015000000000001</v>
      </c>
      <c r="K11">
        <f>(G11+G14-180)/2</f>
        <v>21.534400000000005</v>
      </c>
    </row>
    <row r="12" spans="1:24">
      <c r="A12">
        <v>111</v>
      </c>
      <c r="B12">
        <v>5</v>
      </c>
      <c r="C12">
        <v>13</v>
      </c>
      <c r="D12">
        <v>15</v>
      </c>
      <c r="E12">
        <v>31</v>
      </c>
      <c r="F12">
        <f t="shared" si="0"/>
        <v>133.64652777777778</v>
      </c>
      <c r="G12">
        <v>178.4744</v>
      </c>
      <c r="H12">
        <v>92.266099999999994</v>
      </c>
      <c r="I12">
        <v>1914.414</v>
      </c>
      <c r="K12">
        <f>G12-K11</f>
        <v>156.94</v>
      </c>
      <c r="L12">
        <f>AVERAGE(K12:K13)</f>
        <v>156.94235</v>
      </c>
      <c r="M12">
        <f>(360 - (H12+H13))/2 + H12</f>
        <v>92.266750000000002</v>
      </c>
      <c r="O12">
        <f>AVERAGE(I12:I13)*COS(RADIANS(M12-90))</f>
        <v>1912.9140036677991</v>
      </c>
      <c r="Q12">
        <f>AVERAGE(F11:F14)</f>
        <v>133.64878472222222</v>
      </c>
      <c r="R12">
        <f>$F$5+O12*SIN(RADIANS(L12))</f>
        <v>5749.2064014354046</v>
      </c>
      <c r="S12">
        <f>$G$5+O12*COS(RADIANS(L12))</f>
        <v>3239.9063225280934</v>
      </c>
      <c r="T12">
        <f>$H$5-AVERAGE(I12:I13)*SIN(RADIANS(M12-90))</f>
        <v>924.28130801689804</v>
      </c>
    </row>
    <row r="13" spans="1:24">
      <c r="A13">
        <v>111</v>
      </c>
      <c r="B13">
        <v>5</v>
      </c>
      <c r="C13">
        <v>13</v>
      </c>
      <c r="D13">
        <v>15</v>
      </c>
      <c r="E13">
        <v>31</v>
      </c>
      <c r="F13">
        <f t="shared" si="0"/>
        <v>133.64652777777778</v>
      </c>
      <c r="G13">
        <v>358.47840000000002</v>
      </c>
      <c r="H13">
        <v>267.73259999999999</v>
      </c>
      <c r="I13">
        <v>1914.41</v>
      </c>
      <c r="K13">
        <f>G13-180-G11</f>
        <v>156.94470000000001</v>
      </c>
    </row>
    <row r="14" spans="1:24">
      <c r="A14" t="s">
        <v>0</v>
      </c>
      <c r="B14">
        <v>5</v>
      </c>
      <c r="C14">
        <v>13</v>
      </c>
      <c r="D14">
        <v>15</v>
      </c>
      <c r="E14">
        <v>45</v>
      </c>
      <c r="F14">
        <f t="shared" si="0"/>
        <v>133.65625</v>
      </c>
      <c r="G14">
        <v>201.5351</v>
      </c>
      <c r="H14">
        <v>265.66180000000003</v>
      </c>
      <c r="I14">
        <v>23.015000000000001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4">
      <c r="A15" t="s">
        <v>0</v>
      </c>
      <c r="B15">
        <v>5</v>
      </c>
      <c r="C15">
        <v>13</v>
      </c>
      <c r="D15">
        <v>16</v>
      </c>
      <c r="E15">
        <v>0</v>
      </c>
      <c r="F15">
        <f t="shared" si="0"/>
        <v>133.66666666666666</v>
      </c>
      <c r="G15">
        <v>21.536000000000001</v>
      </c>
      <c r="H15">
        <v>94.334500000000006</v>
      </c>
      <c r="I15">
        <v>23.015000000000001</v>
      </c>
      <c r="K15">
        <f t="shared" ref="K15" si="1">(G15+G18-180)/2</f>
        <v>21.534900000000007</v>
      </c>
    </row>
    <row r="16" spans="1:24">
      <c r="A16">
        <v>111</v>
      </c>
      <c r="B16">
        <v>5</v>
      </c>
      <c r="C16">
        <v>13</v>
      </c>
      <c r="D16">
        <v>16</v>
      </c>
      <c r="E16">
        <v>1</v>
      </c>
      <c r="F16">
        <f t="shared" si="0"/>
        <v>133.66736111111112</v>
      </c>
      <c r="G16">
        <v>178.4717</v>
      </c>
      <c r="H16">
        <v>92.267300000000006</v>
      </c>
      <c r="I16">
        <v>1914.039</v>
      </c>
      <c r="K16">
        <f t="shared" ref="K16" si="2">G16-K15</f>
        <v>156.93680000000001</v>
      </c>
      <c r="L16">
        <f t="shared" ref="L16" si="3">AVERAGE(K16:K17)</f>
        <v>156.93785</v>
      </c>
      <c r="M16">
        <f t="shared" ref="M16" si="4">(360 - (H16+H17))/2 + H16</f>
        <v>92.269899999999978</v>
      </c>
      <c r="O16">
        <f t="shared" ref="O16" si="5">AVERAGE(I16:I17)*COS(RADIANS(M16-90))</f>
        <v>1912.5341329564058</v>
      </c>
      <c r="Q16">
        <f t="shared" ref="Q16" si="6">AVERAGE(F15:F18)</f>
        <v>133.66961805555556</v>
      </c>
      <c r="R16">
        <f t="shared" ref="R16" si="7">$F$5+O16*SIN(RADIANS(L16))</f>
        <v>5749.195830036484</v>
      </c>
      <c r="S16">
        <f t="shared" ref="S16" si="8">$G$5+O16*COS(RADIANS(L16))</f>
        <v>3240.3146821152213</v>
      </c>
      <c r="T16">
        <f t="shared" ref="T16" si="9">$H$5-AVERAGE(I16:I17)*SIN(RADIANS(M16-90))</f>
        <v>924.19103237288527</v>
      </c>
    </row>
    <row r="17" spans="1:20">
      <c r="A17">
        <v>111</v>
      </c>
      <c r="B17">
        <v>5</v>
      </c>
      <c r="C17">
        <v>13</v>
      </c>
      <c r="D17">
        <v>16</v>
      </c>
      <c r="E17">
        <v>1</v>
      </c>
      <c r="F17">
        <f t="shared" si="0"/>
        <v>133.66736111111112</v>
      </c>
      <c r="G17">
        <v>358.47489999999999</v>
      </c>
      <c r="H17">
        <v>267.72750000000002</v>
      </c>
      <c r="I17">
        <v>1914.0329999999999</v>
      </c>
      <c r="K17">
        <f t="shared" ref="K17" si="10">G17-180-G15</f>
        <v>156.93889999999999</v>
      </c>
    </row>
    <row r="18" spans="1:20">
      <c r="A18" t="s">
        <v>0</v>
      </c>
      <c r="B18">
        <v>5</v>
      </c>
      <c r="C18">
        <v>13</v>
      </c>
      <c r="D18">
        <v>16</v>
      </c>
      <c r="E18">
        <v>15</v>
      </c>
      <c r="F18">
        <f t="shared" si="0"/>
        <v>133.67708333333334</v>
      </c>
      <c r="G18">
        <v>201.53380000000001</v>
      </c>
      <c r="H18">
        <v>265.66329999999999</v>
      </c>
      <c r="I18">
        <v>23.015000000000001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>
      <c r="A19" t="s">
        <v>0</v>
      </c>
      <c r="B19">
        <v>5</v>
      </c>
      <c r="C19">
        <v>13</v>
      </c>
      <c r="D19">
        <v>17</v>
      </c>
      <c r="E19">
        <v>15</v>
      </c>
      <c r="F19">
        <f t="shared" si="0"/>
        <v>133.71875</v>
      </c>
      <c r="G19">
        <v>21.531600000000001</v>
      </c>
      <c r="H19">
        <v>94.3322</v>
      </c>
      <c r="I19">
        <v>23.015000000000001</v>
      </c>
      <c r="K19">
        <f t="shared" ref="K19" si="11">(G19+G22-180)/2</f>
        <v>21.532349999999994</v>
      </c>
    </row>
    <row r="20" spans="1:20">
      <c r="A20">
        <v>111</v>
      </c>
      <c r="B20">
        <v>5</v>
      </c>
      <c r="C20">
        <v>13</v>
      </c>
      <c r="D20">
        <v>17</v>
      </c>
      <c r="E20">
        <v>16</v>
      </c>
      <c r="F20">
        <f t="shared" si="0"/>
        <v>133.71944444444443</v>
      </c>
      <c r="G20">
        <v>178.45760000000001</v>
      </c>
      <c r="H20">
        <v>92.275300000000001</v>
      </c>
      <c r="I20">
        <v>1913.0989999999999</v>
      </c>
      <c r="K20">
        <f t="shared" ref="K20" si="12">G20-K19</f>
        <v>156.92525000000001</v>
      </c>
      <c r="L20">
        <f t="shared" ref="L20" si="13">AVERAGE(K20:K21)</f>
        <v>156.928225</v>
      </c>
      <c r="M20">
        <f t="shared" ref="M20" si="14">(360 - (H20+H21))/2 + H20</f>
        <v>92.278499999999994</v>
      </c>
      <c r="O20">
        <f t="shared" ref="O20" si="15">AVERAGE(I20:I21)*COS(RADIANS(M20-90))</f>
        <v>1911.5839753975549</v>
      </c>
      <c r="Q20">
        <f t="shared" ref="Q20" si="16">AVERAGE(F19:F22)</f>
        <v>133.72170138888887</v>
      </c>
      <c r="R20">
        <f t="shared" ref="R20" si="17">$F$5+O20*SIN(RADIANS(L20))</f>
        <v>5749.119073881724</v>
      </c>
      <c r="S20">
        <f t="shared" ref="S20" si="18">$G$5+O20*COS(RADIANS(L20))</f>
        <v>3241.3147216902885</v>
      </c>
      <c r="T20">
        <f t="shared" ref="T20" si="19">$H$5-AVERAGE(I20:I21)*SIN(RADIANS(M20-90))</f>
        <v>923.9413166329407</v>
      </c>
    </row>
    <row r="21" spans="1:20">
      <c r="A21">
        <v>111</v>
      </c>
      <c r="B21">
        <v>5</v>
      </c>
      <c r="C21">
        <v>13</v>
      </c>
      <c r="D21">
        <v>17</v>
      </c>
      <c r="E21">
        <v>16</v>
      </c>
      <c r="F21">
        <f t="shared" si="0"/>
        <v>133.71944444444443</v>
      </c>
      <c r="G21">
        <v>358.46280000000002</v>
      </c>
      <c r="H21">
        <v>267.7183</v>
      </c>
      <c r="I21">
        <v>1913.0940000000001</v>
      </c>
      <c r="K21">
        <f t="shared" ref="K21" si="20">G21-180-G19</f>
        <v>156.93120000000002</v>
      </c>
    </row>
    <row r="22" spans="1:20">
      <c r="A22" t="s">
        <v>0</v>
      </c>
      <c r="B22">
        <v>5</v>
      </c>
      <c r="C22">
        <v>13</v>
      </c>
      <c r="D22">
        <v>17</v>
      </c>
      <c r="E22">
        <v>30</v>
      </c>
      <c r="F22">
        <f t="shared" si="0"/>
        <v>133.72916666666666</v>
      </c>
      <c r="G22">
        <v>201.53309999999999</v>
      </c>
      <c r="H22">
        <v>265.66329999999999</v>
      </c>
      <c r="I22">
        <v>23.015000000000001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>
      <c r="A23" t="s">
        <v>0</v>
      </c>
      <c r="B23">
        <v>5</v>
      </c>
      <c r="C23">
        <v>13</v>
      </c>
      <c r="D23">
        <v>17</v>
      </c>
      <c r="E23">
        <v>30</v>
      </c>
      <c r="F23">
        <f t="shared" si="0"/>
        <v>133.72916666666666</v>
      </c>
      <c r="G23">
        <v>21.532399999999999</v>
      </c>
      <c r="H23">
        <v>94.333100000000002</v>
      </c>
      <c r="I23">
        <v>23.015000000000001</v>
      </c>
      <c r="K23">
        <f t="shared" ref="K23" si="21">(G23+G26-180)/2</f>
        <v>21.533299999999997</v>
      </c>
    </row>
    <row r="24" spans="1:20">
      <c r="A24">
        <v>111</v>
      </c>
      <c r="B24">
        <v>5</v>
      </c>
      <c r="C24">
        <v>13</v>
      </c>
      <c r="D24">
        <v>17</v>
      </c>
      <c r="E24">
        <v>31</v>
      </c>
      <c r="F24">
        <f t="shared" si="0"/>
        <v>133.72986111111112</v>
      </c>
      <c r="G24">
        <v>178.45699999999999</v>
      </c>
      <c r="H24">
        <v>92.277799999999999</v>
      </c>
      <c r="I24">
        <v>1912.91</v>
      </c>
      <c r="K24">
        <f t="shared" ref="K24" si="22">G24-K23</f>
        <v>156.9237</v>
      </c>
      <c r="L24">
        <f t="shared" ref="L24" si="23">AVERAGE(K24:K25)</f>
        <v>156.92619999999999</v>
      </c>
      <c r="M24">
        <f t="shared" ref="M24" si="24">(360 - (H24+H25))/2 + H24</f>
        <v>92.281049999999979</v>
      </c>
      <c r="O24">
        <f t="shared" ref="O24" si="25">AVERAGE(I24:I25)*COS(RADIANS(M24-90))</f>
        <v>1911.3912386017148</v>
      </c>
      <c r="Q24">
        <f t="shared" ref="Q24" si="26">AVERAGE(F23:F26)</f>
        <v>133.73211805555556</v>
      </c>
      <c r="R24">
        <f t="shared" ref="R24" si="27">$F$5+O24*SIN(RADIANS(L24))</f>
        <v>5749.1056937589547</v>
      </c>
      <c r="S24">
        <f t="shared" ref="S24" si="28">$G$5+O24*COS(RADIANS(L24))</f>
        <v>3241.5185168500311</v>
      </c>
      <c r="T24">
        <f t="shared" ref="T24" si="29">$H$5-AVERAGE(I24:I25)*SIN(RADIANS(M24-90))</f>
        <v>923.86378230038611</v>
      </c>
    </row>
    <row r="25" spans="1:20">
      <c r="A25">
        <v>111</v>
      </c>
      <c r="B25">
        <v>5</v>
      </c>
      <c r="C25">
        <v>13</v>
      </c>
      <c r="D25">
        <v>17</v>
      </c>
      <c r="E25">
        <v>31</v>
      </c>
      <c r="F25">
        <f t="shared" si="0"/>
        <v>133.72986111111112</v>
      </c>
      <c r="G25">
        <v>358.46109999999999</v>
      </c>
      <c r="H25">
        <v>267.71570000000003</v>
      </c>
      <c r="I25">
        <v>1912.904</v>
      </c>
      <c r="K25">
        <f t="shared" ref="K25" si="30">G25-180-G23</f>
        <v>156.92869999999999</v>
      </c>
    </row>
    <row r="26" spans="1:20">
      <c r="A26" t="s">
        <v>0</v>
      </c>
      <c r="B26">
        <v>5</v>
      </c>
      <c r="C26">
        <v>13</v>
      </c>
      <c r="D26">
        <v>17</v>
      </c>
      <c r="E26">
        <v>45</v>
      </c>
      <c r="F26">
        <f t="shared" si="0"/>
        <v>133.73958333333334</v>
      </c>
      <c r="G26">
        <v>201.5342</v>
      </c>
      <c r="H26">
        <v>265.66329999999999</v>
      </c>
      <c r="I26">
        <v>23.015000000000001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1 CG09-D2_Part2</vt:lpstr>
      <vt:lpstr>ALL Red. Coords &amp; Plots</vt:lpstr>
      <vt:lpstr>2 CG09-D4</vt:lpstr>
      <vt:lpstr>3 CG09-D5</vt:lpstr>
      <vt:lpstr>4 CCG09-D5-2</vt:lpstr>
      <vt:lpstr>5 CG09-D6</vt:lpstr>
    </vt:vector>
  </TitlesOfParts>
  <Company>INSTAAR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 Pfeffer</dc:creator>
  <cp:lastModifiedBy>Tad Pfeffer</cp:lastModifiedBy>
  <dcterms:created xsi:type="dcterms:W3CDTF">2009-05-25T12:49:26Z</dcterms:created>
  <dcterms:modified xsi:type="dcterms:W3CDTF">2009-05-26T01:38:02Z</dcterms:modified>
</cp:coreProperties>
</file>