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B10750DD-BC6B-42A3-B335-D1AC48689050}" xr6:coauthVersionLast="45" xr6:coauthVersionMax="45" xr10:uidLastSave="{00000000-0000-0000-0000-000000000000}"/>
  <bookViews>
    <workbookView xWindow="1350" yWindow="1140" windowWidth="15495" windowHeight="19680" activeTab="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  <sheet name="Sheet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" i="7"/>
  <c r="E2" i="7" s="1"/>
  <c r="H28" i="7" l="1"/>
  <c r="F28" i="7"/>
  <c r="E28" i="7"/>
  <c r="B28" i="7"/>
  <c r="I27" i="7"/>
  <c r="G27" i="7"/>
  <c r="I26" i="7"/>
  <c r="G26" i="7"/>
  <c r="I25" i="7"/>
  <c r="G25" i="7"/>
  <c r="I24" i="7"/>
  <c r="G24" i="7"/>
  <c r="I23" i="7"/>
  <c r="G23" i="7"/>
  <c r="I22" i="7"/>
  <c r="G22" i="7"/>
  <c r="I21" i="7"/>
  <c r="G21" i="7"/>
  <c r="I20" i="7"/>
  <c r="G20" i="7"/>
  <c r="I19" i="7"/>
  <c r="G19" i="7"/>
  <c r="I18" i="7"/>
  <c r="G18" i="7"/>
  <c r="I17" i="7"/>
  <c r="G17" i="7"/>
  <c r="I16" i="7"/>
  <c r="G16" i="7"/>
  <c r="I15" i="7"/>
  <c r="G15" i="7"/>
  <c r="I14" i="7"/>
  <c r="G14" i="7"/>
  <c r="I13" i="7"/>
  <c r="G13" i="7"/>
  <c r="I12" i="7"/>
  <c r="G12" i="7"/>
  <c r="I11" i="7"/>
  <c r="G11" i="7"/>
  <c r="I10" i="7"/>
  <c r="G10" i="7"/>
  <c r="I9" i="7"/>
  <c r="G9" i="7"/>
  <c r="I8" i="7"/>
  <c r="G8" i="7"/>
  <c r="I7" i="7"/>
  <c r="G7" i="7"/>
  <c r="I6" i="7"/>
  <c r="G6" i="7"/>
  <c r="I5" i="7"/>
  <c r="G5" i="7"/>
  <c r="I4" i="7"/>
  <c r="G4" i="7"/>
  <c r="I3" i="7"/>
  <c r="G3" i="7"/>
  <c r="I2" i="7"/>
  <c r="G2" i="7"/>
  <c r="I28" i="7" l="1"/>
  <c r="G28" i="7"/>
  <c r="AB23" i="1"/>
  <c r="AB22" i="1" l="1"/>
  <c r="AB23" i="6" l="1"/>
  <c r="AB21" i="1" l="1"/>
  <c r="AB22" i="6" l="1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<sst xmlns="http://schemas.openxmlformats.org/spreadsheetml/2006/main" count="261" uniqueCount="67">
  <si>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</si>
  <si>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</si>
  <si>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</si>
  <si>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</si>
  <si>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</si>
  <si>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</si>
  <si>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</si>
  <si>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</si>
  <si>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</si>
  <si>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</si>
  <si>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</si>
  <si>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</si>
  <si>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</si>
  <si>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</si>
  <si>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</si>
  <si>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</si>
  <si>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</si>
  <si>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</si>
  <si>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</si>
  <si>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</si>
  <si>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</si>
  <si>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</si>
  <si>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</si>
  <si>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</si>
  <si>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</si>
  <si>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</si>
  <si>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</si>
  <si>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</si>
  <si>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</si>
  <si>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</si>
  <si>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</si>
  <si>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</si>
  <si>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</si>
  <si>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</si>
  <si>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</si>
  <si>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</si>
  <si>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</si>
  <si>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</si>
  <si>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</si>
  <si>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</si>
  <si>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</si>
  <si>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</si>
  <si>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</si>
  <si>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</si>
  <si>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</si>
  <si>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</si>
  <si>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</si>
  <si>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</si>
  <si>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</si>
  <si>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</si>
  <si>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</si>
  <si>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</si>
  <si>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</si>
  <si>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</si>
  <si>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</si>
  <si>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</si>
  <si>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</si>
  <si>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</si>
  <si>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</si>
  <si>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</si>
  <si>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</si>
  <si>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</si>
  <si>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</si>
  <si>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</si>
  <si>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</si>
  <si>
    <t>SettlementAreaHa</t>
  </si>
  <si>
    <t>SettlementAreaKm2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</si>
</sst>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workbookViewId="0">
      <selection activeCell="X28" sqref="X28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4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640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22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5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880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29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204</v>
      </c>
      <c r="Y9">
        <v>29</v>
      </c>
      <c r="Z9">
        <v>7</v>
      </c>
      <c r="AA9">
        <v>140</v>
      </c>
      <c r="AB9" s="4">
        <f t="shared" si="0"/>
        <v>1205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36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350</v>
      </c>
      <c r="Y10">
        <v>47</v>
      </c>
      <c r="Z10">
        <v>9</v>
      </c>
      <c r="AA10">
        <v>148</v>
      </c>
      <c r="AB10" s="4">
        <f t="shared" si="0"/>
        <v>1607</v>
      </c>
    </row>
    <row r="11" spans="1:28" x14ac:dyDescent="0.25">
      <c r="A11" s="1">
        <v>43905</v>
      </c>
      <c r="F11">
        <v>54</v>
      </c>
      <c r="H11">
        <v>40</v>
      </c>
      <c r="I11">
        <v>372</v>
      </c>
      <c r="O11">
        <v>8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H12">
        <v>45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H13">
        <v>59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86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3815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111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5118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145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6427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167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7385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202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8160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226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1822</v>
      </c>
      <c r="Y19">
        <v>492</v>
      </c>
      <c r="Z19">
        <v>62</v>
      </c>
      <c r="AA19">
        <v>1068</v>
      </c>
      <c r="AB19" s="4">
        <f>SUM(B19:AA19)</f>
        <v>9055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255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2168</v>
      </c>
      <c r="Y20">
        <v>544</v>
      </c>
      <c r="Z20">
        <v>72</v>
      </c>
      <c r="AA20">
        <v>1211</v>
      </c>
      <c r="AB20" s="4">
        <f>SUM(B20:AA20)</f>
        <v>10051</v>
      </c>
    </row>
    <row r="21" spans="1:28" x14ac:dyDescent="0.25">
      <c r="A21" s="1">
        <v>43915</v>
      </c>
      <c r="B21">
        <v>319</v>
      </c>
      <c r="C21">
        <v>9</v>
      </c>
      <c r="D21">
        <v>34</v>
      </c>
      <c r="E21">
        <v>624</v>
      </c>
      <c r="F21">
        <v>341</v>
      </c>
      <c r="G21">
        <v>466</v>
      </c>
      <c r="H21">
        <v>293</v>
      </c>
      <c r="I21">
        <v>1708</v>
      </c>
      <c r="J21">
        <v>40</v>
      </c>
      <c r="K21">
        <v>322</v>
      </c>
      <c r="L21">
        <v>78</v>
      </c>
      <c r="M21">
        <v>228</v>
      </c>
      <c r="N21">
        <v>256</v>
      </c>
      <c r="O21">
        <v>44</v>
      </c>
      <c r="P21">
        <v>27</v>
      </c>
      <c r="Q21">
        <v>228</v>
      </c>
      <c r="R21">
        <v>34</v>
      </c>
      <c r="S21">
        <v>141</v>
      </c>
      <c r="T21">
        <v>99</v>
      </c>
      <c r="U21">
        <v>96</v>
      </c>
      <c r="V21">
        <v>1354</v>
      </c>
      <c r="W21">
        <v>31</v>
      </c>
      <c r="X21">
        <v>2215</v>
      </c>
      <c r="Y21">
        <v>651</v>
      </c>
      <c r="Z21">
        <v>80</v>
      </c>
      <c r="AA21">
        <v>1363</v>
      </c>
      <c r="AB21" s="4">
        <f>SUM(B21:AA21)</f>
        <v>11081</v>
      </c>
    </row>
    <row r="22" spans="1:28" x14ac:dyDescent="0.25">
      <c r="A22" s="1">
        <v>43916</v>
      </c>
      <c r="B22">
        <v>349</v>
      </c>
      <c r="C22">
        <v>11</v>
      </c>
      <c r="D22">
        <v>42</v>
      </c>
      <c r="E22">
        <v>660</v>
      </c>
      <c r="F22">
        <v>422</v>
      </c>
      <c r="G22">
        <v>505</v>
      </c>
      <c r="H22">
        <v>309</v>
      </c>
      <c r="I22">
        <v>1743</v>
      </c>
      <c r="J22">
        <v>43</v>
      </c>
      <c r="K22">
        <v>373</v>
      </c>
      <c r="L22">
        <v>99</v>
      </c>
      <c r="M22">
        <v>253</v>
      </c>
      <c r="N22">
        <v>271</v>
      </c>
      <c r="O22">
        <v>48</v>
      </c>
      <c r="Q22">
        <v>280</v>
      </c>
      <c r="R22">
        <v>35</v>
      </c>
      <c r="T22">
        <v>99</v>
      </c>
      <c r="U22">
        <v>110</v>
      </c>
      <c r="V22">
        <v>1401</v>
      </c>
      <c r="W22">
        <v>38</v>
      </c>
      <c r="Y22">
        <v>715</v>
      </c>
      <c r="Z22">
        <v>87</v>
      </c>
      <c r="AA22">
        <v>1476</v>
      </c>
      <c r="AB22">
        <f>SUM(B22:AA22)+S21+P21+C21+X21</f>
        <v>11761</v>
      </c>
    </row>
    <row r="23" spans="1:28" x14ac:dyDescent="0.25">
      <c r="A23" s="1">
        <v>43917</v>
      </c>
      <c r="D23">
        <v>43</v>
      </c>
      <c r="R23">
        <v>36</v>
      </c>
      <c r="Z23">
        <v>94</v>
      </c>
      <c r="AA23">
        <v>1578</v>
      </c>
      <c r="AB23">
        <f>AB22+Z23-Z22+R23-R22+D23-D22+AA23-AA22</f>
        <v>11872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3"/>
  <sheetViews>
    <sheetView workbookViewId="0">
      <selection activeCell="AC24" sqref="AC24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2</v>
      </c>
      <c r="I17">
        <v>9</v>
      </c>
      <c r="K17">
        <v>3</v>
      </c>
      <c r="M17">
        <v>1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 t="shared" ref="AB17:AB22" si="0">SUM(B17:AA17)</f>
        <v>85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3</v>
      </c>
      <c r="I18">
        <v>9</v>
      </c>
      <c r="K18">
        <v>5</v>
      </c>
      <c r="M18">
        <v>1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 t="shared" si="0"/>
        <v>98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4</v>
      </c>
      <c r="I19">
        <v>9</v>
      </c>
      <c r="K19">
        <v>6</v>
      </c>
      <c r="M19">
        <v>1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 t="shared" si="0"/>
        <v>120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5</v>
      </c>
      <c r="I20">
        <v>12</v>
      </c>
      <c r="K20">
        <v>6</v>
      </c>
      <c r="M20">
        <v>2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 t="shared" si="0"/>
        <v>141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6</v>
      </c>
      <c r="I21">
        <v>15</v>
      </c>
      <c r="K21">
        <v>6</v>
      </c>
      <c r="M21">
        <v>2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14</v>
      </c>
      <c r="AA21">
        <v>7</v>
      </c>
      <c r="AB21" s="4">
        <f t="shared" si="0"/>
        <v>159</v>
      </c>
    </row>
    <row r="22" spans="1:28" x14ac:dyDescent="0.25">
      <c r="A22" s="1">
        <v>43916</v>
      </c>
      <c r="B22">
        <v>2</v>
      </c>
      <c r="D22">
        <v>2</v>
      </c>
      <c r="E22">
        <v>7</v>
      </c>
      <c r="F22">
        <v>5</v>
      </c>
      <c r="G22">
        <v>12</v>
      </c>
      <c r="H22">
        <v>11</v>
      </c>
      <c r="I22">
        <v>21</v>
      </c>
      <c r="K22">
        <v>9</v>
      </c>
      <c r="M22">
        <v>3</v>
      </c>
      <c r="N22">
        <v>5</v>
      </c>
      <c r="Q22">
        <v>2</v>
      </c>
      <c r="S22">
        <v>1</v>
      </c>
      <c r="T22">
        <v>1</v>
      </c>
      <c r="U22">
        <v>1</v>
      </c>
      <c r="V22">
        <v>67</v>
      </c>
      <c r="X22">
        <v>21</v>
      </c>
      <c r="Y22">
        <v>15</v>
      </c>
      <c r="AA22">
        <v>9</v>
      </c>
      <c r="AB22" s="4">
        <f t="shared" si="0"/>
        <v>194</v>
      </c>
    </row>
    <row r="23" spans="1:28" x14ac:dyDescent="0.25">
      <c r="A23" s="1">
        <v>43917</v>
      </c>
      <c r="B23">
        <v>2</v>
      </c>
      <c r="D23">
        <v>2</v>
      </c>
      <c r="E23">
        <v>7</v>
      </c>
      <c r="F23">
        <v>5</v>
      </c>
      <c r="G23">
        <v>12</v>
      </c>
      <c r="H23">
        <v>11</v>
      </c>
      <c r="I23">
        <v>21</v>
      </c>
      <c r="K23">
        <v>9</v>
      </c>
      <c r="M23">
        <v>3</v>
      </c>
      <c r="N23">
        <v>5</v>
      </c>
      <c r="Q23">
        <v>2</v>
      </c>
      <c r="S23">
        <v>1</v>
      </c>
      <c r="T23">
        <v>1</v>
      </c>
      <c r="U23">
        <v>1</v>
      </c>
      <c r="V23">
        <v>67</v>
      </c>
      <c r="X23">
        <v>21</v>
      </c>
      <c r="Y23">
        <v>15</v>
      </c>
      <c r="AA23">
        <v>11</v>
      </c>
      <c r="AB23" s="4">
        <f t="shared" ref="AB23" si="1">SUM(B23:AA23)</f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G28" sqref="A1:G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8D86-1045-4E12-8A88-5B033EF77DAB}">
  <dimension ref="A1:I28"/>
  <sheetViews>
    <sheetView tabSelected="1" workbookViewId="0">
      <selection activeCell="G36" sqref="G36"/>
    </sheetView>
  </sheetViews>
  <sheetFormatPr defaultRowHeight="15" x14ac:dyDescent="0.25"/>
  <cols>
    <col min="3" max="3" width="19.42578125" customWidth="1"/>
    <col min="4" max="4" width="12.7109375" customWidth="1"/>
    <col min="5" max="5" width="14.28515625" customWidth="1"/>
  </cols>
  <sheetData>
    <row r="1" spans="1:9" x14ac:dyDescent="0.25">
      <c r="A1" t="s">
        <v>28</v>
      </c>
      <c r="B1" t="s">
        <v>29</v>
      </c>
      <c r="C1" t="s">
        <v>65</v>
      </c>
      <c r="D1" t="s">
        <v>66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</row>
    <row r="2" spans="1:9" x14ac:dyDescent="0.25">
      <c r="A2" t="s">
        <v>0</v>
      </c>
      <c r="B2">
        <v>1520968</v>
      </c>
      <c r="C2">
        <v>37796</v>
      </c>
      <c r="D2">
        <f>C2*0.01</f>
        <v>377.96</v>
      </c>
      <c r="E2">
        <f>B2/D2</f>
        <v>4024.150703778178</v>
      </c>
      <c r="F2">
        <v>0.17</v>
      </c>
      <c r="G2">
        <f>ROUND(B2*F2,0)</f>
        <v>258565</v>
      </c>
      <c r="H2">
        <v>4472</v>
      </c>
      <c r="I2">
        <f>H2/B2</f>
        <v>2.9402327991121442E-3</v>
      </c>
    </row>
    <row r="3" spans="1:9" x14ac:dyDescent="0.25">
      <c r="A3" t="s">
        <v>1</v>
      </c>
      <c r="B3">
        <v>1034977</v>
      </c>
      <c r="C3">
        <v>41197</v>
      </c>
      <c r="D3">
        <f t="shared" ref="D3:D27" si="0">C3*0.01</f>
        <v>411.97</v>
      </c>
      <c r="E3">
        <f t="shared" ref="E3:E27" si="1">B3/D3</f>
        <v>2512.2630288613245</v>
      </c>
      <c r="F3">
        <v>0.20799999999999999</v>
      </c>
      <c r="G3">
        <f>ROUND(B3*F3,0)</f>
        <v>215275</v>
      </c>
      <c r="H3">
        <v>3053</v>
      </c>
      <c r="I3">
        <f>H3/B3</f>
        <v>2.9498240057508522E-3</v>
      </c>
    </row>
    <row r="4" spans="1:9" x14ac:dyDescent="0.25">
      <c r="A4" t="s">
        <v>21</v>
      </c>
      <c r="B4">
        <v>799145</v>
      </c>
      <c r="C4">
        <v>29940</v>
      </c>
      <c r="D4">
        <f t="shared" si="0"/>
        <v>299.40000000000003</v>
      </c>
      <c r="E4">
        <f t="shared" si="1"/>
        <v>2669.1549766199064</v>
      </c>
      <c r="F4">
        <v>0.16400000000000001</v>
      </c>
      <c r="G4">
        <f>ROUND(B4*F4,0)</f>
        <v>131060</v>
      </c>
      <c r="H4">
        <v>2268</v>
      </c>
      <c r="I4">
        <f>H4/B4</f>
        <v>2.8380331479268468E-3</v>
      </c>
    </row>
    <row r="5" spans="1:9" x14ac:dyDescent="0.25">
      <c r="A5" t="s">
        <v>18</v>
      </c>
      <c r="B5">
        <v>678207</v>
      </c>
      <c r="C5">
        <v>23854</v>
      </c>
      <c r="D5">
        <f t="shared" si="0"/>
        <v>238.54</v>
      </c>
      <c r="E5">
        <f t="shared" si="1"/>
        <v>2843.1583801458878</v>
      </c>
      <c r="F5">
        <v>0.17699999999999999</v>
      </c>
      <c r="G5">
        <f>ROUND(B5*F5,0)</f>
        <v>120043</v>
      </c>
      <c r="H5">
        <v>1450</v>
      </c>
      <c r="I5">
        <f>H5/B5</f>
        <v>2.1379903185900469E-3</v>
      </c>
    </row>
    <row r="6" spans="1:9" x14ac:dyDescent="0.25">
      <c r="A6" t="s">
        <v>16</v>
      </c>
      <c r="B6">
        <v>507697</v>
      </c>
      <c r="C6">
        <v>19408</v>
      </c>
      <c r="D6">
        <f t="shared" si="0"/>
        <v>194.08</v>
      </c>
      <c r="E6">
        <f t="shared" si="1"/>
        <v>2615.9161170651278</v>
      </c>
      <c r="F6">
        <v>0.183</v>
      </c>
      <c r="G6">
        <f>ROUND(B6*F6,0)</f>
        <v>92909</v>
      </c>
      <c r="H6">
        <v>1565</v>
      </c>
      <c r="I6">
        <f>H6/B6</f>
        <v>3.0825472673661654E-3</v>
      </c>
    </row>
    <row r="7" spans="1:9" x14ac:dyDescent="0.25">
      <c r="A7" t="s">
        <v>24</v>
      </c>
      <c r="B7">
        <v>495249</v>
      </c>
      <c r="C7">
        <v>9416</v>
      </c>
      <c r="D7">
        <f t="shared" si="0"/>
        <v>94.16</v>
      </c>
      <c r="E7">
        <f t="shared" si="1"/>
        <v>5259.6537807986406</v>
      </c>
      <c r="F7">
        <v>0.16400000000000001</v>
      </c>
      <c r="G7">
        <f>ROUND(B7*F7,0)</f>
        <v>81221</v>
      </c>
      <c r="H7">
        <v>1506</v>
      </c>
      <c r="I7">
        <f>H7/B7</f>
        <v>3.0408945803020301E-3</v>
      </c>
    </row>
    <row r="8" spans="1:9" x14ac:dyDescent="0.25">
      <c r="A8" t="s">
        <v>2</v>
      </c>
      <c r="B8">
        <v>409557</v>
      </c>
      <c r="C8">
        <v>14384</v>
      </c>
      <c r="D8">
        <f t="shared" si="0"/>
        <v>143.84</v>
      </c>
      <c r="E8">
        <f t="shared" si="1"/>
        <v>2847.3095105672969</v>
      </c>
      <c r="F8">
        <v>0.17599999999999999</v>
      </c>
      <c r="G8">
        <f>ROUND(B8*F8,0)</f>
        <v>72082</v>
      </c>
      <c r="H8">
        <v>977</v>
      </c>
      <c r="I8">
        <f>H8/B8</f>
        <v>2.3855043376135678E-3</v>
      </c>
    </row>
    <row r="9" spans="1:9" x14ac:dyDescent="0.25">
      <c r="A9" t="s">
        <v>20</v>
      </c>
      <c r="B9">
        <v>353343</v>
      </c>
      <c r="C9">
        <v>15881</v>
      </c>
      <c r="D9">
        <f t="shared" si="0"/>
        <v>158.81</v>
      </c>
      <c r="E9">
        <f t="shared" si="1"/>
        <v>2224.9417542975884</v>
      </c>
      <c r="F9">
        <v>0.22600000000000001</v>
      </c>
      <c r="G9">
        <f>ROUND(B9*F9,0)</f>
        <v>79856</v>
      </c>
      <c r="H9">
        <v>1338</v>
      </c>
      <c r="I9">
        <f>H9/B9</f>
        <v>3.7866888547388798E-3</v>
      </c>
    </row>
    <row r="10" spans="1:9" x14ac:dyDescent="0.25">
      <c r="A10" t="s">
        <v>22</v>
      </c>
      <c r="B10">
        <v>343955</v>
      </c>
      <c r="C10">
        <v>18463</v>
      </c>
      <c r="D10">
        <f t="shared" si="0"/>
        <v>184.63</v>
      </c>
      <c r="E10">
        <f t="shared" si="1"/>
        <v>1862.9421004170504</v>
      </c>
      <c r="F10">
        <v>0.19600000000000001</v>
      </c>
      <c r="G10">
        <f>ROUND(B10*F10,0)</f>
        <v>67415</v>
      </c>
      <c r="H10">
        <v>834</v>
      </c>
      <c r="I10">
        <f>H10/B10</f>
        <v>2.4247357939265312E-3</v>
      </c>
    </row>
    <row r="11" spans="1:9" x14ac:dyDescent="0.25">
      <c r="A11" t="s">
        <v>9</v>
      </c>
      <c r="B11">
        <v>318714</v>
      </c>
      <c r="C11">
        <v>13998</v>
      </c>
      <c r="D11">
        <f t="shared" si="0"/>
        <v>139.97999999999999</v>
      </c>
      <c r="E11">
        <f t="shared" si="1"/>
        <v>2276.8538362623235</v>
      </c>
      <c r="F11">
        <v>0.157</v>
      </c>
      <c r="G11">
        <f>ROUND(B11*F11,0)</f>
        <v>50038</v>
      </c>
      <c r="H11">
        <v>547</v>
      </c>
      <c r="I11">
        <f>H11/B11</f>
        <v>1.7162722691817743E-3</v>
      </c>
    </row>
    <row r="12" spans="1:9" x14ac:dyDescent="0.25">
      <c r="A12" t="s">
        <v>12</v>
      </c>
      <c r="B12">
        <v>288132</v>
      </c>
      <c r="C12">
        <v>9025</v>
      </c>
      <c r="D12">
        <f t="shared" si="0"/>
        <v>90.25</v>
      </c>
      <c r="E12">
        <f t="shared" si="1"/>
        <v>3192.5983379501386</v>
      </c>
      <c r="F12">
        <v>0.219</v>
      </c>
      <c r="G12">
        <f>ROUND(B12*F12,0)</f>
        <v>63101</v>
      </c>
      <c r="H12">
        <v>582</v>
      </c>
      <c r="I12">
        <f>H12/B12</f>
        <v>2.0199075423764108E-3</v>
      </c>
    </row>
    <row r="13" spans="1:9" x14ac:dyDescent="0.25">
      <c r="A13" t="s">
        <v>19</v>
      </c>
      <c r="B13">
        <v>276472</v>
      </c>
      <c r="C13">
        <v>12170</v>
      </c>
      <c r="D13">
        <f t="shared" si="0"/>
        <v>121.7</v>
      </c>
      <c r="E13">
        <f t="shared" si="1"/>
        <v>2271.7502054231718</v>
      </c>
      <c r="F13">
        <v>0.17599999999999999</v>
      </c>
      <c r="G13">
        <f>ROUND(B13*F13,0)</f>
        <v>48659</v>
      </c>
      <c r="H13">
        <v>570</v>
      </c>
      <c r="I13">
        <f>H13/B13</f>
        <v>2.0616915998726815E-3</v>
      </c>
    </row>
    <row r="14" spans="1:9" x14ac:dyDescent="0.25">
      <c r="A14" t="s">
        <v>10</v>
      </c>
      <c r="B14">
        <v>273194</v>
      </c>
      <c r="C14">
        <v>10952</v>
      </c>
      <c r="D14">
        <f t="shared" si="0"/>
        <v>109.52</v>
      </c>
      <c r="E14">
        <f t="shared" si="1"/>
        <v>2494.4667640613588</v>
      </c>
      <c r="F14">
        <v>0.19600000000000001</v>
      </c>
      <c r="G14">
        <f>ROUND(B14*F14,0)</f>
        <v>53546</v>
      </c>
      <c r="H14">
        <v>510</v>
      </c>
      <c r="I14">
        <f>H14/B14</f>
        <v>1.8668052739079189E-3</v>
      </c>
    </row>
    <row r="15" spans="1:9" x14ac:dyDescent="0.25">
      <c r="A15" t="s">
        <v>17</v>
      </c>
      <c r="B15">
        <v>198379</v>
      </c>
      <c r="C15">
        <v>13863</v>
      </c>
      <c r="D15">
        <f t="shared" si="0"/>
        <v>138.63</v>
      </c>
      <c r="E15">
        <f t="shared" si="1"/>
        <v>1430.9961768736925</v>
      </c>
      <c r="F15">
        <v>0.21299999999999999</v>
      </c>
      <c r="G15">
        <f>ROUND(B15*F15,0)</f>
        <v>42255</v>
      </c>
      <c r="H15">
        <v>546</v>
      </c>
      <c r="I15">
        <f>H15/B15</f>
        <v>2.7523074518976303E-3</v>
      </c>
    </row>
    <row r="16" spans="1:9" x14ac:dyDescent="0.25">
      <c r="A16" t="s">
        <v>11</v>
      </c>
      <c r="B16">
        <v>194766</v>
      </c>
      <c r="C16">
        <v>2628</v>
      </c>
      <c r="D16">
        <f t="shared" si="0"/>
        <v>26.28</v>
      </c>
      <c r="E16">
        <f t="shared" si="1"/>
        <v>7411.1872146118722</v>
      </c>
      <c r="F16">
        <v>0.19900000000000001</v>
      </c>
      <c r="G16">
        <f>ROUND(B16*F16,0)</f>
        <v>38758</v>
      </c>
      <c r="H16">
        <v>1199</v>
      </c>
      <c r="I16">
        <f>H16/B16</f>
        <v>6.1561052750480063E-3</v>
      </c>
    </row>
    <row r="17" spans="1:9" x14ac:dyDescent="0.25">
      <c r="A17" t="s">
        <v>23</v>
      </c>
      <c r="B17">
        <v>177964</v>
      </c>
      <c r="C17">
        <v>6701</v>
      </c>
      <c r="D17">
        <f t="shared" si="0"/>
        <v>67.010000000000005</v>
      </c>
      <c r="E17">
        <f t="shared" si="1"/>
        <v>2655.7827189971645</v>
      </c>
      <c r="F17">
        <v>0.19</v>
      </c>
      <c r="G17">
        <f>ROUND(B17*F17,0)</f>
        <v>33813</v>
      </c>
      <c r="H17">
        <v>385</v>
      </c>
      <c r="I17">
        <f>H17/B17</f>
        <v>2.1633588815715538E-3</v>
      </c>
    </row>
    <row r="18" spans="1:9" x14ac:dyDescent="0.25">
      <c r="A18" t="s">
        <v>4</v>
      </c>
      <c r="B18">
        <v>159165</v>
      </c>
      <c r="C18">
        <v>5499</v>
      </c>
      <c r="D18">
        <f t="shared" si="0"/>
        <v>54.99</v>
      </c>
      <c r="E18">
        <f t="shared" si="1"/>
        <v>2894.4353518821604</v>
      </c>
      <c r="F18">
        <v>0.17699999999999999</v>
      </c>
      <c r="G18">
        <f>ROUND(B18*F18,0)</f>
        <v>28172</v>
      </c>
      <c r="H18">
        <v>274</v>
      </c>
      <c r="I18">
        <f>H18/B18</f>
        <v>1.7214839945968021E-3</v>
      </c>
    </row>
    <row r="19" spans="1:9" x14ac:dyDescent="0.25">
      <c r="A19" t="s">
        <v>8</v>
      </c>
      <c r="B19">
        <v>126837</v>
      </c>
      <c r="C19">
        <v>3306</v>
      </c>
      <c r="D19">
        <f t="shared" si="0"/>
        <v>33.06</v>
      </c>
      <c r="E19">
        <f t="shared" si="1"/>
        <v>3836.5698729582573</v>
      </c>
      <c r="F19">
        <v>0.17</v>
      </c>
      <c r="G19">
        <f>ROUND(B19*F19,0)</f>
        <v>21562</v>
      </c>
      <c r="H19">
        <v>206</v>
      </c>
      <c r="I19">
        <f>H19/B19</f>
        <v>1.6241317596600361E-3</v>
      </c>
    </row>
    <row r="20" spans="1:9" x14ac:dyDescent="0.25">
      <c r="A20" t="s">
        <v>13</v>
      </c>
      <c r="B20">
        <v>81991</v>
      </c>
      <c r="C20">
        <v>3403</v>
      </c>
      <c r="D20">
        <f t="shared" si="0"/>
        <v>34.03</v>
      </c>
      <c r="E20">
        <f t="shared" si="1"/>
        <v>2409.3740816926243</v>
      </c>
      <c r="F20">
        <v>0.21199999999999999</v>
      </c>
      <c r="G20">
        <f>ROUND(B20*F20,0)</f>
        <v>17382</v>
      </c>
      <c r="H20">
        <v>186</v>
      </c>
      <c r="I20">
        <f>H20/B20</f>
        <v>2.2685416692075958E-3</v>
      </c>
    </row>
    <row r="21" spans="1:9" x14ac:dyDescent="0.25">
      <c r="A21" t="s">
        <v>25</v>
      </c>
      <c r="B21">
        <v>73419</v>
      </c>
      <c r="C21">
        <v>5615</v>
      </c>
      <c r="D21">
        <f t="shared" si="0"/>
        <v>56.15</v>
      </c>
      <c r="E21">
        <f t="shared" si="1"/>
        <v>1307.5512021371328</v>
      </c>
      <c r="F21">
        <v>0.20899999999999999</v>
      </c>
      <c r="G21">
        <f>ROUND(B21*F21,0)</f>
        <v>15345</v>
      </c>
      <c r="H21">
        <v>145</v>
      </c>
      <c r="I21">
        <f>H21/B21</f>
        <v>1.9749656083575097E-3</v>
      </c>
    </row>
    <row r="22" spans="1:9" x14ac:dyDescent="0.25">
      <c r="A22" t="s">
        <v>14</v>
      </c>
      <c r="B22">
        <v>55234</v>
      </c>
      <c r="C22">
        <v>2231</v>
      </c>
      <c r="D22">
        <f t="shared" si="0"/>
        <v>22.31</v>
      </c>
      <c r="E22">
        <f t="shared" si="1"/>
        <v>2475.7507844016136</v>
      </c>
      <c r="F22">
        <v>0.19700000000000001</v>
      </c>
      <c r="G22">
        <f>ROUND(B22*F22,0)</f>
        <v>10881</v>
      </c>
      <c r="H22">
        <v>208</v>
      </c>
      <c r="I22">
        <f>H22/B22</f>
        <v>3.7657964297353082E-3</v>
      </c>
    </row>
    <row r="23" spans="1:9" x14ac:dyDescent="0.25">
      <c r="A23" t="s">
        <v>6</v>
      </c>
      <c r="B23">
        <v>43223</v>
      </c>
      <c r="C23">
        <v>1481</v>
      </c>
      <c r="D23">
        <f t="shared" si="0"/>
        <v>14.81</v>
      </c>
      <c r="E23">
        <f t="shared" si="1"/>
        <v>2918.5010128291692</v>
      </c>
      <c r="F23">
        <v>0.20300000000000001</v>
      </c>
      <c r="G23">
        <f>ROUND(B23*F23,0)</f>
        <v>8774</v>
      </c>
      <c r="H23">
        <v>73</v>
      </c>
      <c r="I23">
        <f>H23/B23</f>
        <v>1.6889156236263101E-3</v>
      </c>
    </row>
    <row r="24" spans="1:9" x14ac:dyDescent="0.25">
      <c r="A24" t="s">
        <v>7</v>
      </c>
      <c r="B24">
        <v>40403</v>
      </c>
      <c r="C24">
        <v>1995</v>
      </c>
      <c r="D24">
        <f t="shared" si="0"/>
        <v>19.95</v>
      </c>
      <c r="E24">
        <f t="shared" si="1"/>
        <v>2025.2130325814537</v>
      </c>
      <c r="F24">
        <v>0.20100000000000001</v>
      </c>
      <c r="G24">
        <f>ROUND(B24*F24,0)</f>
        <v>8121</v>
      </c>
      <c r="H24">
        <v>86</v>
      </c>
      <c r="I24">
        <f>H24/B24</f>
        <v>2.1285548102863649E-3</v>
      </c>
    </row>
    <row r="25" spans="1:9" x14ac:dyDescent="0.25">
      <c r="A25" t="s">
        <v>5</v>
      </c>
      <c r="B25">
        <v>37841</v>
      </c>
      <c r="C25">
        <v>1879</v>
      </c>
      <c r="D25">
        <f t="shared" si="0"/>
        <v>18.79</v>
      </c>
      <c r="E25">
        <f t="shared" si="1"/>
        <v>2013.8903672166048</v>
      </c>
      <c r="F25">
        <v>0.188</v>
      </c>
      <c r="G25">
        <f>ROUND(B25*F25,0)</f>
        <v>7114</v>
      </c>
      <c r="H25">
        <v>50</v>
      </c>
      <c r="I25">
        <f>H25/B25</f>
        <v>1.3213181469834306E-3</v>
      </c>
    </row>
    <row r="26" spans="1:9" x14ac:dyDescent="0.25">
      <c r="A26" t="s">
        <v>3</v>
      </c>
      <c r="B26">
        <v>36433</v>
      </c>
      <c r="C26">
        <v>2000</v>
      </c>
      <c r="D26">
        <f t="shared" si="0"/>
        <v>20</v>
      </c>
      <c r="E26">
        <f t="shared" si="1"/>
        <v>1821.65</v>
      </c>
      <c r="F26">
        <v>0.20399999999999999</v>
      </c>
      <c r="G26">
        <f>ROUND(B26*F26,0)</f>
        <v>7432</v>
      </c>
      <c r="H26">
        <v>63</v>
      </c>
      <c r="I26">
        <f>H26/B26</f>
        <v>1.7292015480471002E-3</v>
      </c>
    </row>
    <row r="27" spans="1:9" x14ac:dyDescent="0.25">
      <c r="A27" t="s">
        <v>15</v>
      </c>
      <c r="B27">
        <v>16145</v>
      </c>
      <c r="C27">
        <v>813</v>
      </c>
      <c r="D27">
        <f t="shared" si="0"/>
        <v>8.1300000000000008</v>
      </c>
      <c r="E27">
        <f t="shared" si="1"/>
        <v>1985.8548585485853</v>
      </c>
      <c r="F27">
        <v>0.191</v>
      </c>
      <c r="G27">
        <f>ROUND(B27*F27,0)</f>
        <v>3084</v>
      </c>
      <c r="H27">
        <v>18</v>
      </c>
      <c r="I27">
        <f>H27/B27</f>
        <v>1.1148962527098173E-3</v>
      </c>
    </row>
    <row r="28" spans="1:9" x14ac:dyDescent="0.25">
      <c r="A28" t="s">
        <v>26</v>
      </c>
      <c r="B28">
        <f>SUM(B2:B27)</f>
        <v>8541410</v>
      </c>
      <c r="E28">
        <f>AVERAGE(E2:E27)</f>
        <v>2780.0736988837816</v>
      </c>
      <c r="F28">
        <f>AVERAGE(F2:F27)</f>
        <v>0.19099999999999998</v>
      </c>
      <c r="G28">
        <f>SUM(G2:G27)</f>
        <v>1576463</v>
      </c>
      <c r="H28">
        <f>SUM(H2:H27)</f>
        <v>23111</v>
      </c>
      <c r="I28">
        <f>H28/B28</f>
        <v>2.7057593535493554E-3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covid19_cases_switzerland</vt:lpstr>
      <vt:lpstr>covid19_fatalities_switzerland</vt:lpstr>
      <vt:lpstr>Quellen</vt:lpstr>
      <vt:lpstr>Tests</vt:lpstr>
      <vt:lpstr>demographics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2020-03-28T10:13:14Z</dcterms:modified>
</cp:coreProperties>
</file>