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V:\CNAN\codeFiles\slim_parallel_code\NALSM_FINAL_CODE\"/>
    </mc:Choice>
  </mc:AlternateContent>
  <xr:revisionPtr revIDLastSave="0" documentId="13_ncr:1_{EDEAB15E-483B-4FEC-9414-9C7DE8EDCE91}" xr6:coauthVersionLast="45" xr6:coauthVersionMax="45" xr10:uidLastSave="{00000000-0000-0000-0000-000000000000}"/>
  <bookViews>
    <workbookView xWindow="-120" yWindow="-120" windowWidth="29040" windowHeight="15840" xr2:uid="{4D72255C-B7CA-4352-A162-F3D9A689AF24}"/>
  </bookViews>
  <sheets>
    <sheet name="NALSM1000" sheetId="1" r:id="rId1"/>
    <sheet name="LSM_AP-STDP" sheetId="2" r:id="rId2"/>
    <sheet name="LSM" sheetId="3" r:id="rId3"/>
    <sheet name="LSM_STDP" sheetId="4" r:id="rId4"/>
    <sheet name="Ablation" sheetId="5" r:id="rId5"/>
    <sheet name="Kernel quality" sheetId="6" r:id="rId6"/>
    <sheet name="NALSM800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0" i="6" l="1"/>
  <c r="V15" i="7"/>
  <c r="V14" i="7"/>
  <c r="AD38" i="1"/>
  <c r="AC38" i="1"/>
  <c r="R16" i="5" l="1"/>
  <c r="R26" i="5"/>
  <c r="R36" i="5"/>
  <c r="R46" i="5"/>
  <c r="R56" i="5"/>
  <c r="R60" i="5"/>
  <c r="I60" i="5"/>
  <c r="I56" i="5"/>
  <c r="I46" i="5"/>
  <c r="I36" i="5"/>
  <c r="I26" i="5"/>
  <c r="I16" i="5"/>
  <c r="R6" i="3"/>
  <c r="R5" i="3"/>
  <c r="H6" i="3"/>
  <c r="H5" i="3"/>
  <c r="T71" i="1"/>
  <c r="S71" i="1"/>
  <c r="T60" i="1"/>
  <c r="S60" i="1"/>
  <c r="T49" i="1"/>
  <c r="S49" i="1"/>
  <c r="T38" i="1"/>
  <c r="S38" i="1"/>
  <c r="T27" i="1"/>
  <c r="S27" i="1"/>
  <c r="T16" i="1"/>
  <c r="S16" i="1"/>
  <c r="T82" i="1"/>
  <c r="S82" i="1"/>
  <c r="J82" i="1"/>
  <c r="J71" i="1"/>
  <c r="J60" i="1"/>
  <c r="J49" i="1"/>
  <c r="J38" i="1"/>
  <c r="J27" i="1"/>
  <c r="J16" i="1"/>
  <c r="I82" i="1"/>
  <c r="I71" i="1"/>
  <c r="I60" i="1"/>
  <c r="I49" i="1"/>
  <c r="I38" i="1"/>
  <c r="I27" i="1"/>
  <c r="I16" i="1"/>
  <c r="V20" i="2"/>
  <c r="V19" i="2"/>
  <c r="J20" i="2"/>
  <c r="J19" i="2"/>
  <c r="P20" i="4"/>
  <c r="P19" i="4"/>
  <c r="G20" i="4"/>
  <c r="G19" i="4"/>
  <c r="Q16" i="5"/>
  <c r="Q26" i="5"/>
  <c r="Q36" i="5"/>
  <c r="Q46" i="5"/>
  <c r="Q56" i="5"/>
  <c r="Q60" i="5"/>
  <c r="H60" i="5"/>
  <c r="H56" i="5"/>
  <c r="H46" i="5"/>
  <c r="H36" i="5"/>
  <c r="H26" i="5"/>
  <c r="H16" i="5"/>
  <c r="N15" i="7"/>
  <c r="F15" i="7"/>
  <c r="N14" i="7"/>
  <c r="F14" i="7"/>
  <c r="K24" i="6"/>
  <c r="K23" i="6"/>
  <c r="K22" i="6"/>
  <c r="K14" i="6"/>
  <c r="K13" i="6"/>
  <c r="K12" i="6"/>
  <c r="K11" i="6"/>
  <c r="K8" i="6"/>
  <c r="K7" i="6"/>
  <c r="K6" i="6"/>
  <c r="K38" i="6"/>
  <c r="K37" i="6"/>
  <c r="K36" i="6"/>
  <c r="K33" i="6"/>
  <c r="K32" i="6"/>
  <c r="K31" i="6"/>
  <c r="K63" i="6"/>
  <c r="K62" i="6"/>
  <c r="K61" i="6"/>
  <c r="K58" i="6"/>
  <c r="K57" i="6"/>
  <c r="K56" i="6"/>
  <c r="K87" i="6"/>
  <c r="K86" i="6"/>
  <c r="K85" i="6"/>
  <c r="K82" i="6"/>
  <c r="K81" i="6"/>
  <c r="K80" i="6"/>
  <c r="K72" i="6"/>
  <c r="K71" i="6"/>
  <c r="K70" i="6"/>
  <c r="K69" i="6"/>
  <c r="J92" i="6"/>
  <c r="K21" i="6" s="1"/>
  <c r="J91" i="6"/>
  <c r="H25" i="6"/>
  <c r="H24" i="6"/>
  <c r="H23" i="6"/>
  <c r="H22" i="6"/>
  <c r="H21" i="6"/>
  <c r="H20" i="6"/>
  <c r="H19" i="6"/>
  <c r="H18" i="6"/>
  <c r="J18" i="6" s="1"/>
  <c r="H17" i="6"/>
  <c r="H16" i="6"/>
  <c r="H15" i="6"/>
  <c r="H14" i="6"/>
  <c r="H13" i="6"/>
  <c r="H12" i="6"/>
  <c r="H11" i="6"/>
  <c r="H10" i="6"/>
  <c r="H9" i="6"/>
  <c r="H8" i="6"/>
  <c r="H7" i="6"/>
  <c r="H6" i="6"/>
  <c r="J21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67" i="6"/>
  <c r="H66" i="6"/>
  <c r="H65" i="6"/>
  <c r="H64" i="6"/>
  <c r="J64" i="6" s="1"/>
  <c r="H63" i="6"/>
  <c r="H62" i="6"/>
  <c r="H61" i="6"/>
  <c r="H60" i="6"/>
  <c r="H59" i="6"/>
  <c r="H58" i="6"/>
  <c r="H57" i="6"/>
  <c r="H56" i="6"/>
  <c r="H55" i="6"/>
  <c r="J55" i="6" s="1"/>
  <c r="H54" i="6"/>
  <c r="H53" i="6"/>
  <c r="H52" i="6"/>
  <c r="H51" i="6"/>
  <c r="H50" i="6"/>
  <c r="H49" i="6"/>
  <c r="H48" i="6"/>
  <c r="J48" i="6" s="1"/>
  <c r="H87" i="6"/>
  <c r="H86" i="6"/>
  <c r="J86" i="6" s="1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88" i="6"/>
  <c r="G88" i="6"/>
  <c r="G87" i="6"/>
  <c r="G86" i="6"/>
  <c r="G85" i="6"/>
  <c r="G84" i="6"/>
  <c r="G83" i="6"/>
  <c r="G82" i="6"/>
  <c r="G81" i="6"/>
  <c r="G80" i="6"/>
  <c r="J80" i="6" s="1"/>
  <c r="G79" i="6"/>
  <c r="G78" i="6"/>
  <c r="G77" i="6"/>
  <c r="J77" i="6" s="1"/>
  <c r="G76" i="6"/>
  <c r="G75" i="6"/>
  <c r="G74" i="6"/>
  <c r="G73" i="6"/>
  <c r="G72" i="6"/>
  <c r="G71" i="6"/>
  <c r="G70" i="6"/>
  <c r="G69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6" i="6"/>
  <c r="G45" i="6"/>
  <c r="G44" i="6"/>
  <c r="G43" i="6"/>
  <c r="G42" i="6"/>
  <c r="G41" i="6"/>
  <c r="G40" i="6"/>
  <c r="G39" i="6"/>
  <c r="J39" i="6" s="1"/>
  <c r="G38" i="6"/>
  <c r="G37" i="6"/>
  <c r="G36" i="6"/>
  <c r="G35" i="6"/>
  <c r="J35" i="6" s="1"/>
  <c r="G34" i="6"/>
  <c r="G33" i="6"/>
  <c r="G32" i="6"/>
  <c r="G31" i="6"/>
  <c r="G30" i="6"/>
  <c r="G29" i="6"/>
  <c r="G28" i="6"/>
  <c r="G27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E90" i="6"/>
  <c r="E91" i="6"/>
  <c r="D92" i="6"/>
  <c r="D91" i="6"/>
  <c r="D90" i="6"/>
  <c r="J87" i="6"/>
  <c r="J85" i="6"/>
  <c r="J84" i="6"/>
  <c r="J83" i="6"/>
  <c r="J82" i="6"/>
  <c r="J78" i="6"/>
  <c r="J71" i="6"/>
  <c r="J70" i="6"/>
  <c r="J69" i="6"/>
  <c r="J67" i="6"/>
  <c r="J66" i="6"/>
  <c r="J65" i="6"/>
  <c r="J62" i="6"/>
  <c r="J61" i="6"/>
  <c r="J59" i="6"/>
  <c r="J58" i="6"/>
  <c r="J57" i="6"/>
  <c r="J56" i="6"/>
  <c r="J51" i="6"/>
  <c r="J50" i="6"/>
  <c r="J49" i="6"/>
  <c r="J46" i="6"/>
  <c r="J45" i="6"/>
  <c r="J44" i="6"/>
  <c r="J43" i="6"/>
  <c r="J42" i="6"/>
  <c r="J41" i="6"/>
  <c r="J40" i="6"/>
  <c r="J38" i="6"/>
  <c r="J37" i="6"/>
  <c r="J36" i="6"/>
  <c r="J30" i="6"/>
  <c r="J29" i="6"/>
  <c r="J28" i="6"/>
  <c r="J27" i="6"/>
  <c r="J25" i="6"/>
  <c r="J24" i="6"/>
  <c r="J23" i="6"/>
  <c r="J22" i="6"/>
  <c r="J20" i="6"/>
  <c r="J19" i="6"/>
  <c r="J9" i="6"/>
  <c r="J8" i="6"/>
  <c r="J7" i="6"/>
  <c r="J6" i="6"/>
  <c r="K83" i="6" l="1"/>
  <c r="K59" i="6"/>
  <c r="K34" i="6"/>
  <c r="K9" i="6"/>
  <c r="N25" i="6" s="1"/>
  <c r="K25" i="6"/>
  <c r="K88" i="6"/>
  <c r="K84" i="6"/>
  <c r="K60" i="6"/>
  <c r="K35" i="6"/>
  <c r="K10" i="6"/>
  <c r="K49" i="6"/>
  <c r="K74" i="6"/>
  <c r="N88" i="6" s="1"/>
  <c r="K50" i="6"/>
  <c r="K66" i="6"/>
  <c r="K41" i="6"/>
  <c r="K16" i="6"/>
  <c r="K75" i="6"/>
  <c r="K51" i="6"/>
  <c r="K67" i="6"/>
  <c r="K42" i="6"/>
  <c r="K17" i="6"/>
  <c r="K76" i="6"/>
  <c r="K52" i="6"/>
  <c r="K27" i="6"/>
  <c r="K43" i="6"/>
  <c r="K18" i="6"/>
  <c r="M25" i="6" s="1"/>
  <c r="K77" i="6"/>
  <c r="K53" i="6"/>
  <c r="K28" i="6"/>
  <c r="K44" i="6"/>
  <c r="K19" i="6"/>
  <c r="K15" i="6"/>
  <c r="K78" i="6"/>
  <c r="K54" i="6"/>
  <c r="K29" i="6"/>
  <c r="K45" i="6"/>
  <c r="K20" i="6"/>
  <c r="K48" i="6"/>
  <c r="K64" i="6"/>
  <c r="K39" i="6"/>
  <c r="K73" i="6"/>
  <c r="M88" i="6" s="1"/>
  <c r="K65" i="6"/>
  <c r="K40" i="6"/>
  <c r="K79" i="6"/>
  <c r="K55" i="6"/>
  <c r="K30" i="6"/>
  <c r="K46" i="6"/>
  <c r="J14" i="6"/>
  <c r="J15" i="6"/>
  <c r="J11" i="6"/>
  <c r="J13" i="6"/>
  <c r="J10" i="6"/>
  <c r="J17" i="6"/>
  <c r="J31" i="6"/>
  <c r="J32" i="6"/>
  <c r="J34" i="6"/>
  <c r="J52" i="6"/>
  <c r="J53" i="6"/>
  <c r="J60" i="6"/>
  <c r="J63" i="6"/>
  <c r="J81" i="6"/>
  <c r="J73" i="6"/>
  <c r="J72" i="6"/>
  <c r="J74" i="6"/>
  <c r="J76" i="6"/>
  <c r="J88" i="6"/>
  <c r="J75" i="6"/>
  <c r="J79" i="6"/>
  <c r="J54" i="6"/>
  <c r="J33" i="6"/>
  <c r="J12" i="6"/>
  <c r="J16" i="6"/>
  <c r="E92" i="6"/>
  <c r="M46" i="6" l="1"/>
  <c r="N46" i="6"/>
  <c r="M67" i="6"/>
  <c r="N67" i="6"/>
</calcChain>
</file>

<file path=xl/sharedStrings.xml><?xml version="1.0" encoding="utf-8"?>
<sst xmlns="http://schemas.openxmlformats.org/spreadsheetml/2006/main" count="257" uniqueCount="60">
  <si>
    <t>NETWORK</t>
  </si>
  <si>
    <t>NUMPY SEED</t>
  </si>
  <si>
    <t>TF SEED</t>
  </si>
  <si>
    <t>W_ASTRO</t>
  </si>
  <si>
    <t>BRANCHING FACTOR</t>
  </si>
  <si>
    <t>ACCURACY</t>
  </si>
  <si>
    <t>LSM+AP-STDP trained on MNIST</t>
  </si>
  <si>
    <t>NALSM1000 trained on MNIST with different w_astro:</t>
  </si>
  <si>
    <t>NALSM1000 trained on N-MNIST with different w_astro:</t>
  </si>
  <si>
    <t>INITIAL_LIQUID_W</t>
  </si>
  <si>
    <t>C_theta</t>
  </si>
  <si>
    <t>Delta C</t>
  </si>
  <si>
    <t>LSM+AP-STDP trained on N-MNIST</t>
  </si>
  <si>
    <t>LSM+STDP trained on MNIST</t>
  </si>
  <si>
    <t>LSM+STDP trained on N-MNIST</t>
  </si>
  <si>
    <t>LIQUID WEIGHT</t>
  </si>
  <si>
    <t>LSM trained on MNIST</t>
  </si>
  <si>
    <t>LSM trained on N-MNIST</t>
  </si>
  <si>
    <t>NALSM8000 trained on MNIST</t>
  </si>
  <si>
    <t>NALSM8000 trained on N-MNIST</t>
  </si>
  <si>
    <t>This tab contains simulation data for NALSM1000 model trained on MNIST and N-MNIST with different neuron-astrocyte connection densities</t>
  </si>
  <si>
    <t>NALSM1000 trained on MNIST with different neuron-astrocyte sparness</t>
  </si>
  <si>
    <t>NALSM1000 trained on N-MNIST with different neuron-astrocyte sparness</t>
  </si>
  <si>
    <t>NEURON-ASTROCYTE DENSITY</t>
  </si>
  <si>
    <t>max adj</t>
  </si>
  <si>
    <t>DATASET</t>
  </si>
  <si>
    <t>MNIST</t>
  </si>
  <si>
    <t>N-MNIST</t>
  </si>
  <si>
    <t>LSM+AP-STDP</t>
  </si>
  <si>
    <t>NALSM1000</t>
  </si>
  <si>
    <t>LSM+STDP</t>
  </si>
  <si>
    <t>LSM</t>
  </si>
  <si>
    <t>LINEAR SEPARATION RANK (SP)</t>
  </si>
  <si>
    <t>APPROXIMATION RANK (AP)</t>
  </si>
  <si>
    <t>SP RESCALED</t>
  </si>
  <si>
    <t>AP RESCALED</t>
  </si>
  <si>
    <t>DIFFERENCE</t>
  </si>
  <si>
    <t>DIFFERENCE RESCALED</t>
  </si>
  <si>
    <t>MODEL</t>
  </si>
  <si>
    <t>PER MODEL AVERAGE</t>
  </si>
  <si>
    <t>PER MODEL STANDARD DEVIATION</t>
  </si>
  <si>
    <t>This tab contains simulation data for kernel quality for NALSM1000, LSM,LSM+STDP,LSM+AP-STDP models trained on MNIST and N-MNIST</t>
  </si>
  <si>
    <t>This tab contains simulation data for LSM+STDP model trained on MNIST and N-MNIST</t>
  </si>
  <si>
    <t>This tab contains simulation data for LSM model trained on MNIST and N-MNIST</t>
  </si>
  <si>
    <t>This tab contains simulation data for LSM+AP-STDP model trained on MNIST and N-MNIST</t>
  </si>
  <si>
    <t>Average:</t>
  </si>
  <si>
    <t>Standard deviation</t>
  </si>
  <si>
    <t>Standard deviation:</t>
  </si>
  <si>
    <t>Average</t>
  </si>
  <si>
    <t>Top accuracy:</t>
  </si>
  <si>
    <t>&lt;--- reported</t>
  </si>
  <si>
    <t>&lt;---reported</t>
  </si>
  <si>
    <t>NALSM1000 trained on N-MNIST:</t>
  </si>
  <si>
    <t>This tab contains simulation data for NALSM8000 model trained on MNIST, N-MNIST and Fashion-MNIST.</t>
  </si>
  <si>
    <t>This tab contains simulation data for NALSM1000 model trained on MNIST, N-MNIST, and Fashion-MNIST.</t>
  </si>
  <si>
    <t>Shown on Figure 4 in paper.</t>
  </si>
  <si>
    <t>Shown on Figure 3 B in paper.</t>
  </si>
  <si>
    <t>Shown on Table 1 in paper.</t>
  </si>
  <si>
    <t>Shown on Figures 2 and 3 A in paper.</t>
  </si>
  <si>
    <t>Shown on Figures 2, 3 A and Table 1 in paper.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</si>
</sst>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Liberation Sans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Liberation San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0" fillId="0" borderId="0" xfId="0" applyFill="1"/>
    <xf numFmtId="164" fontId="0" fillId="0" borderId="0" xfId="0" applyNumberFormat="1"/>
    <xf numFmtId="0" fontId="3" fillId="0" borderId="0" xfId="0" applyFont="1" applyBorder="1"/>
    <xf numFmtId="10" fontId="0" fillId="0" borderId="0" xfId="1" applyNumberFormat="1" applyFont="1"/>
    <xf numFmtId="0" fontId="2" fillId="0" borderId="0" xfId="0" applyFont="1" applyBorder="1"/>
    <xf numFmtId="0" fontId="0" fillId="0" borderId="4" xfId="0" applyBorder="1"/>
    <xf numFmtId="0" fontId="0" fillId="0" borderId="0" xfId="0" applyBorder="1"/>
    <xf numFmtId="2" fontId="0" fillId="0" borderId="0" xfId="0" applyNumberFormat="1" applyBorder="1"/>
    <xf numFmtId="10" fontId="3" fillId="0" borderId="5" xfId="1" applyNumberFormat="1" applyFont="1" applyBorder="1"/>
    <xf numFmtId="2" fontId="0" fillId="0" borderId="0" xfId="0" applyNumberFormat="1" applyFont="1" applyBorder="1"/>
    <xf numFmtId="0" fontId="0" fillId="0" borderId="5" xfId="0" applyBorder="1"/>
    <xf numFmtId="0" fontId="0" fillId="0" borderId="4" xfId="0" applyFont="1" applyFill="1" applyBorder="1"/>
    <xf numFmtId="0" fontId="0" fillId="0" borderId="0" xfId="0" applyFont="1" applyBorder="1"/>
    <xf numFmtId="10" fontId="0" fillId="0" borderId="5" xfId="1" applyNumberFormat="1" applyFont="1" applyBorder="1"/>
    <xf numFmtId="0" fontId="0" fillId="0" borderId="7" xfId="0" applyBorder="1"/>
    <xf numFmtId="2" fontId="0" fillId="0" borderId="7" xfId="0" applyNumberFormat="1" applyFont="1" applyBorder="1"/>
    <xf numFmtId="0" fontId="2" fillId="0" borderId="1" xfId="0" applyFont="1" applyBorder="1"/>
    <xf numFmtId="0" fontId="0" fillId="0" borderId="4" xfId="0" applyFont="1" applyBorder="1"/>
    <xf numFmtId="0" fontId="0" fillId="0" borderId="7" xfId="0" applyFont="1" applyBorder="1"/>
    <xf numFmtId="0" fontId="4" fillId="0" borderId="4" xfId="0" applyFont="1" applyBorder="1"/>
    <xf numFmtId="0" fontId="4" fillId="0" borderId="6" xfId="0" applyFont="1" applyBorder="1"/>
    <xf numFmtId="0" fontId="0" fillId="0" borderId="5" xfId="0" applyFont="1" applyBorder="1"/>
    <xf numFmtId="0" fontId="4" fillId="0" borderId="0" xfId="0" applyFont="1" applyBorder="1"/>
    <xf numFmtId="10" fontId="4" fillId="0" borderId="5" xfId="1" applyNumberFormat="1" applyFont="1" applyBorder="1"/>
    <xf numFmtId="0" fontId="4" fillId="0" borderId="7" xfId="0" applyFont="1" applyBorder="1"/>
    <xf numFmtId="10" fontId="0" fillId="0" borderId="8" xfId="1" applyNumberFormat="1" applyFont="1" applyBorder="1"/>
    <xf numFmtId="0" fontId="5" fillId="0" borderId="0" xfId="0" applyFont="1" applyBorder="1"/>
    <xf numFmtId="10" fontId="4" fillId="0" borderId="8" xfId="1" applyNumberFormat="1" applyFont="1" applyBorder="1"/>
    <xf numFmtId="2" fontId="2" fillId="0" borderId="0" xfId="0" applyNumberFormat="1" applyFont="1" applyBorder="1"/>
    <xf numFmtId="10" fontId="5" fillId="0" borderId="5" xfId="1" applyNumberFormat="1" applyFont="1" applyBorder="1"/>
    <xf numFmtId="10" fontId="2" fillId="0" borderId="5" xfId="1" applyNumberFormat="1" applyFont="1" applyBorder="1"/>
    <xf numFmtId="10" fontId="1" fillId="0" borderId="5" xfId="1" applyNumberFormat="1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166" fontId="0" fillId="0" borderId="0" xfId="0" applyNumberFormat="1" applyFont="1" applyBorder="1"/>
    <xf numFmtId="0" fontId="0" fillId="0" borderId="6" xfId="0" applyFont="1" applyBorder="1"/>
    <xf numFmtId="166" fontId="0" fillId="0" borderId="7" xfId="0" applyNumberFormat="1" applyFont="1" applyBorder="1"/>
    <xf numFmtId="0" fontId="4" fillId="0" borderId="0" xfId="0" applyFont="1" applyFill="1" applyBorder="1"/>
    <xf numFmtId="2" fontId="0" fillId="0" borderId="4" xfId="0" applyNumberFormat="1" applyFont="1" applyBorder="1"/>
    <xf numFmtId="2" fontId="0" fillId="0" borderId="6" xfId="0" applyNumberFormat="1" applyFont="1" applyBorder="1"/>
    <xf numFmtId="10" fontId="1" fillId="0" borderId="8" xfId="1" applyNumberFormat="1" applyFont="1" applyBorder="1"/>
    <xf numFmtId="1" fontId="0" fillId="0" borderId="0" xfId="0" applyNumberFormat="1" applyFont="1" applyBorder="1"/>
    <xf numFmtId="2" fontId="2" fillId="0" borderId="4" xfId="0" applyNumberFormat="1" applyFont="1" applyBorder="1"/>
    <xf numFmtId="1" fontId="2" fillId="0" borderId="0" xfId="0" applyNumberFormat="1" applyFont="1" applyBorder="1"/>
    <xf numFmtId="0" fontId="5" fillId="0" borderId="0" xfId="0" applyFont="1" applyFill="1" applyBorder="1"/>
    <xf numFmtId="0" fontId="4" fillId="0" borderId="7" xfId="0" applyFont="1" applyFill="1" applyBorder="1"/>
    <xf numFmtId="10" fontId="0" fillId="0" borderId="0" xfId="1" applyNumberFormat="1" applyFont="1" applyBorder="1"/>
    <xf numFmtId="2" fontId="5" fillId="0" borderId="0" xfId="0" applyNumberFormat="1" applyFont="1" applyBorder="1"/>
    <xf numFmtId="0" fontId="0" fillId="0" borderId="2" xfId="0" applyBorder="1"/>
    <xf numFmtId="0" fontId="0" fillId="0" borderId="6" xfId="0" applyFont="1" applyFill="1" applyBorder="1"/>
    <xf numFmtId="0" fontId="0" fillId="0" borderId="3" xfId="0" applyBorder="1"/>
    <xf numFmtId="0" fontId="0" fillId="0" borderId="6" xfId="0" applyBorder="1"/>
    <xf numFmtId="165" fontId="2" fillId="0" borderId="7" xfId="0" applyNumberFormat="1" applyFont="1" applyBorder="1"/>
    <xf numFmtId="164" fontId="2" fillId="0" borderId="8" xfId="0" applyNumberFormat="1" applyFont="1" applyBorder="1"/>
    <xf numFmtId="0" fontId="6" fillId="0" borderId="9" xfId="0" applyFont="1" applyBorder="1"/>
    <xf numFmtId="0" fontId="6" fillId="0" borderId="10" xfId="0" applyFont="1" applyBorder="1"/>
    <xf numFmtId="0" fontId="7" fillId="0" borderId="10" xfId="0" applyFont="1" applyBorder="1"/>
    <xf numFmtId="0" fontId="6" fillId="0" borderId="11" xfId="0" applyFont="1" applyBorder="1"/>
    <xf numFmtId="0" fontId="6" fillId="0" borderId="0" xfId="0" applyFont="1" applyFill="1" applyBorder="1"/>
    <xf numFmtId="10" fontId="0" fillId="0" borderId="0" xfId="0" applyNumberFormat="1"/>
    <xf numFmtId="10" fontId="6" fillId="0" borderId="0" xfId="0" applyNumberFormat="1" applyFont="1"/>
    <xf numFmtId="10" fontId="6" fillId="0" borderId="0" xfId="1" applyNumberFormat="1" applyFont="1"/>
    <xf numFmtId="164" fontId="0" fillId="0" borderId="2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8" xfId="0" applyBorder="1"/>
    <xf numFmtId="10" fontId="2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9113D-08F0-43FA-BFDD-F4509AD988B7}">
  <dimension ref="A1:AE86"/>
  <sheetViews>
    <sheetView tabSelected="1" zoomScale="80" zoomScaleNormal="80" workbookViewId="0">
      <selection activeCell="T7" sqref="T7"/>
    </sheetView>
  </sheetViews>
  <sheetFormatPr defaultRowHeight="15" x14ac:dyDescent="0.25"/>
  <cols>
    <col min="2" max="2" width="12" style="2" bestFit="1" customWidth="1"/>
    <col min="3" max="3" width="10.5703125" bestFit="1" customWidth="1"/>
    <col min="4" max="4" width="13.140625" bestFit="1" customWidth="1"/>
    <col min="5" max="5" width="12" bestFit="1" customWidth="1"/>
    <col min="6" max="6" width="3.85546875" customWidth="1"/>
    <col min="7" max="7" width="20.5703125" bestFit="1" customWidth="1"/>
    <col min="8" max="8" width="10.7109375" bestFit="1" customWidth="1"/>
    <col min="9" max="9" width="8.5703125" bestFit="1" customWidth="1"/>
    <col min="10" max="10" width="18" bestFit="1" customWidth="1"/>
    <col min="11" max="11" width="13.42578125" bestFit="1" customWidth="1"/>
    <col min="12" max="12" width="10.28515625" bestFit="1" customWidth="1"/>
    <col min="13" max="13" width="10.7109375" bestFit="1" customWidth="1"/>
    <col min="14" max="14" width="13.140625" bestFit="1" customWidth="1"/>
    <col min="15" max="15" width="8.5703125" bestFit="1" customWidth="1"/>
    <col min="16" max="16" width="4.140625" customWidth="1"/>
    <col min="17" max="17" width="20.28515625" bestFit="1" customWidth="1"/>
    <col min="18" max="18" width="10.7109375" bestFit="1" customWidth="1"/>
    <col min="19" max="19" width="8.5703125" bestFit="1" customWidth="1"/>
    <col min="20" max="20" width="18" bestFit="1" customWidth="1"/>
    <col min="21" max="21" width="12" bestFit="1" customWidth="1"/>
    <col min="22" max="22" width="10.28515625" bestFit="1" customWidth="1"/>
    <col min="23" max="23" width="10.7109375" bestFit="1" customWidth="1"/>
    <col min="24" max="24" width="13.140625" bestFit="1" customWidth="1"/>
    <col min="25" max="25" width="8.5703125" bestFit="1" customWidth="1"/>
    <col min="27" max="27" width="20.28515625" bestFit="1" customWidth="1"/>
    <col min="28" max="28" width="10.7109375" bestFit="1" customWidth="1"/>
    <col min="29" max="29" width="8.5703125" bestFit="1" customWidth="1"/>
    <col min="30" max="30" width="18" bestFit="1" customWidth="1"/>
    <col min="31" max="31" width="12" bestFit="1" customWidth="1"/>
  </cols>
  <sheetData>
    <row r="1" spans="1:30" ht="15.75" thickBot="1" x14ac:dyDescent="0.3">
      <c r="A1" s="68" t="s">
        <v>54</v>
      </c>
      <c r="B1" s="69"/>
      <c r="C1" s="69"/>
      <c r="D1" s="69"/>
      <c r="E1" s="69"/>
      <c r="F1" s="69"/>
      <c r="G1" s="69"/>
      <c r="H1" s="69"/>
      <c r="I1" s="69"/>
      <c r="J1" s="70"/>
    </row>
    <row r="2" spans="1:30" ht="15.75" thickBot="1" x14ac:dyDescent="0.3">
      <c r="A2" s="68" t="s">
        <v>59</v>
      </c>
      <c r="B2" s="69"/>
      <c r="C2" s="69"/>
      <c r="D2" s="70"/>
    </row>
    <row r="3" spans="1:30" ht="15.75" thickBot="1" x14ac:dyDescent="0.3">
      <c r="B3"/>
    </row>
    <row r="4" spans="1:30" ht="15.75" thickBot="1" x14ac:dyDescent="0.3">
      <c r="B4" s="71" t="s">
        <v>7</v>
      </c>
      <c r="C4" s="72"/>
      <c r="D4" s="72"/>
      <c r="E4" s="72"/>
      <c r="F4" s="72"/>
      <c r="G4" s="72"/>
      <c r="H4" s="73"/>
      <c r="L4" s="71" t="s">
        <v>8</v>
      </c>
      <c r="M4" s="72"/>
      <c r="N4" s="72"/>
      <c r="O4" s="72"/>
      <c r="P4" s="72"/>
      <c r="Q4" s="72"/>
      <c r="R4" s="73"/>
      <c r="V4" s="71" t="s">
        <v>52</v>
      </c>
      <c r="W4" s="72"/>
      <c r="X4" s="72"/>
      <c r="Y4" s="72"/>
      <c r="Z4" s="72"/>
      <c r="AA4" s="72"/>
      <c r="AB4" s="73"/>
    </row>
    <row r="5" spans="1:30" x14ac:dyDescent="0.25">
      <c r="B5" s="34" t="s">
        <v>3</v>
      </c>
      <c r="C5" s="35" t="s">
        <v>0</v>
      </c>
      <c r="D5" s="35" t="s">
        <v>1</v>
      </c>
      <c r="E5" s="35" t="s">
        <v>2</v>
      </c>
      <c r="F5" s="35"/>
      <c r="G5" s="35" t="s">
        <v>4</v>
      </c>
      <c r="H5" s="36" t="s">
        <v>5</v>
      </c>
      <c r="I5" s="61" t="s">
        <v>48</v>
      </c>
      <c r="J5" s="61" t="s">
        <v>46</v>
      </c>
      <c r="L5" s="34" t="s">
        <v>3</v>
      </c>
      <c r="M5" s="35" t="s">
        <v>0</v>
      </c>
      <c r="N5" s="35" t="s">
        <v>1</v>
      </c>
      <c r="O5" s="35" t="s">
        <v>2</v>
      </c>
      <c r="P5" s="35"/>
      <c r="Q5" s="35" t="s">
        <v>4</v>
      </c>
      <c r="R5" s="36" t="s">
        <v>5</v>
      </c>
      <c r="S5" s="61" t="s">
        <v>48</v>
      </c>
      <c r="T5" s="61" t="s">
        <v>46</v>
      </c>
      <c r="V5" s="34" t="s">
        <v>3</v>
      </c>
      <c r="W5" s="35" t="s">
        <v>0</v>
      </c>
      <c r="X5" s="35" t="s">
        <v>1</v>
      </c>
      <c r="Y5" s="35" t="s">
        <v>2</v>
      </c>
      <c r="Z5" s="35"/>
      <c r="AA5" s="35" t="s">
        <v>4</v>
      </c>
      <c r="AB5" s="36" t="s">
        <v>5</v>
      </c>
      <c r="AC5" s="61" t="s">
        <v>48</v>
      </c>
      <c r="AD5" s="61" t="s">
        <v>46</v>
      </c>
    </row>
    <row r="6" spans="1:30" x14ac:dyDescent="0.25">
      <c r="B6" s="7"/>
      <c r="C6" s="8"/>
      <c r="D6" s="4"/>
      <c r="E6" s="4"/>
      <c r="F6" s="8"/>
      <c r="G6" s="9"/>
      <c r="H6" s="10"/>
      <c r="L6" s="19"/>
      <c r="M6" s="14"/>
      <c r="N6" s="14"/>
      <c r="O6" s="14"/>
      <c r="P6" s="14"/>
      <c r="Q6" s="14"/>
      <c r="R6" s="23"/>
      <c r="V6" s="7"/>
      <c r="W6" s="8"/>
      <c r="X6" s="8"/>
      <c r="Y6" s="8"/>
      <c r="Z6" s="8"/>
      <c r="AA6" s="8"/>
      <c r="AB6" s="12"/>
    </row>
    <row r="7" spans="1:30" x14ac:dyDescent="0.25">
      <c r="B7" s="19">
        <v>2E-3</v>
      </c>
      <c r="C7" s="14">
        <v>0</v>
      </c>
      <c r="D7" s="24">
        <v>592328</v>
      </c>
      <c r="E7" s="24">
        <v>52598</v>
      </c>
      <c r="F7" s="14"/>
      <c r="G7" s="11">
        <v>1.43073605750955</v>
      </c>
      <c r="H7" s="25">
        <v>0.95820000000000005</v>
      </c>
      <c r="L7" s="19">
        <v>2E-3</v>
      </c>
      <c r="M7" s="14">
        <v>0</v>
      </c>
      <c r="N7" s="24">
        <v>123948</v>
      </c>
      <c r="O7" s="24">
        <v>52171</v>
      </c>
      <c r="P7" s="14"/>
      <c r="Q7" s="11">
        <v>1.27474753772381</v>
      </c>
      <c r="R7" s="15">
        <v>0.95760000000000001</v>
      </c>
      <c r="V7" s="7"/>
      <c r="W7" s="8"/>
      <c r="X7" s="8"/>
      <c r="Y7" s="8"/>
      <c r="Z7" s="8"/>
      <c r="AA7" s="8"/>
      <c r="AB7" s="12"/>
    </row>
    <row r="8" spans="1:30" x14ac:dyDescent="0.25">
      <c r="B8" s="19">
        <v>2E-3</v>
      </c>
      <c r="C8" s="14">
        <v>1</v>
      </c>
      <c r="D8" s="24">
        <v>702624</v>
      </c>
      <c r="E8" s="24">
        <v>74770</v>
      </c>
      <c r="F8" s="14"/>
      <c r="G8" s="11">
        <v>1.42825754703339</v>
      </c>
      <c r="H8" s="25">
        <v>0.95919999999999905</v>
      </c>
      <c r="L8" s="19">
        <v>2E-3</v>
      </c>
      <c r="M8" s="14">
        <v>1</v>
      </c>
      <c r="N8" s="24">
        <v>102261</v>
      </c>
      <c r="O8" s="24">
        <v>84597</v>
      </c>
      <c r="P8" s="14"/>
      <c r="Q8" s="11">
        <v>1.2825036817115001</v>
      </c>
      <c r="R8" s="15">
        <v>0.96</v>
      </c>
      <c r="V8" s="7"/>
      <c r="W8" s="8"/>
      <c r="X8" s="8"/>
      <c r="Y8" s="8"/>
      <c r="Z8" s="8"/>
      <c r="AA8" s="8"/>
      <c r="AB8" s="12"/>
    </row>
    <row r="9" spans="1:30" x14ac:dyDescent="0.25">
      <c r="B9" s="19">
        <v>2E-3</v>
      </c>
      <c r="C9" s="14">
        <v>2</v>
      </c>
      <c r="D9" s="24">
        <v>130746</v>
      </c>
      <c r="E9" s="24">
        <v>47557</v>
      </c>
      <c r="F9" s="14"/>
      <c r="G9" s="11">
        <v>1.4096296277126901</v>
      </c>
      <c r="H9" s="25">
        <v>0.95799999999999996</v>
      </c>
      <c r="L9" s="19">
        <v>2E-3</v>
      </c>
      <c r="M9" s="14">
        <v>2</v>
      </c>
      <c r="N9" s="24">
        <v>49638</v>
      </c>
      <c r="O9" s="24">
        <v>51700</v>
      </c>
      <c r="P9" s="14"/>
      <c r="Q9" s="11">
        <v>1.2779904352449201</v>
      </c>
      <c r="R9" s="15">
        <v>0.95609999999999995</v>
      </c>
      <c r="V9" s="7"/>
      <c r="W9" s="8"/>
      <c r="X9" s="8"/>
      <c r="Y9" s="8"/>
      <c r="Z9" s="8"/>
      <c r="AA9" s="8"/>
      <c r="AB9" s="12"/>
    </row>
    <row r="10" spans="1:30" x14ac:dyDescent="0.25">
      <c r="B10" s="19">
        <v>2E-3</v>
      </c>
      <c r="C10" s="14">
        <v>3</v>
      </c>
      <c r="D10" s="24">
        <v>83009</v>
      </c>
      <c r="E10" s="24">
        <v>75870</v>
      </c>
      <c r="F10" s="14"/>
      <c r="G10" s="11">
        <v>1.42826540490344</v>
      </c>
      <c r="H10" s="25">
        <v>0.96109999999999995</v>
      </c>
      <c r="L10" s="19">
        <v>2E-3</v>
      </c>
      <c r="M10" s="14">
        <v>3</v>
      </c>
      <c r="N10" s="24">
        <v>721821</v>
      </c>
      <c r="O10" s="24">
        <v>96343</v>
      </c>
      <c r="P10" s="14"/>
      <c r="Q10" s="11">
        <v>1.2917374846829599</v>
      </c>
      <c r="R10" s="15">
        <v>0.96050000000000002</v>
      </c>
      <c r="V10" s="7"/>
      <c r="W10" s="8"/>
      <c r="X10" s="8"/>
      <c r="Y10" s="8"/>
      <c r="Z10" s="8"/>
      <c r="AA10" s="8"/>
      <c r="AB10" s="12"/>
    </row>
    <row r="11" spans="1:30" x14ac:dyDescent="0.25">
      <c r="B11" s="19">
        <v>2E-3</v>
      </c>
      <c r="C11" s="14">
        <v>4</v>
      </c>
      <c r="D11" s="24">
        <v>577708</v>
      </c>
      <c r="E11" s="24">
        <v>9776</v>
      </c>
      <c r="F11" s="14"/>
      <c r="G11" s="11">
        <v>1.4476837865413399</v>
      </c>
      <c r="H11" s="25">
        <v>0.96020000000000005</v>
      </c>
      <c r="L11" s="19">
        <v>2E-3</v>
      </c>
      <c r="M11" s="14">
        <v>4</v>
      </c>
      <c r="N11" s="24">
        <v>366624</v>
      </c>
      <c r="O11" s="24">
        <v>10728</v>
      </c>
      <c r="P11" s="14"/>
      <c r="Q11" s="11">
        <v>1.30164239184825</v>
      </c>
      <c r="R11" s="15">
        <v>0.95820000000000005</v>
      </c>
      <c r="V11" s="7"/>
      <c r="W11" s="8"/>
      <c r="X11" s="8"/>
      <c r="Y11" s="8"/>
      <c r="Z11" s="8"/>
      <c r="AA11" s="8"/>
      <c r="AB11" s="12"/>
    </row>
    <row r="12" spans="1:30" x14ac:dyDescent="0.25">
      <c r="B12" s="19">
        <v>2E-3</v>
      </c>
      <c r="C12" s="14">
        <v>5</v>
      </c>
      <c r="D12" s="24">
        <v>691415</v>
      </c>
      <c r="E12" s="24">
        <v>58655</v>
      </c>
      <c r="F12" s="14"/>
      <c r="G12" s="11">
        <v>1.4095562079646</v>
      </c>
      <c r="H12" s="25">
        <v>0.95860000000000001</v>
      </c>
      <c r="L12" s="19">
        <v>2E-3</v>
      </c>
      <c r="M12" s="14">
        <v>5</v>
      </c>
      <c r="N12" s="24">
        <v>757271</v>
      </c>
      <c r="O12" s="24">
        <v>40069</v>
      </c>
      <c r="P12" s="14"/>
      <c r="Q12" s="11">
        <v>1.2865750976216299</v>
      </c>
      <c r="R12" s="15">
        <v>0.95979999999999899</v>
      </c>
      <c r="V12" s="7"/>
      <c r="W12" s="8"/>
      <c r="X12" s="8"/>
      <c r="Y12" s="8"/>
      <c r="Z12" s="8"/>
      <c r="AA12" s="8"/>
      <c r="AB12" s="12"/>
    </row>
    <row r="13" spans="1:30" x14ac:dyDescent="0.25">
      <c r="B13" s="19">
        <v>2E-3</v>
      </c>
      <c r="C13" s="14">
        <v>6</v>
      </c>
      <c r="D13" s="24">
        <v>6208</v>
      </c>
      <c r="E13" s="24">
        <v>55791</v>
      </c>
      <c r="F13" s="14"/>
      <c r="G13" s="11">
        <v>1.4025408826366199</v>
      </c>
      <c r="H13" s="25">
        <v>0.95799999999999996</v>
      </c>
      <c r="L13" s="19">
        <v>2E-3</v>
      </c>
      <c r="M13" s="14">
        <v>6</v>
      </c>
      <c r="N13" s="24">
        <v>34671</v>
      </c>
      <c r="O13" s="24">
        <v>63053</v>
      </c>
      <c r="P13" s="14"/>
      <c r="Q13" s="11">
        <v>1.3509502785959699</v>
      </c>
      <c r="R13" s="15">
        <v>0.95719999999999905</v>
      </c>
      <c r="V13" s="7"/>
      <c r="W13" s="8"/>
      <c r="X13" s="8"/>
      <c r="Y13" s="8"/>
      <c r="Z13" s="8"/>
      <c r="AA13" s="8"/>
      <c r="AB13" s="12"/>
    </row>
    <row r="14" spans="1:30" x14ac:dyDescent="0.25">
      <c r="B14" s="19">
        <v>2E-3</v>
      </c>
      <c r="C14" s="14">
        <v>7</v>
      </c>
      <c r="D14" s="24">
        <v>249017</v>
      </c>
      <c r="E14" s="24">
        <v>26876</v>
      </c>
      <c r="F14" s="14"/>
      <c r="G14" s="11">
        <v>1.44410353965969</v>
      </c>
      <c r="H14" s="25">
        <v>0.95599999999999996</v>
      </c>
      <c r="L14" s="19">
        <v>2E-3</v>
      </c>
      <c r="M14" s="14">
        <v>7</v>
      </c>
      <c r="N14" s="24">
        <v>250035</v>
      </c>
      <c r="O14" s="24">
        <v>70378</v>
      </c>
      <c r="P14" s="14"/>
      <c r="Q14" s="11">
        <v>1.2002912159755099</v>
      </c>
      <c r="R14" s="15">
        <v>0.96089999999999998</v>
      </c>
      <c r="V14" s="7"/>
      <c r="W14" s="8"/>
      <c r="X14" s="8"/>
      <c r="Y14" s="8"/>
      <c r="Z14" s="8"/>
      <c r="AA14" s="8"/>
      <c r="AB14" s="12"/>
    </row>
    <row r="15" spans="1:30" x14ac:dyDescent="0.25">
      <c r="B15" s="19">
        <v>2E-3</v>
      </c>
      <c r="C15" s="14">
        <v>8</v>
      </c>
      <c r="D15" s="24">
        <v>519458</v>
      </c>
      <c r="E15" s="24">
        <v>56578</v>
      </c>
      <c r="F15" s="14"/>
      <c r="G15" s="11">
        <v>1.4136701246329799</v>
      </c>
      <c r="H15" s="25">
        <v>0.96060000000000001</v>
      </c>
      <c r="L15" s="19">
        <v>2E-3</v>
      </c>
      <c r="M15" s="14">
        <v>8</v>
      </c>
      <c r="N15" s="24">
        <v>757781</v>
      </c>
      <c r="O15" s="24">
        <v>16781</v>
      </c>
      <c r="P15" s="14"/>
      <c r="Q15" s="11">
        <v>1.30850927739562</v>
      </c>
      <c r="R15" s="15">
        <v>0.9577</v>
      </c>
      <c r="V15" s="7"/>
      <c r="W15" s="8"/>
      <c r="X15" s="8"/>
      <c r="Y15" s="8"/>
      <c r="Z15" s="8"/>
      <c r="AA15" s="8"/>
      <c r="AB15" s="12"/>
    </row>
    <row r="16" spans="1:30" x14ac:dyDescent="0.25">
      <c r="B16" s="19">
        <v>2E-3</v>
      </c>
      <c r="C16" s="14">
        <v>9</v>
      </c>
      <c r="D16" s="24">
        <v>585842</v>
      </c>
      <c r="E16" s="24">
        <v>37407</v>
      </c>
      <c r="F16" s="14"/>
      <c r="G16" s="11">
        <v>1.4270494501204201</v>
      </c>
      <c r="H16" s="25">
        <v>0.960699999999999</v>
      </c>
      <c r="I16" s="62">
        <f>AVERAGE(H7:H16)</f>
        <v>0.9590599999999998</v>
      </c>
      <c r="J16" s="5">
        <f>STDEV(H7:H16)</f>
        <v>1.6022206811518651E-3</v>
      </c>
      <c r="L16" s="19">
        <v>2E-3</v>
      </c>
      <c r="M16" s="14">
        <v>9</v>
      </c>
      <c r="N16" s="24">
        <v>205579</v>
      </c>
      <c r="O16" s="24">
        <v>92074</v>
      </c>
      <c r="P16" s="14"/>
      <c r="Q16" s="11">
        <v>1.32889787042762</v>
      </c>
      <c r="R16" s="15">
        <v>0.95669999999999999</v>
      </c>
      <c r="S16" s="62">
        <f>AVERAGE(R7:R16)</f>
        <v>0.9584699999999996</v>
      </c>
      <c r="T16" s="5">
        <f>STDEV(R7:R16)</f>
        <v>1.6970890109570234E-3</v>
      </c>
      <c r="V16" s="7"/>
      <c r="W16" s="8"/>
      <c r="X16" s="8"/>
      <c r="Y16" s="8"/>
      <c r="Z16" s="8"/>
      <c r="AA16" s="8"/>
      <c r="AB16" s="12"/>
    </row>
    <row r="17" spans="2:28" x14ac:dyDescent="0.25">
      <c r="B17" s="19"/>
      <c r="C17" s="14"/>
      <c r="D17" s="24"/>
      <c r="E17" s="24"/>
      <c r="F17" s="14"/>
      <c r="G17" s="11"/>
      <c r="H17" s="25"/>
      <c r="L17" s="19"/>
      <c r="M17" s="14"/>
      <c r="N17" s="14"/>
      <c r="O17" s="14"/>
      <c r="P17" s="14"/>
      <c r="Q17" s="11"/>
      <c r="R17" s="15"/>
      <c r="V17" s="7"/>
      <c r="W17" s="8"/>
      <c r="X17" s="8"/>
      <c r="Y17" s="8"/>
      <c r="Z17" s="8"/>
      <c r="AA17" s="8"/>
      <c r="AB17" s="12"/>
    </row>
    <row r="18" spans="2:28" x14ac:dyDescent="0.25">
      <c r="B18" s="21">
        <v>7.4999999999999997E-3</v>
      </c>
      <c r="C18" s="14">
        <v>0</v>
      </c>
      <c r="D18" s="24">
        <v>592328</v>
      </c>
      <c r="E18" s="24">
        <v>52598</v>
      </c>
      <c r="F18" s="14"/>
      <c r="G18" s="11">
        <v>1.3511081911460301</v>
      </c>
      <c r="H18" s="25">
        <v>0.96020000000000005</v>
      </c>
      <c r="L18" s="21">
        <v>7.4999999999999997E-3</v>
      </c>
      <c r="M18" s="14">
        <v>0</v>
      </c>
      <c r="N18" s="24">
        <v>123948</v>
      </c>
      <c r="O18" s="24">
        <v>52171</v>
      </c>
      <c r="P18" s="14"/>
      <c r="Q18" s="11">
        <v>1.2098342112550999</v>
      </c>
      <c r="R18" s="15">
        <v>0.96179999999999999</v>
      </c>
      <c r="V18" s="7"/>
      <c r="W18" s="8"/>
      <c r="X18" s="8"/>
      <c r="Y18" s="8"/>
      <c r="Z18" s="8"/>
      <c r="AA18" s="8"/>
      <c r="AB18" s="12"/>
    </row>
    <row r="19" spans="2:28" x14ac:dyDescent="0.25">
      <c r="B19" s="21">
        <v>7.4999999999999997E-3</v>
      </c>
      <c r="C19" s="14">
        <v>1</v>
      </c>
      <c r="D19" s="24">
        <v>702624</v>
      </c>
      <c r="E19" s="24">
        <v>74770</v>
      </c>
      <c r="F19" s="14"/>
      <c r="G19" s="11">
        <v>1.33345527967018</v>
      </c>
      <c r="H19" s="25">
        <v>0.96179999999999999</v>
      </c>
      <c r="L19" s="21">
        <v>7.4999999999999997E-3</v>
      </c>
      <c r="M19" s="14">
        <v>1</v>
      </c>
      <c r="N19" s="24">
        <v>102261</v>
      </c>
      <c r="O19" s="24">
        <v>84597</v>
      </c>
      <c r="P19" s="14"/>
      <c r="Q19" s="11">
        <v>1.2025363469144701</v>
      </c>
      <c r="R19" s="15">
        <v>0.95730000000000004</v>
      </c>
      <c r="V19" s="7"/>
      <c r="W19" s="8"/>
      <c r="X19" s="8"/>
      <c r="Y19" s="8"/>
      <c r="Z19" s="8"/>
      <c r="AA19" s="8"/>
      <c r="AB19" s="12"/>
    </row>
    <row r="20" spans="2:28" x14ac:dyDescent="0.25">
      <c r="B20" s="21">
        <v>7.4999999999999997E-3</v>
      </c>
      <c r="C20" s="14">
        <v>2</v>
      </c>
      <c r="D20" s="24">
        <v>130746</v>
      </c>
      <c r="E20" s="24">
        <v>47557</v>
      </c>
      <c r="F20" s="14"/>
      <c r="G20" s="11">
        <v>1.31887090308154</v>
      </c>
      <c r="H20" s="25">
        <v>0.95919999999999905</v>
      </c>
      <c r="L20" s="21">
        <v>7.4999999999999997E-3</v>
      </c>
      <c r="M20" s="14">
        <v>2</v>
      </c>
      <c r="N20" s="24">
        <v>49638</v>
      </c>
      <c r="O20" s="24">
        <v>51700</v>
      </c>
      <c r="P20" s="14"/>
      <c r="Q20" s="11">
        <v>1.13885275162083</v>
      </c>
      <c r="R20" s="15">
        <v>0.95809999999999995</v>
      </c>
      <c r="V20" s="7"/>
      <c r="W20" s="8"/>
      <c r="X20" s="8"/>
      <c r="Y20" s="8"/>
      <c r="Z20" s="8"/>
      <c r="AA20" s="8"/>
      <c r="AB20" s="12"/>
    </row>
    <row r="21" spans="2:28" x14ac:dyDescent="0.25">
      <c r="B21" s="21">
        <v>7.4999999999999997E-3</v>
      </c>
      <c r="C21" s="14">
        <v>3</v>
      </c>
      <c r="D21" s="24">
        <v>83009</v>
      </c>
      <c r="E21" s="24">
        <v>75870</v>
      </c>
      <c r="F21" s="14"/>
      <c r="G21" s="11">
        <v>1.36045899464869</v>
      </c>
      <c r="H21" s="25">
        <v>0.95909999999999995</v>
      </c>
      <c r="L21" s="21">
        <v>7.4999999999999997E-3</v>
      </c>
      <c r="M21" s="14">
        <v>3</v>
      </c>
      <c r="N21" s="24">
        <v>721821</v>
      </c>
      <c r="O21" s="24">
        <v>96343</v>
      </c>
      <c r="P21" s="14"/>
      <c r="Q21" s="11">
        <v>1.16552539447049</v>
      </c>
      <c r="R21" s="15">
        <v>0.96179999999999899</v>
      </c>
      <c r="V21" s="7"/>
      <c r="W21" s="8"/>
      <c r="X21" s="8"/>
      <c r="Y21" s="8"/>
      <c r="Z21" s="8"/>
      <c r="AA21" s="8"/>
      <c r="AB21" s="12"/>
    </row>
    <row r="22" spans="2:28" x14ac:dyDescent="0.25">
      <c r="B22" s="21">
        <v>7.4999999999999997E-3</v>
      </c>
      <c r="C22" s="14">
        <v>4</v>
      </c>
      <c r="D22" s="24">
        <v>577708</v>
      </c>
      <c r="E22" s="24">
        <v>9776</v>
      </c>
      <c r="F22" s="14"/>
      <c r="G22" s="11">
        <v>1.33000541729446</v>
      </c>
      <c r="H22" s="25">
        <v>0.95940000000000003</v>
      </c>
      <c r="L22" s="21">
        <v>7.4999999999999997E-3</v>
      </c>
      <c r="M22" s="14">
        <v>4</v>
      </c>
      <c r="N22" s="24">
        <v>366624</v>
      </c>
      <c r="O22" s="24">
        <v>10728</v>
      </c>
      <c r="P22" s="14"/>
      <c r="Q22" s="11">
        <v>1.15182937865311</v>
      </c>
      <c r="R22" s="15">
        <v>0.95599999999999996</v>
      </c>
      <c r="V22" s="7"/>
      <c r="W22" s="8"/>
      <c r="X22" s="8"/>
      <c r="Y22" s="8"/>
      <c r="Z22" s="8"/>
      <c r="AA22" s="8"/>
      <c r="AB22" s="12"/>
    </row>
    <row r="23" spans="2:28" x14ac:dyDescent="0.25">
      <c r="B23" s="21">
        <v>7.4999999999999997E-3</v>
      </c>
      <c r="C23" s="14">
        <v>5</v>
      </c>
      <c r="D23" s="24">
        <v>691415</v>
      </c>
      <c r="E23" s="24">
        <v>58655</v>
      </c>
      <c r="F23" s="14"/>
      <c r="G23" s="11">
        <v>1.30425438505761</v>
      </c>
      <c r="H23" s="25">
        <v>0.96060000000000001</v>
      </c>
      <c r="L23" s="21">
        <v>7.4999999999999997E-3</v>
      </c>
      <c r="M23" s="14">
        <v>5</v>
      </c>
      <c r="N23" s="24">
        <v>757271</v>
      </c>
      <c r="O23" s="24">
        <v>40069</v>
      </c>
      <c r="P23" s="14"/>
      <c r="Q23" s="11">
        <v>1.1570720136450099</v>
      </c>
      <c r="R23" s="15">
        <v>0.96140000000000003</v>
      </c>
      <c r="V23" s="7"/>
      <c r="W23" s="8"/>
      <c r="X23" s="8"/>
      <c r="Y23" s="8"/>
      <c r="Z23" s="8"/>
      <c r="AA23" s="8"/>
      <c r="AB23" s="12"/>
    </row>
    <row r="24" spans="2:28" x14ac:dyDescent="0.25">
      <c r="B24" s="21">
        <v>7.4999999999999997E-3</v>
      </c>
      <c r="C24" s="14">
        <v>6</v>
      </c>
      <c r="D24" s="24">
        <v>6208</v>
      </c>
      <c r="E24" s="24">
        <v>55791</v>
      </c>
      <c r="F24" s="14"/>
      <c r="G24" s="11">
        <v>1.2760414366939701</v>
      </c>
      <c r="H24" s="25">
        <v>0.95989999999999998</v>
      </c>
      <c r="L24" s="21">
        <v>7.4999999999999997E-3</v>
      </c>
      <c r="M24" s="14">
        <v>6</v>
      </c>
      <c r="N24" s="24">
        <v>34671</v>
      </c>
      <c r="O24" s="24">
        <v>63053</v>
      </c>
      <c r="P24" s="14"/>
      <c r="Q24" s="11">
        <v>1.22211553057359</v>
      </c>
      <c r="R24" s="15">
        <v>0.96209999999999996</v>
      </c>
      <c r="V24" s="7"/>
      <c r="W24" s="8"/>
      <c r="X24" s="8"/>
      <c r="Y24" s="8"/>
      <c r="Z24" s="8"/>
      <c r="AA24" s="8"/>
      <c r="AB24" s="12"/>
    </row>
    <row r="25" spans="2:28" x14ac:dyDescent="0.25">
      <c r="B25" s="21">
        <v>7.4999999999999997E-3</v>
      </c>
      <c r="C25" s="14">
        <v>7</v>
      </c>
      <c r="D25" s="24">
        <v>249017</v>
      </c>
      <c r="E25" s="24">
        <v>26876</v>
      </c>
      <c r="F25" s="14"/>
      <c r="G25" s="11">
        <v>1.33756111189823</v>
      </c>
      <c r="H25" s="25">
        <v>0.96060000000000001</v>
      </c>
      <c r="L25" s="21">
        <v>7.4999999999999997E-3</v>
      </c>
      <c r="M25" s="14">
        <v>7</v>
      </c>
      <c r="N25" s="24">
        <v>250035</v>
      </c>
      <c r="O25" s="24">
        <v>70378</v>
      </c>
      <c r="P25" s="14"/>
      <c r="Q25" s="11">
        <v>1.15018923304266</v>
      </c>
      <c r="R25" s="15">
        <v>0.96140000000000003</v>
      </c>
      <c r="V25" s="7"/>
      <c r="W25" s="8"/>
      <c r="X25" s="8"/>
      <c r="Y25" s="8"/>
      <c r="Z25" s="8"/>
      <c r="AA25" s="8"/>
      <c r="AB25" s="12"/>
    </row>
    <row r="26" spans="2:28" x14ac:dyDescent="0.25">
      <c r="B26" s="21">
        <v>7.4999999999999997E-3</v>
      </c>
      <c r="C26" s="14">
        <v>8</v>
      </c>
      <c r="D26" s="24">
        <v>519458</v>
      </c>
      <c r="E26" s="24">
        <v>56578</v>
      </c>
      <c r="F26" s="14"/>
      <c r="G26" s="11">
        <v>1.33157882121358</v>
      </c>
      <c r="H26" s="25">
        <v>0.95930000000000004</v>
      </c>
      <c r="L26" s="21">
        <v>7.4999999999999997E-3</v>
      </c>
      <c r="M26" s="14">
        <v>8</v>
      </c>
      <c r="N26" s="24">
        <v>757781</v>
      </c>
      <c r="O26" s="24">
        <v>16781</v>
      </c>
      <c r="P26" s="14"/>
      <c r="Q26" s="11">
        <v>1.1371428170117299</v>
      </c>
      <c r="R26" s="15">
        <v>0.96</v>
      </c>
      <c r="V26" s="7"/>
      <c r="W26" s="8"/>
      <c r="X26" s="8"/>
      <c r="Y26" s="8"/>
      <c r="Z26" s="8"/>
      <c r="AA26" s="8"/>
      <c r="AB26" s="12"/>
    </row>
    <row r="27" spans="2:28" x14ac:dyDescent="0.25">
      <c r="B27" s="21">
        <v>7.4999999999999997E-3</v>
      </c>
      <c r="C27" s="14">
        <v>9</v>
      </c>
      <c r="D27" s="24">
        <v>585842</v>
      </c>
      <c r="E27" s="24">
        <v>37407</v>
      </c>
      <c r="F27" s="14"/>
      <c r="G27" s="11">
        <v>1.30637508336644</v>
      </c>
      <c r="H27" s="25">
        <v>0.95960000000000001</v>
      </c>
      <c r="I27" s="62">
        <f>AVERAGE(H18:H27)</f>
        <v>0.95996999999999999</v>
      </c>
      <c r="J27" s="5">
        <f>STDEV(H18:H27)</f>
        <v>8.4728324006146257E-4</v>
      </c>
      <c r="L27" s="21">
        <v>7.4999999999999997E-3</v>
      </c>
      <c r="M27" s="14">
        <v>9</v>
      </c>
      <c r="N27" s="24">
        <v>205579</v>
      </c>
      <c r="O27" s="24">
        <v>92074</v>
      </c>
      <c r="P27" s="14"/>
      <c r="Q27" s="11">
        <v>1.21261842647603</v>
      </c>
      <c r="R27" s="15">
        <v>0.95950000000000002</v>
      </c>
      <c r="S27" s="62">
        <f>AVERAGE(R18:R27)</f>
        <v>0.9599399999999999</v>
      </c>
      <c r="T27" s="5">
        <f>STDEV(R18:R27)</f>
        <v>2.1582915053861068E-3</v>
      </c>
      <c r="V27" s="7"/>
      <c r="W27" s="8"/>
      <c r="X27" s="8"/>
      <c r="Y27" s="8"/>
      <c r="Z27" s="8"/>
      <c r="AA27" s="8"/>
      <c r="AB27" s="12"/>
    </row>
    <row r="28" spans="2:28" x14ac:dyDescent="0.25">
      <c r="B28" s="13"/>
      <c r="C28" s="14"/>
      <c r="D28" s="14"/>
      <c r="E28" s="14"/>
      <c r="F28" s="14"/>
      <c r="G28" s="14"/>
      <c r="H28" s="23"/>
      <c r="L28" s="13"/>
      <c r="M28" s="14"/>
      <c r="N28" s="14"/>
      <c r="O28" s="14"/>
      <c r="P28" s="14"/>
      <c r="Q28" s="11"/>
      <c r="R28" s="15"/>
      <c r="V28" s="7"/>
      <c r="W28" s="8"/>
      <c r="X28" s="8"/>
      <c r="Y28" s="8"/>
      <c r="Z28" s="8"/>
      <c r="AA28" s="8"/>
      <c r="AB28" s="12"/>
    </row>
    <row r="29" spans="2:28" x14ac:dyDescent="0.25">
      <c r="B29" s="19">
        <v>1.4999999999999999E-2</v>
      </c>
      <c r="C29" s="14">
        <v>0</v>
      </c>
      <c r="D29" s="24">
        <v>592328</v>
      </c>
      <c r="E29" s="24">
        <v>52598</v>
      </c>
      <c r="F29" s="14"/>
      <c r="G29" s="11">
        <v>1.26577473666458</v>
      </c>
      <c r="H29" s="25">
        <v>0.95960000000000001</v>
      </c>
      <c r="L29" s="19">
        <v>1.4999999999999999E-2</v>
      </c>
      <c r="M29" s="14">
        <v>0</v>
      </c>
      <c r="N29" s="24">
        <v>123948</v>
      </c>
      <c r="O29" s="24">
        <v>52171</v>
      </c>
      <c r="P29" s="14"/>
      <c r="Q29" s="11">
        <v>1.1799326997672599</v>
      </c>
      <c r="R29" s="25">
        <v>0.96130000000000004</v>
      </c>
      <c r="V29" s="19">
        <v>1.4999999999999999E-2</v>
      </c>
      <c r="W29" s="14">
        <v>0</v>
      </c>
      <c r="X29" s="24">
        <v>239967</v>
      </c>
      <c r="Y29" s="24">
        <v>80636</v>
      </c>
      <c r="Z29" s="14"/>
      <c r="AA29" s="11">
        <v>1.20308071384735</v>
      </c>
      <c r="AB29" s="25">
        <v>0.83169999999999999</v>
      </c>
    </row>
    <row r="30" spans="2:28" x14ac:dyDescent="0.25">
      <c r="B30" s="19">
        <v>1.4999999999999999E-2</v>
      </c>
      <c r="C30" s="14">
        <v>1</v>
      </c>
      <c r="D30" s="24">
        <v>702624</v>
      </c>
      <c r="E30" s="24">
        <v>74770</v>
      </c>
      <c r="F30" s="14"/>
      <c r="G30" s="11">
        <v>1.2615902402558601</v>
      </c>
      <c r="H30" s="25">
        <v>0.96089999999999898</v>
      </c>
      <c r="L30" s="19">
        <v>1.4999999999999999E-2</v>
      </c>
      <c r="M30" s="14">
        <v>1</v>
      </c>
      <c r="N30" s="24">
        <v>102261</v>
      </c>
      <c r="O30" s="24">
        <v>84597</v>
      </c>
      <c r="P30" s="14"/>
      <c r="Q30" s="11">
        <v>1.1315394978172499</v>
      </c>
      <c r="R30" s="15">
        <v>0.95799999999999896</v>
      </c>
      <c r="V30" s="19">
        <v>1.4999999999999999E-2</v>
      </c>
      <c r="W30" s="14">
        <v>1</v>
      </c>
      <c r="X30" s="24">
        <v>646906</v>
      </c>
      <c r="Y30" s="24">
        <v>68726</v>
      </c>
      <c r="Z30" s="14"/>
      <c r="AA30" s="11">
        <v>1.1988778452375499</v>
      </c>
      <c r="AB30" s="15">
        <v>0.82820000000000005</v>
      </c>
    </row>
    <row r="31" spans="2:28" x14ac:dyDescent="0.25">
      <c r="B31" s="19">
        <v>1.4999999999999999E-2</v>
      </c>
      <c r="C31" s="14">
        <v>2</v>
      </c>
      <c r="D31" s="24">
        <v>130746</v>
      </c>
      <c r="E31" s="24">
        <v>47557</v>
      </c>
      <c r="F31" s="14"/>
      <c r="G31" s="11">
        <v>1.2244037639255101</v>
      </c>
      <c r="H31" s="25">
        <v>0.95830000000000004</v>
      </c>
      <c r="L31" s="19">
        <v>1.4999999999999999E-2</v>
      </c>
      <c r="M31" s="14">
        <v>2</v>
      </c>
      <c r="N31" s="24">
        <v>49638</v>
      </c>
      <c r="O31" s="24">
        <v>51700</v>
      </c>
      <c r="P31" s="14"/>
      <c r="Q31" s="11">
        <v>1.11775340948849</v>
      </c>
      <c r="R31" s="15">
        <v>0.95699999999999996</v>
      </c>
      <c r="V31" s="19">
        <v>1.4999999999999999E-2</v>
      </c>
      <c r="W31" s="14">
        <v>2</v>
      </c>
      <c r="X31" s="24">
        <v>827333</v>
      </c>
      <c r="Y31" s="24">
        <v>8534</v>
      </c>
      <c r="Z31" s="14"/>
      <c r="AA31" s="11">
        <v>1.18187968921482</v>
      </c>
      <c r="AB31" s="15">
        <v>0.83040000000000003</v>
      </c>
    </row>
    <row r="32" spans="2:28" x14ac:dyDescent="0.25">
      <c r="B32" s="19">
        <v>1.4999999999999999E-2</v>
      </c>
      <c r="C32" s="14">
        <v>3</v>
      </c>
      <c r="D32" s="24">
        <v>83009</v>
      </c>
      <c r="E32" s="24">
        <v>75870</v>
      </c>
      <c r="F32" s="14"/>
      <c r="G32" s="11">
        <v>1.2738245669981401</v>
      </c>
      <c r="H32" s="25">
        <v>0.96109999999999995</v>
      </c>
      <c r="L32" s="19">
        <v>1.4999999999999999E-2</v>
      </c>
      <c r="M32" s="14">
        <v>3</v>
      </c>
      <c r="N32" s="24">
        <v>721821</v>
      </c>
      <c r="O32" s="24">
        <v>96343</v>
      </c>
      <c r="P32" s="14"/>
      <c r="Q32" s="11">
        <v>1.1311856560512401</v>
      </c>
      <c r="R32" s="15">
        <v>0.95960000000000001</v>
      </c>
      <c r="V32" s="19">
        <v>1.4999999999999999E-2</v>
      </c>
      <c r="W32" s="14">
        <v>3</v>
      </c>
      <c r="X32" s="24">
        <v>469776</v>
      </c>
      <c r="Y32" s="24">
        <v>4808</v>
      </c>
      <c r="Z32" s="14"/>
      <c r="AA32" s="11">
        <v>1.1898022597177</v>
      </c>
      <c r="AB32" s="15">
        <v>0.83069999999999999</v>
      </c>
    </row>
    <row r="33" spans="2:31" x14ac:dyDescent="0.25">
      <c r="B33" s="19">
        <v>1.4999999999999999E-2</v>
      </c>
      <c r="C33" s="14">
        <v>4</v>
      </c>
      <c r="D33" s="24">
        <v>577708</v>
      </c>
      <c r="E33" s="24">
        <v>9776</v>
      </c>
      <c r="F33" s="14"/>
      <c r="G33" s="11">
        <v>1.25394461969569</v>
      </c>
      <c r="H33" s="25">
        <v>0.95760000000000001</v>
      </c>
      <c r="L33" s="19">
        <v>1.4999999999999999E-2</v>
      </c>
      <c r="M33" s="14">
        <v>4</v>
      </c>
      <c r="N33" s="24">
        <v>366624</v>
      </c>
      <c r="O33" s="24">
        <v>10728</v>
      </c>
      <c r="P33" s="14"/>
      <c r="Q33" s="11">
        <v>1.1142162853244</v>
      </c>
      <c r="R33" s="15">
        <v>0.95640000000000003</v>
      </c>
      <c r="V33" s="19">
        <v>1.4999999999999999E-2</v>
      </c>
      <c r="W33" s="14">
        <v>4</v>
      </c>
      <c r="X33" s="24">
        <v>432328</v>
      </c>
      <c r="Y33" s="24">
        <v>55233</v>
      </c>
      <c r="Z33" s="14"/>
      <c r="AA33" s="11">
        <v>1.2048393757826701</v>
      </c>
      <c r="AB33" s="15">
        <v>0.83189999999999897</v>
      </c>
    </row>
    <row r="34" spans="2:31" x14ac:dyDescent="0.25">
      <c r="B34" s="19">
        <v>1.4999999999999999E-2</v>
      </c>
      <c r="C34" s="14">
        <v>5</v>
      </c>
      <c r="D34" s="24">
        <v>691415</v>
      </c>
      <c r="E34" s="24">
        <v>58655</v>
      </c>
      <c r="F34" s="14"/>
      <c r="G34" s="11">
        <v>1.2202368838793101</v>
      </c>
      <c r="H34" s="25">
        <v>0.95909999999999995</v>
      </c>
      <c r="L34" s="19">
        <v>1.4999999999999999E-2</v>
      </c>
      <c r="M34" s="14">
        <v>5</v>
      </c>
      <c r="N34" s="24">
        <v>757271</v>
      </c>
      <c r="O34" s="24">
        <v>40069</v>
      </c>
      <c r="P34" s="14"/>
      <c r="Q34" s="11">
        <v>1.1196059228089399</v>
      </c>
      <c r="R34" s="25">
        <v>0.95989999999999998</v>
      </c>
      <c r="V34" s="19">
        <v>1.4999999999999999E-2</v>
      </c>
      <c r="W34" s="14">
        <v>5</v>
      </c>
      <c r="X34" s="24">
        <v>932209</v>
      </c>
      <c r="Y34" s="24">
        <v>33955</v>
      </c>
      <c r="Z34" s="14"/>
      <c r="AA34" s="11">
        <v>1.19422028184646</v>
      </c>
      <c r="AB34" s="25">
        <v>0.82950000000000002</v>
      </c>
    </row>
    <row r="35" spans="2:31" x14ac:dyDescent="0.25">
      <c r="B35" s="19">
        <v>1.4999999999999999E-2</v>
      </c>
      <c r="C35" s="14">
        <v>6</v>
      </c>
      <c r="D35" s="24">
        <v>6208</v>
      </c>
      <c r="E35" s="24">
        <v>55791</v>
      </c>
      <c r="F35" s="14"/>
      <c r="G35" s="11">
        <v>1.22631053685008</v>
      </c>
      <c r="H35" s="25">
        <v>0.95830000000000004</v>
      </c>
      <c r="L35" s="19">
        <v>1.4999999999999999E-2</v>
      </c>
      <c r="M35" s="14">
        <v>6</v>
      </c>
      <c r="N35" s="24">
        <v>34671</v>
      </c>
      <c r="O35" s="24">
        <v>63053</v>
      </c>
      <c r="P35" s="14"/>
      <c r="Q35" s="11">
        <v>1.1345893378997101</v>
      </c>
      <c r="R35" s="15">
        <v>0.9597</v>
      </c>
      <c r="V35" s="19">
        <v>1.4999999999999999E-2</v>
      </c>
      <c r="W35" s="14">
        <v>6</v>
      </c>
      <c r="X35" s="24">
        <v>713350</v>
      </c>
      <c r="Y35" s="24">
        <v>97023</v>
      </c>
      <c r="Z35" s="14"/>
      <c r="AA35" s="11">
        <v>1.2009470415035399</v>
      </c>
      <c r="AB35" s="15">
        <v>0.83539999999999903</v>
      </c>
    </row>
    <row r="36" spans="2:31" x14ac:dyDescent="0.25">
      <c r="B36" s="19">
        <v>1.4999999999999999E-2</v>
      </c>
      <c r="C36" s="14">
        <v>7</v>
      </c>
      <c r="D36" s="24">
        <v>249017</v>
      </c>
      <c r="E36" s="24">
        <v>26876</v>
      </c>
      <c r="F36" s="14"/>
      <c r="G36" s="11">
        <v>1.2619416501410801</v>
      </c>
      <c r="H36" s="25">
        <v>0.96149999999999902</v>
      </c>
      <c r="L36" s="19">
        <v>1.4999999999999999E-2</v>
      </c>
      <c r="M36" s="14">
        <v>7</v>
      </c>
      <c r="N36" s="24">
        <v>250035</v>
      </c>
      <c r="O36" s="24">
        <v>70378</v>
      </c>
      <c r="P36" s="14"/>
      <c r="Q36" s="11">
        <v>1.11299367709742</v>
      </c>
      <c r="R36" s="15">
        <v>0.95949999999999902</v>
      </c>
      <c r="V36" s="19">
        <v>1.4999999999999999E-2</v>
      </c>
      <c r="W36" s="14">
        <v>7</v>
      </c>
      <c r="X36" s="24">
        <v>746361</v>
      </c>
      <c r="Y36" s="24">
        <v>80895</v>
      </c>
      <c r="Z36" s="14"/>
      <c r="AA36" s="11">
        <v>1.1952331633930799</v>
      </c>
      <c r="AB36" s="15">
        <v>0.82929999999999904</v>
      </c>
    </row>
    <row r="37" spans="2:31" x14ac:dyDescent="0.25">
      <c r="B37" s="19">
        <v>1.4999999999999999E-2</v>
      </c>
      <c r="C37" s="14">
        <v>8</v>
      </c>
      <c r="D37" s="24">
        <v>519458</v>
      </c>
      <c r="E37" s="24">
        <v>56578</v>
      </c>
      <c r="F37" s="14"/>
      <c r="G37" s="11">
        <v>1.26280995739054</v>
      </c>
      <c r="H37" s="25">
        <v>0.95899999999999996</v>
      </c>
      <c r="L37" s="19">
        <v>1.4999999999999999E-2</v>
      </c>
      <c r="M37" s="14">
        <v>8</v>
      </c>
      <c r="N37" s="24">
        <v>757781</v>
      </c>
      <c r="O37" s="24">
        <v>16781</v>
      </c>
      <c r="P37" s="14"/>
      <c r="Q37" s="11">
        <v>1.0826877507658299</v>
      </c>
      <c r="R37" s="25">
        <v>0.96060000000000001</v>
      </c>
      <c r="V37" s="19">
        <v>1.4999999999999999E-2</v>
      </c>
      <c r="W37" s="14">
        <v>8</v>
      </c>
      <c r="X37" s="24">
        <v>122843</v>
      </c>
      <c r="Y37" s="24">
        <v>36557</v>
      </c>
      <c r="Z37" s="14"/>
      <c r="AA37" s="11">
        <v>1.19711936992198</v>
      </c>
      <c r="AB37" s="25">
        <v>0.83019999999999905</v>
      </c>
    </row>
    <row r="38" spans="2:31" x14ac:dyDescent="0.25">
      <c r="B38" s="19">
        <v>1.4999999999999999E-2</v>
      </c>
      <c r="C38" s="14">
        <v>9</v>
      </c>
      <c r="D38" s="24">
        <v>585842</v>
      </c>
      <c r="E38" s="24">
        <v>37407</v>
      </c>
      <c r="F38" s="14"/>
      <c r="G38" s="11">
        <v>1.20917573447752</v>
      </c>
      <c r="H38" s="25">
        <v>0.96029999999999904</v>
      </c>
      <c r="I38" s="63">
        <f>AVERAGE(H29:H38)</f>
        <v>0.9595699999999997</v>
      </c>
      <c r="J38" s="64">
        <f>STDEV(H29:H38)</f>
        <v>1.3342080464118788E-3</v>
      </c>
      <c r="K38" s="1" t="s">
        <v>50</v>
      </c>
      <c r="L38" s="19">
        <v>1.4999999999999999E-2</v>
      </c>
      <c r="M38" s="14">
        <v>9</v>
      </c>
      <c r="N38" s="24">
        <v>205579</v>
      </c>
      <c r="O38" s="24">
        <v>92074</v>
      </c>
      <c r="P38" s="14"/>
      <c r="Q38" s="11">
        <v>1.16129156351567</v>
      </c>
      <c r="R38" s="15">
        <v>0.95830000000000004</v>
      </c>
      <c r="S38" s="63">
        <f>AVERAGE(R29:R38)</f>
        <v>0.95902999999999972</v>
      </c>
      <c r="T38" s="64">
        <f>STDEV(R29:R38)</f>
        <v>1.5635074529901369E-3</v>
      </c>
      <c r="U38" s="1" t="s">
        <v>51</v>
      </c>
      <c r="V38" s="19">
        <v>1.4999999999999999E-2</v>
      </c>
      <c r="W38" s="14">
        <v>9</v>
      </c>
      <c r="X38" s="24">
        <v>946621</v>
      </c>
      <c r="Y38" s="24">
        <v>86911</v>
      </c>
      <c r="Z38" s="14"/>
      <c r="AA38" s="11">
        <v>1.2062555218689699</v>
      </c>
      <c r="AB38" s="15">
        <v>0.82809999999999895</v>
      </c>
      <c r="AC38" s="63">
        <f>AVERAGE(AB29:AB38)</f>
        <v>0.8305399999999995</v>
      </c>
      <c r="AD38" s="64">
        <f>STDEV(AB29:AB38)</f>
        <v>2.1349993494663515E-3</v>
      </c>
      <c r="AE38" s="1" t="s">
        <v>51</v>
      </c>
    </row>
    <row r="39" spans="2:31" x14ac:dyDescent="0.25">
      <c r="B39" s="13"/>
      <c r="C39" s="14"/>
      <c r="D39" s="14"/>
      <c r="E39" s="14"/>
      <c r="F39" s="14"/>
      <c r="G39" s="11"/>
      <c r="H39" s="33"/>
      <c r="L39" s="13"/>
      <c r="M39" s="14"/>
      <c r="N39" s="14"/>
      <c r="O39" s="14"/>
      <c r="P39" s="14"/>
      <c r="Q39" s="11"/>
      <c r="R39" s="15"/>
      <c r="V39" s="7"/>
      <c r="W39" s="8"/>
      <c r="X39" s="8"/>
      <c r="Y39" s="8"/>
      <c r="Z39" s="8"/>
      <c r="AA39" s="8"/>
      <c r="AB39" s="12"/>
    </row>
    <row r="40" spans="2:31" x14ac:dyDescent="0.25">
      <c r="B40" s="21">
        <v>2.5000000000000001E-2</v>
      </c>
      <c r="C40" s="14">
        <v>0</v>
      </c>
      <c r="D40" s="24">
        <v>592328</v>
      </c>
      <c r="E40" s="24">
        <v>52598</v>
      </c>
      <c r="F40" s="14"/>
      <c r="G40" s="11">
        <v>1.16500914711606</v>
      </c>
      <c r="H40" s="25">
        <v>0.95949999999999902</v>
      </c>
      <c r="L40" s="21">
        <v>2.5000000000000001E-2</v>
      </c>
      <c r="M40" s="14">
        <v>0</v>
      </c>
      <c r="N40" s="24">
        <v>123948</v>
      </c>
      <c r="O40" s="24">
        <v>52171</v>
      </c>
      <c r="P40" s="14"/>
      <c r="Q40" s="11">
        <v>1.12443199576744</v>
      </c>
      <c r="R40" s="25">
        <v>0.9597</v>
      </c>
      <c r="V40" s="7"/>
      <c r="W40" s="8"/>
      <c r="X40" s="8"/>
      <c r="Y40" s="8"/>
      <c r="Z40" s="8"/>
      <c r="AA40" s="8"/>
      <c r="AB40" s="12"/>
    </row>
    <row r="41" spans="2:31" x14ac:dyDescent="0.25">
      <c r="B41" s="21">
        <v>2.5000000000000001E-2</v>
      </c>
      <c r="C41" s="14">
        <v>1</v>
      </c>
      <c r="D41" s="24">
        <v>702624</v>
      </c>
      <c r="E41" s="24">
        <v>74770</v>
      </c>
      <c r="F41" s="14"/>
      <c r="G41" s="11">
        <v>1.19979089789369</v>
      </c>
      <c r="H41" s="25">
        <v>0.95619999999999905</v>
      </c>
      <c r="L41" s="21">
        <v>2.5000000000000001E-2</v>
      </c>
      <c r="M41" s="14">
        <v>1</v>
      </c>
      <c r="N41" s="24">
        <v>102261</v>
      </c>
      <c r="O41" s="24">
        <v>84597</v>
      </c>
      <c r="P41" s="14"/>
      <c r="Q41" s="11">
        <v>1.0940490837263901</v>
      </c>
      <c r="R41" s="15">
        <v>0.95749999999999902</v>
      </c>
      <c r="V41" s="7"/>
      <c r="W41" s="8"/>
      <c r="X41" s="8"/>
      <c r="Y41" s="8"/>
      <c r="Z41" s="8"/>
      <c r="AA41" s="8"/>
      <c r="AB41" s="12"/>
    </row>
    <row r="42" spans="2:31" x14ac:dyDescent="0.25">
      <c r="B42" s="21">
        <v>2.5000000000000001E-2</v>
      </c>
      <c r="C42" s="14">
        <v>2</v>
      </c>
      <c r="D42" s="24">
        <v>130746</v>
      </c>
      <c r="E42" s="24">
        <v>47557</v>
      </c>
      <c r="F42" s="14"/>
      <c r="G42" s="11">
        <v>1.1532370204653299</v>
      </c>
      <c r="H42" s="25">
        <v>0.95820000000000005</v>
      </c>
      <c r="L42" s="21">
        <v>2.5000000000000001E-2</v>
      </c>
      <c r="M42" s="14">
        <v>2</v>
      </c>
      <c r="N42" s="24">
        <v>49638</v>
      </c>
      <c r="O42" s="24">
        <v>51700</v>
      </c>
      <c r="P42" s="14"/>
      <c r="Q42" s="11">
        <v>1.08709353774683</v>
      </c>
      <c r="R42" s="15">
        <v>0.95650000000000002</v>
      </c>
      <c r="V42" s="7"/>
      <c r="W42" s="8"/>
      <c r="X42" s="8"/>
      <c r="Y42" s="8"/>
      <c r="Z42" s="8"/>
      <c r="AA42" s="8"/>
      <c r="AB42" s="12"/>
    </row>
    <row r="43" spans="2:31" x14ac:dyDescent="0.25">
      <c r="B43" s="21">
        <v>2.5000000000000001E-2</v>
      </c>
      <c r="C43" s="14">
        <v>3</v>
      </c>
      <c r="D43" s="24">
        <v>83009</v>
      </c>
      <c r="E43" s="24">
        <v>75870</v>
      </c>
      <c r="F43" s="14"/>
      <c r="G43" s="11">
        <v>1.2151084159796901</v>
      </c>
      <c r="H43" s="25">
        <v>0.96</v>
      </c>
      <c r="L43" s="21">
        <v>2.5000000000000001E-2</v>
      </c>
      <c r="M43" s="14">
        <v>3</v>
      </c>
      <c r="N43" s="24">
        <v>721821</v>
      </c>
      <c r="O43" s="24">
        <v>96343</v>
      </c>
      <c r="P43" s="14"/>
      <c r="Q43" s="11">
        <v>1.08012928304917</v>
      </c>
      <c r="R43" s="15">
        <v>0.95760000000000001</v>
      </c>
      <c r="V43" s="7"/>
      <c r="W43" s="8"/>
      <c r="X43" s="8"/>
      <c r="Y43" s="8"/>
      <c r="Z43" s="8"/>
      <c r="AA43" s="8"/>
      <c r="AB43" s="12"/>
    </row>
    <row r="44" spans="2:31" x14ac:dyDescent="0.25">
      <c r="B44" s="21">
        <v>2.5000000000000001E-2</v>
      </c>
      <c r="C44" s="14">
        <v>4</v>
      </c>
      <c r="D44" s="24">
        <v>577708</v>
      </c>
      <c r="E44" s="24">
        <v>9776</v>
      </c>
      <c r="F44" s="14"/>
      <c r="G44" s="11">
        <v>1.18629429540084</v>
      </c>
      <c r="H44" s="25">
        <v>0.960699999999999</v>
      </c>
      <c r="L44" s="21">
        <v>2.5000000000000001E-2</v>
      </c>
      <c r="M44" s="14">
        <v>4</v>
      </c>
      <c r="N44" s="24">
        <v>366624</v>
      </c>
      <c r="O44" s="24">
        <v>10728</v>
      </c>
      <c r="P44" s="14"/>
      <c r="Q44" s="11">
        <v>1.0901331285243601</v>
      </c>
      <c r="R44" s="15">
        <v>0.95619999999999905</v>
      </c>
      <c r="V44" s="7"/>
      <c r="W44" s="8"/>
      <c r="X44" s="8"/>
      <c r="Y44" s="8"/>
      <c r="Z44" s="8"/>
      <c r="AA44" s="8"/>
      <c r="AB44" s="12"/>
    </row>
    <row r="45" spans="2:31" x14ac:dyDescent="0.25">
      <c r="B45" s="21">
        <v>2.5000000000000001E-2</v>
      </c>
      <c r="C45" s="14">
        <v>5</v>
      </c>
      <c r="D45" s="24">
        <v>691415</v>
      </c>
      <c r="E45" s="24">
        <v>58655</v>
      </c>
      <c r="F45" s="14"/>
      <c r="G45" s="11">
        <v>1.1800667074110101</v>
      </c>
      <c r="H45" s="25">
        <v>0.95689999999999897</v>
      </c>
      <c r="L45" s="21">
        <v>2.5000000000000001E-2</v>
      </c>
      <c r="M45" s="14">
        <v>5</v>
      </c>
      <c r="N45" s="24">
        <v>757271</v>
      </c>
      <c r="O45" s="24">
        <v>40069</v>
      </c>
      <c r="P45" s="14"/>
      <c r="Q45" s="11">
        <v>1.10701984399954</v>
      </c>
      <c r="R45" s="25">
        <v>0.96</v>
      </c>
      <c r="V45" s="7"/>
      <c r="W45" s="8"/>
      <c r="X45" s="8"/>
      <c r="Y45" s="8"/>
      <c r="Z45" s="8"/>
      <c r="AA45" s="8"/>
      <c r="AB45" s="12"/>
    </row>
    <row r="46" spans="2:31" x14ac:dyDescent="0.25">
      <c r="B46" s="21">
        <v>2.5000000000000001E-2</v>
      </c>
      <c r="C46" s="14">
        <v>6</v>
      </c>
      <c r="D46" s="24">
        <v>6208</v>
      </c>
      <c r="E46" s="24">
        <v>55791</v>
      </c>
      <c r="F46" s="14"/>
      <c r="G46" s="11">
        <v>1.1689682297261501</v>
      </c>
      <c r="H46" s="25">
        <v>0.95830000000000004</v>
      </c>
      <c r="L46" s="21">
        <v>2.5000000000000001E-2</v>
      </c>
      <c r="M46" s="14">
        <v>6</v>
      </c>
      <c r="N46" s="24">
        <v>34671</v>
      </c>
      <c r="O46" s="24">
        <v>63053</v>
      </c>
      <c r="P46" s="14"/>
      <c r="Q46" s="11">
        <v>1.12002865332899</v>
      </c>
      <c r="R46" s="15">
        <v>0.95879999999999899</v>
      </c>
      <c r="V46" s="7"/>
      <c r="W46" s="8"/>
      <c r="X46" s="8"/>
      <c r="Y46" s="8"/>
      <c r="Z46" s="8"/>
      <c r="AA46" s="8"/>
      <c r="AB46" s="12"/>
    </row>
    <row r="47" spans="2:31" x14ac:dyDescent="0.25">
      <c r="B47" s="21">
        <v>2.5000000000000001E-2</v>
      </c>
      <c r="C47" s="14">
        <v>7</v>
      </c>
      <c r="D47" s="24">
        <v>249017</v>
      </c>
      <c r="E47" s="24">
        <v>26876</v>
      </c>
      <c r="F47" s="14"/>
      <c r="G47" s="11">
        <v>1.18621159691972</v>
      </c>
      <c r="H47" s="25">
        <v>0.96029999999999904</v>
      </c>
      <c r="L47" s="21">
        <v>2.5000000000000001E-2</v>
      </c>
      <c r="M47" s="14">
        <v>7</v>
      </c>
      <c r="N47" s="24">
        <v>250035</v>
      </c>
      <c r="O47" s="24">
        <v>70378</v>
      </c>
      <c r="P47" s="14"/>
      <c r="Q47" s="11">
        <v>1.0882212385097101</v>
      </c>
      <c r="R47" s="15">
        <v>0.95779999999999998</v>
      </c>
      <c r="V47" s="7"/>
      <c r="W47" s="8"/>
      <c r="X47" s="8"/>
      <c r="Y47" s="8"/>
      <c r="Z47" s="8"/>
      <c r="AA47" s="8"/>
      <c r="AB47" s="12"/>
    </row>
    <row r="48" spans="2:31" x14ac:dyDescent="0.25">
      <c r="B48" s="21">
        <v>2.5000000000000001E-2</v>
      </c>
      <c r="C48" s="14">
        <v>8</v>
      </c>
      <c r="D48" s="24">
        <v>519458</v>
      </c>
      <c r="E48" s="24">
        <v>56578</v>
      </c>
      <c r="F48" s="14"/>
      <c r="G48" s="11">
        <v>1.1974613457907699</v>
      </c>
      <c r="H48" s="25">
        <v>0.96</v>
      </c>
      <c r="L48" s="21">
        <v>2.5000000000000001E-2</v>
      </c>
      <c r="M48" s="14">
        <v>8</v>
      </c>
      <c r="N48" s="24">
        <v>757781</v>
      </c>
      <c r="O48" s="24">
        <v>16781</v>
      </c>
      <c r="P48" s="14"/>
      <c r="Q48" s="11">
        <v>1.0734715114145501</v>
      </c>
      <c r="R48" s="15">
        <v>0.95849999999999902</v>
      </c>
      <c r="V48" s="7"/>
      <c r="W48" s="8"/>
      <c r="X48" s="8"/>
      <c r="Y48" s="8"/>
      <c r="Z48" s="8"/>
      <c r="AA48" s="8"/>
      <c r="AB48" s="12"/>
    </row>
    <row r="49" spans="2:28" x14ac:dyDescent="0.25">
      <c r="B49" s="21">
        <v>2.5000000000000001E-2</v>
      </c>
      <c r="C49" s="14">
        <v>9</v>
      </c>
      <c r="D49" s="24">
        <v>585842</v>
      </c>
      <c r="E49" s="24">
        <v>37407</v>
      </c>
      <c r="F49" s="14"/>
      <c r="G49" s="11">
        <v>1.1421351647548701</v>
      </c>
      <c r="H49" s="25">
        <v>0.95739999999999903</v>
      </c>
      <c r="I49" s="62">
        <f>AVERAGE(H40:H49)</f>
        <v>0.95874999999999955</v>
      </c>
      <c r="J49" s="5">
        <f>STDEV(H40:H49)</f>
        <v>1.5686158087804196E-3</v>
      </c>
      <c r="L49" s="21">
        <v>2.5000000000000001E-2</v>
      </c>
      <c r="M49" s="14">
        <v>9</v>
      </c>
      <c r="N49" s="24">
        <v>205579</v>
      </c>
      <c r="O49" s="24">
        <v>92074</v>
      </c>
      <c r="P49" s="14"/>
      <c r="Q49" s="11">
        <v>1.14111988917869</v>
      </c>
      <c r="R49" s="25">
        <v>0.95920000000000005</v>
      </c>
      <c r="S49" s="62">
        <f>AVERAGE(R40:R49)</f>
        <v>0.95817999999999937</v>
      </c>
      <c r="T49" s="5">
        <f>STDEV(R40:R49)</f>
        <v>1.2839176159103014E-3</v>
      </c>
      <c r="V49" s="7"/>
      <c r="W49" s="8"/>
      <c r="X49" s="8"/>
      <c r="Y49" s="8"/>
      <c r="Z49" s="8"/>
      <c r="AA49" s="8"/>
      <c r="AB49" s="12"/>
    </row>
    <row r="50" spans="2:28" x14ac:dyDescent="0.25">
      <c r="B50" s="13"/>
      <c r="C50" s="14"/>
      <c r="D50" s="14"/>
      <c r="E50" s="14"/>
      <c r="F50" s="14"/>
      <c r="G50" s="11"/>
      <c r="H50" s="33"/>
      <c r="L50" s="13"/>
      <c r="M50" s="14"/>
      <c r="N50" s="14"/>
      <c r="O50" s="14"/>
      <c r="P50" s="14"/>
      <c r="Q50" s="11"/>
      <c r="R50" s="15"/>
      <c r="V50" s="7"/>
      <c r="W50" s="8"/>
      <c r="X50" s="8"/>
      <c r="Y50" s="8"/>
      <c r="Z50" s="8"/>
      <c r="AA50" s="8"/>
      <c r="AB50" s="12"/>
    </row>
    <row r="51" spans="2:28" x14ac:dyDescent="0.25">
      <c r="B51" s="21">
        <v>0.05</v>
      </c>
      <c r="C51" s="14">
        <v>0</v>
      </c>
      <c r="D51" s="24">
        <v>592328</v>
      </c>
      <c r="E51" s="24">
        <v>52598</v>
      </c>
      <c r="F51" s="14"/>
      <c r="G51" s="11">
        <v>1.06176227283061</v>
      </c>
      <c r="H51" s="25">
        <v>0.95889999999999898</v>
      </c>
      <c r="L51" s="21">
        <v>0.05</v>
      </c>
      <c r="M51" s="14">
        <v>0</v>
      </c>
      <c r="N51" s="24">
        <v>123948</v>
      </c>
      <c r="O51" s="24">
        <v>52171</v>
      </c>
      <c r="P51" s="14"/>
      <c r="Q51" s="11">
        <v>1.0802299363912999</v>
      </c>
      <c r="R51" s="15">
        <v>0.95049999999999901</v>
      </c>
      <c r="V51" s="7"/>
      <c r="W51" s="8"/>
      <c r="X51" s="8"/>
      <c r="Y51" s="8"/>
      <c r="Z51" s="8"/>
      <c r="AA51" s="8"/>
      <c r="AB51" s="12"/>
    </row>
    <row r="52" spans="2:28" x14ac:dyDescent="0.25">
      <c r="B52" s="21">
        <v>0.05</v>
      </c>
      <c r="C52" s="14">
        <v>1</v>
      </c>
      <c r="D52" s="24">
        <v>702624</v>
      </c>
      <c r="E52" s="24">
        <v>74770</v>
      </c>
      <c r="F52" s="14"/>
      <c r="G52" s="11">
        <v>1.09826685583658</v>
      </c>
      <c r="H52" s="25">
        <v>0.95930000000000004</v>
      </c>
      <c r="L52" s="21">
        <v>0.05</v>
      </c>
      <c r="M52" s="14">
        <v>1</v>
      </c>
      <c r="N52" s="24">
        <v>102261</v>
      </c>
      <c r="O52" s="24">
        <v>84597</v>
      </c>
      <c r="P52" s="14"/>
      <c r="Q52" s="11">
        <v>1.05980453989523</v>
      </c>
      <c r="R52" s="15">
        <v>0.95740000000000003</v>
      </c>
      <c r="V52" s="7"/>
      <c r="W52" s="8"/>
      <c r="X52" s="8"/>
      <c r="Y52" s="8"/>
      <c r="Z52" s="8"/>
      <c r="AA52" s="8"/>
      <c r="AB52" s="12"/>
    </row>
    <row r="53" spans="2:28" x14ac:dyDescent="0.25">
      <c r="B53" s="21">
        <v>0.05</v>
      </c>
      <c r="C53" s="14">
        <v>2</v>
      </c>
      <c r="D53" s="24">
        <v>130746</v>
      </c>
      <c r="E53" s="24">
        <v>47557</v>
      </c>
      <c r="F53" s="14"/>
      <c r="G53" s="11">
        <v>1.06650707283288</v>
      </c>
      <c r="H53" s="25">
        <v>0.95799999999999896</v>
      </c>
      <c r="L53" s="21">
        <v>0.05</v>
      </c>
      <c r="M53" s="14">
        <v>2</v>
      </c>
      <c r="N53" s="24">
        <v>49638</v>
      </c>
      <c r="O53" s="24">
        <v>51700</v>
      </c>
      <c r="P53" s="14"/>
      <c r="Q53" s="11">
        <v>1.0496225739942799</v>
      </c>
      <c r="R53" s="15">
        <v>0.9556</v>
      </c>
      <c r="V53" s="7"/>
      <c r="W53" s="8"/>
      <c r="X53" s="8"/>
      <c r="Y53" s="8"/>
      <c r="Z53" s="8"/>
      <c r="AA53" s="8"/>
      <c r="AB53" s="12"/>
    </row>
    <row r="54" spans="2:28" x14ac:dyDescent="0.25">
      <c r="B54" s="21">
        <v>0.05</v>
      </c>
      <c r="C54" s="14">
        <v>3</v>
      </c>
      <c r="D54" s="24">
        <v>83009</v>
      </c>
      <c r="E54" s="24">
        <v>75870</v>
      </c>
      <c r="F54" s="14"/>
      <c r="G54" s="11">
        <v>1.12860095863036</v>
      </c>
      <c r="H54" s="25">
        <v>0.96209999999999996</v>
      </c>
      <c r="L54" s="21">
        <v>0.05</v>
      </c>
      <c r="M54" s="14">
        <v>3</v>
      </c>
      <c r="N54" s="24">
        <v>721821</v>
      </c>
      <c r="O54" s="24">
        <v>96343</v>
      </c>
      <c r="P54" s="14"/>
      <c r="Q54" s="11">
        <v>1.05356528871448</v>
      </c>
      <c r="R54" s="25">
        <v>0.95850000000000002</v>
      </c>
      <c r="V54" s="7"/>
      <c r="W54" s="8"/>
      <c r="X54" s="8"/>
      <c r="Y54" s="8"/>
      <c r="Z54" s="8"/>
      <c r="AA54" s="8"/>
      <c r="AB54" s="12"/>
    </row>
    <row r="55" spans="2:28" x14ac:dyDescent="0.25">
      <c r="B55" s="21">
        <v>0.05</v>
      </c>
      <c r="C55" s="14">
        <v>4</v>
      </c>
      <c r="D55" s="24">
        <v>577708</v>
      </c>
      <c r="E55" s="24">
        <v>9776</v>
      </c>
      <c r="F55" s="14"/>
      <c r="G55" s="11">
        <v>1.0947443316452099</v>
      </c>
      <c r="H55" s="25">
        <v>0.96</v>
      </c>
      <c r="L55" s="21">
        <v>0.05</v>
      </c>
      <c r="M55" s="14">
        <v>4</v>
      </c>
      <c r="N55" s="24">
        <v>366624</v>
      </c>
      <c r="O55" s="24">
        <v>10728</v>
      </c>
      <c r="P55" s="14"/>
      <c r="Q55" s="11">
        <v>1.0434570489953801</v>
      </c>
      <c r="R55" s="25">
        <v>0.95789999999999997</v>
      </c>
      <c r="V55" s="7"/>
      <c r="W55" s="8"/>
      <c r="X55" s="8"/>
      <c r="Y55" s="8"/>
      <c r="Z55" s="8"/>
      <c r="AA55" s="8"/>
      <c r="AB55" s="12"/>
    </row>
    <row r="56" spans="2:28" x14ac:dyDescent="0.25">
      <c r="B56" s="21">
        <v>0.05</v>
      </c>
      <c r="C56" s="14">
        <v>5</v>
      </c>
      <c r="D56" s="24">
        <v>691415</v>
      </c>
      <c r="E56" s="24">
        <v>58655</v>
      </c>
      <c r="F56" s="14"/>
      <c r="G56" s="11">
        <v>1.0938376534529</v>
      </c>
      <c r="H56" s="25">
        <v>0.95879999999999999</v>
      </c>
      <c r="L56" s="21">
        <v>0.05</v>
      </c>
      <c r="M56" s="14">
        <v>5</v>
      </c>
      <c r="N56" s="24">
        <v>757271</v>
      </c>
      <c r="O56" s="24">
        <v>40069</v>
      </c>
      <c r="P56" s="14"/>
      <c r="Q56" s="11">
        <v>1.02800456312988</v>
      </c>
      <c r="R56" s="15">
        <v>0.95719999999999905</v>
      </c>
      <c r="V56" s="7"/>
      <c r="W56" s="8"/>
      <c r="X56" s="8"/>
      <c r="Y56" s="8"/>
      <c r="Z56" s="8"/>
      <c r="AA56" s="8"/>
      <c r="AB56" s="12"/>
    </row>
    <row r="57" spans="2:28" x14ac:dyDescent="0.25">
      <c r="B57" s="21">
        <v>0.05</v>
      </c>
      <c r="C57" s="14">
        <v>6</v>
      </c>
      <c r="D57" s="24">
        <v>6208</v>
      </c>
      <c r="E57" s="24">
        <v>55791</v>
      </c>
      <c r="F57" s="14"/>
      <c r="G57" s="11">
        <v>1.0738591811096601</v>
      </c>
      <c r="H57" s="25">
        <v>0.96140000000000003</v>
      </c>
      <c r="L57" s="21">
        <v>0.05</v>
      </c>
      <c r="M57" s="14">
        <v>6</v>
      </c>
      <c r="N57" s="24">
        <v>34671</v>
      </c>
      <c r="O57" s="24">
        <v>63053</v>
      </c>
      <c r="P57" s="14"/>
      <c r="Q57" s="11">
        <v>1.09438039485155</v>
      </c>
      <c r="R57" s="15">
        <v>0.95750000000000002</v>
      </c>
      <c r="V57" s="7"/>
      <c r="W57" s="8"/>
      <c r="X57" s="8"/>
      <c r="Y57" s="8"/>
      <c r="Z57" s="8"/>
      <c r="AA57" s="8"/>
      <c r="AB57" s="12"/>
    </row>
    <row r="58" spans="2:28" x14ac:dyDescent="0.25">
      <c r="B58" s="21">
        <v>0.05</v>
      </c>
      <c r="C58" s="14">
        <v>7</v>
      </c>
      <c r="D58" s="24">
        <v>249017</v>
      </c>
      <c r="E58" s="24">
        <v>26876</v>
      </c>
      <c r="F58" s="14"/>
      <c r="G58" s="11">
        <v>1.0942174422631299</v>
      </c>
      <c r="H58" s="25">
        <v>0.95879999999999999</v>
      </c>
      <c r="L58" s="21">
        <v>0.05</v>
      </c>
      <c r="M58" s="14">
        <v>7</v>
      </c>
      <c r="N58" s="24">
        <v>250035</v>
      </c>
      <c r="O58" s="24">
        <v>70378</v>
      </c>
      <c r="P58" s="14"/>
      <c r="Q58" s="11">
        <v>1.0880632741501299</v>
      </c>
      <c r="R58" s="25">
        <v>0.95789999999999997</v>
      </c>
      <c r="V58" s="7"/>
      <c r="W58" s="8"/>
      <c r="X58" s="8"/>
      <c r="Y58" s="8"/>
      <c r="Z58" s="8"/>
      <c r="AA58" s="8"/>
      <c r="AB58" s="12"/>
    </row>
    <row r="59" spans="2:28" x14ac:dyDescent="0.25">
      <c r="B59" s="21">
        <v>0.05</v>
      </c>
      <c r="C59" s="14">
        <v>8</v>
      </c>
      <c r="D59" s="24">
        <v>519458</v>
      </c>
      <c r="E59" s="24">
        <v>56578</v>
      </c>
      <c r="F59" s="14"/>
      <c r="G59" s="11">
        <v>1.09902959278617</v>
      </c>
      <c r="H59" s="25">
        <v>0.9577</v>
      </c>
      <c r="L59" s="21">
        <v>0.05</v>
      </c>
      <c r="M59" s="14">
        <v>8</v>
      </c>
      <c r="N59" s="24">
        <v>757781</v>
      </c>
      <c r="O59" s="24">
        <v>16781</v>
      </c>
      <c r="P59" s="14"/>
      <c r="Q59" s="11">
        <v>1.0518546551997201</v>
      </c>
      <c r="R59" s="15">
        <v>0.95730000000000004</v>
      </c>
      <c r="V59" s="7"/>
      <c r="W59" s="8"/>
      <c r="X59" s="8"/>
      <c r="Y59" s="8"/>
      <c r="Z59" s="8"/>
      <c r="AA59" s="8"/>
      <c r="AB59" s="12"/>
    </row>
    <row r="60" spans="2:28" x14ac:dyDescent="0.25">
      <c r="B60" s="21">
        <v>0.05</v>
      </c>
      <c r="C60" s="14">
        <v>9</v>
      </c>
      <c r="D60" s="24">
        <v>585842</v>
      </c>
      <c r="E60" s="24">
        <v>37407</v>
      </c>
      <c r="F60" s="14"/>
      <c r="G60" s="11">
        <v>1.04957596749808</v>
      </c>
      <c r="H60" s="25">
        <v>0.95939999999999903</v>
      </c>
      <c r="I60" s="62">
        <f>AVERAGE(H51:H60)</f>
        <v>0.95943999999999963</v>
      </c>
      <c r="J60" s="5">
        <f>STDEV(H51:H60)</f>
        <v>1.3929983648392754E-3</v>
      </c>
      <c r="L60" s="21">
        <v>0.05</v>
      </c>
      <c r="M60" s="14">
        <v>9</v>
      </c>
      <c r="N60" s="24">
        <v>205579</v>
      </c>
      <c r="O60" s="24">
        <v>92074</v>
      </c>
      <c r="P60" s="14"/>
      <c r="Q60" s="11">
        <v>1.12175341274605</v>
      </c>
      <c r="R60" s="15">
        <v>0.95550000000000002</v>
      </c>
      <c r="S60" s="62">
        <f>AVERAGE(R51:R60)</f>
        <v>0.9565300000000001</v>
      </c>
      <c r="T60" s="5">
        <f>STDEV(R51:R60)</f>
        <v>2.325247895984203E-3</v>
      </c>
      <c r="V60" s="7"/>
      <c r="W60" s="8"/>
      <c r="X60" s="8"/>
      <c r="Y60" s="8"/>
      <c r="Z60" s="8"/>
      <c r="AA60" s="8"/>
      <c r="AB60" s="12"/>
    </row>
    <row r="61" spans="2:28" x14ac:dyDescent="0.25">
      <c r="B61" s="13"/>
      <c r="C61" s="14"/>
      <c r="D61" s="14"/>
      <c r="E61" s="14"/>
      <c r="F61" s="14"/>
      <c r="G61" s="11"/>
      <c r="H61" s="33"/>
      <c r="L61" s="13"/>
      <c r="M61" s="14"/>
      <c r="N61" s="14"/>
      <c r="O61" s="14"/>
      <c r="P61" s="14"/>
      <c r="Q61" s="11"/>
      <c r="R61" s="15"/>
      <c r="V61" s="7"/>
      <c r="W61" s="8"/>
      <c r="X61" s="8"/>
      <c r="Y61" s="8"/>
      <c r="Z61" s="8"/>
      <c r="AA61" s="8"/>
      <c r="AB61" s="12"/>
    </row>
    <row r="62" spans="2:28" x14ac:dyDescent="0.25">
      <c r="B62" s="21">
        <v>0.1</v>
      </c>
      <c r="C62" s="14">
        <v>0</v>
      </c>
      <c r="D62" s="24">
        <v>592328</v>
      </c>
      <c r="E62" s="24">
        <v>52598</v>
      </c>
      <c r="F62" s="14"/>
      <c r="G62" s="11">
        <v>0.94442971098908501</v>
      </c>
      <c r="H62" s="25">
        <v>0.95469999999999999</v>
      </c>
      <c r="L62" s="21">
        <v>0.1</v>
      </c>
      <c r="M62" s="14">
        <v>0</v>
      </c>
      <c r="N62" s="24">
        <v>123948</v>
      </c>
      <c r="O62" s="24">
        <v>52171</v>
      </c>
      <c r="P62" s="14"/>
      <c r="Q62" s="11">
        <v>1.06442531412712</v>
      </c>
      <c r="R62" s="15">
        <v>0.95589999999999997</v>
      </c>
      <c r="V62" s="7"/>
      <c r="W62" s="8"/>
      <c r="X62" s="8"/>
      <c r="Y62" s="8"/>
      <c r="Z62" s="8"/>
      <c r="AA62" s="8"/>
      <c r="AB62" s="12"/>
    </row>
    <row r="63" spans="2:28" x14ac:dyDescent="0.25">
      <c r="B63" s="21">
        <v>0.1</v>
      </c>
      <c r="C63" s="14">
        <v>1</v>
      </c>
      <c r="D63" s="24">
        <v>702624</v>
      </c>
      <c r="E63" s="24">
        <v>74770</v>
      </c>
      <c r="F63" s="14"/>
      <c r="G63" s="11">
        <v>1.0111890184022301</v>
      </c>
      <c r="H63" s="25">
        <v>0.95709999999999995</v>
      </c>
      <c r="L63" s="21">
        <v>0.1</v>
      </c>
      <c r="M63" s="14">
        <v>1</v>
      </c>
      <c r="N63" s="24">
        <v>102261</v>
      </c>
      <c r="O63" s="24">
        <v>84597</v>
      </c>
      <c r="P63" s="14"/>
      <c r="Q63" s="11">
        <v>1.04918786370037</v>
      </c>
      <c r="R63" s="15">
        <v>0.95320000000000005</v>
      </c>
      <c r="V63" s="7"/>
      <c r="W63" s="8"/>
      <c r="X63" s="8"/>
      <c r="Y63" s="8"/>
      <c r="Z63" s="8"/>
      <c r="AA63" s="8"/>
      <c r="AB63" s="12"/>
    </row>
    <row r="64" spans="2:28" x14ac:dyDescent="0.25">
      <c r="B64" s="21">
        <v>0.1</v>
      </c>
      <c r="C64" s="14">
        <v>2</v>
      </c>
      <c r="D64" s="24">
        <v>130746</v>
      </c>
      <c r="E64" s="24">
        <v>47557</v>
      </c>
      <c r="F64" s="14"/>
      <c r="G64" s="11">
        <v>0.97088627391376003</v>
      </c>
      <c r="H64" s="25">
        <v>0.95609999999999995</v>
      </c>
      <c r="L64" s="21">
        <v>0.1</v>
      </c>
      <c r="M64" s="14">
        <v>2</v>
      </c>
      <c r="N64" s="24">
        <v>49638</v>
      </c>
      <c r="O64" s="24">
        <v>51700</v>
      </c>
      <c r="P64" s="14"/>
      <c r="Q64" s="11">
        <v>1.00828594871699</v>
      </c>
      <c r="R64" s="15">
        <v>0.95189999999999997</v>
      </c>
      <c r="V64" s="7"/>
      <c r="W64" s="8"/>
      <c r="X64" s="8"/>
      <c r="Y64" s="8"/>
      <c r="Z64" s="8"/>
      <c r="AA64" s="8"/>
      <c r="AB64" s="12"/>
    </row>
    <row r="65" spans="2:28" x14ac:dyDescent="0.25">
      <c r="B65" s="21">
        <v>0.1</v>
      </c>
      <c r="C65" s="14">
        <v>3</v>
      </c>
      <c r="D65" s="24">
        <v>83009</v>
      </c>
      <c r="E65" s="24">
        <v>75870</v>
      </c>
      <c r="F65" s="14"/>
      <c r="G65" s="11">
        <v>1.02223240755975</v>
      </c>
      <c r="H65" s="25">
        <v>0.95749999999999902</v>
      </c>
      <c r="L65" s="21">
        <v>0.1</v>
      </c>
      <c r="M65" s="14">
        <v>3</v>
      </c>
      <c r="N65" s="24">
        <v>721821</v>
      </c>
      <c r="O65" s="24">
        <v>96343</v>
      </c>
      <c r="P65" s="14"/>
      <c r="Q65" s="11">
        <v>1.016798088501</v>
      </c>
      <c r="R65" s="15">
        <v>0.9536</v>
      </c>
      <c r="V65" s="7"/>
      <c r="W65" s="8"/>
      <c r="X65" s="8"/>
      <c r="Y65" s="8"/>
      <c r="Z65" s="8"/>
      <c r="AA65" s="8"/>
      <c r="AB65" s="12"/>
    </row>
    <row r="66" spans="2:28" x14ac:dyDescent="0.25">
      <c r="B66" s="21">
        <v>0.1</v>
      </c>
      <c r="C66" s="14">
        <v>4</v>
      </c>
      <c r="D66" s="24">
        <v>577708</v>
      </c>
      <c r="E66" s="24">
        <v>9776</v>
      </c>
      <c r="F66" s="14"/>
      <c r="G66" s="11">
        <v>0.99353605944659795</v>
      </c>
      <c r="H66" s="25">
        <v>0.9577</v>
      </c>
      <c r="L66" s="21">
        <v>0.1</v>
      </c>
      <c r="M66" s="14">
        <v>4</v>
      </c>
      <c r="N66" s="24">
        <v>366624</v>
      </c>
      <c r="O66" s="24">
        <v>10728</v>
      </c>
      <c r="P66" s="14"/>
      <c r="Q66" s="11">
        <v>1.0044051385045001</v>
      </c>
      <c r="R66" s="15">
        <v>0.95429999999999904</v>
      </c>
      <c r="V66" s="7"/>
      <c r="W66" s="8"/>
      <c r="X66" s="8"/>
      <c r="Y66" s="8"/>
      <c r="Z66" s="8"/>
      <c r="AA66" s="8"/>
      <c r="AB66" s="12"/>
    </row>
    <row r="67" spans="2:28" x14ac:dyDescent="0.25">
      <c r="B67" s="21">
        <v>0.1</v>
      </c>
      <c r="C67" s="14">
        <v>5</v>
      </c>
      <c r="D67" s="24">
        <v>691415</v>
      </c>
      <c r="E67" s="24">
        <v>58655</v>
      </c>
      <c r="F67" s="14"/>
      <c r="G67" s="11">
        <v>1.00698894417628</v>
      </c>
      <c r="H67" s="25">
        <v>0.95709999999999895</v>
      </c>
      <c r="L67" s="21">
        <v>0.1</v>
      </c>
      <c r="M67" s="14">
        <v>5</v>
      </c>
      <c r="N67" s="24">
        <v>757271</v>
      </c>
      <c r="O67" s="24">
        <v>40069</v>
      </c>
      <c r="P67" s="14"/>
      <c r="Q67" s="11">
        <v>1.0044972604445099</v>
      </c>
      <c r="R67" s="15">
        <v>0.95350000000000001</v>
      </c>
      <c r="V67" s="7"/>
      <c r="W67" s="8"/>
      <c r="X67" s="8"/>
      <c r="Y67" s="8"/>
      <c r="Z67" s="8"/>
      <c r="AA67" s="8"/>
      <c r="AB67" s="12"/>
    </row>
    <row r="68" spans="2:28" x14ac:dyDescent="0.25">
      <c r="B68" s="21">
        <v>0.1</v>
      </c>
      <c r="C68" s="14">
        <v>6</v>
      </c>
      <c r="D68" s="24">
        <v>6208</v>
      </c>
      <c r="E68" s="24">
        <v>55791</v>
      </c>
      <c r="F68" s="14"/>
      <c r="G68" s="11">
        <v>0.95936314825732205</v>
      </c>
      <c r="H68" s="25">
        <v>0.95440000000000003</v>
      </c>
      <c r="L68" s="21">
        <v>0.1</v>
      </c>
      <c r="M68" s="14">
        <v>6</v>
      </c>
      <c r="N68" s="24">
        <v>34671</v>
      </c>
      <c r="O68" s="24">
        <v>63053</v>
      </c>
      <c r="P68" s="14"/>
      <c r="Q68" s="11">
        <v>1.0596399003554799</v>
      </c>
      <c r="R68" s="15">
        <v>0.95209999999999995</v>
      </c>
      <c r="V68" s="7"/>
      <c r="W68" s="8"/>
      <c r="X68" s="8"/>
      <c r="Y68" s="8"/>
      <c r="Z68" s="8"/>
      <c r="AA68" s="8"/>
      <c r="AB68" s="12"/>
    </row>
    <row r="69" spans="2:28" x14ac:dyDescent="0.25">
      <c r="B69" s="21">
        <v>0.1</v>
      </c>
      <c r="C69" s="14">
        <v>7</v>
      </c>
      <c r="D69" s="24">
        <v>249017</v>
      </c>
      <c r="E69" s="24">
        <v>26876</v>
      </c>
      <c r="F69" s="14"/>
      <c r="G69" s="11">
        <v>0.98955309746967501</v>
      </c>
      <c r="H69" s="25">
        <v>0.95660000000000001</v>
      </c>
      <c r="L69" s="21">
        <v>0.1</v>
      </c>
      <c r="M69" s="14">
        <v>7</v>
      </c>
      <c r="N69" s="24">
        <v>250035</v>
      </c>
      <c r="O69" s="24">
        <v>70378</v>
      </c>
      <c r="P69" s="14"/>
      <c r="Q69" s="11">
        <v>1.0475199116641101</v>
      </c>
      <c r="R69" s="15">
        <v>0.9526</v>
      </c>
      <c r="V69" s="7"/>
      <c r="W69" s="8"/>
      <c r="X69" s="8"/>
      <c r="Y69" s="8"/>
      <c r="Z69" s="8"/>
      <c r="AA69" s="8"/>
      <c r="AB69" s="12"/>
    </row>
    <row r="70" spans="2:28" x14ac:dyDescent="0.25">
      <c r="B70" s="21">
        <v>0.1</v>
      </c>
      <c r="C70" s="14">
        <v>8</v>
      </c>
      <c r="D70" s="24">
        <v>519458</v>
      </c>
      <c r="E70" s="24">
        <v>56578</v>
      </c>
      <c r="F70" s="14"/>
      <c r="G70" s="11">
        <v>1.0004385103203199</v>
      </c>
      <c r="H70" s="25">
        <v>0.95909999999999995</v>
      </c>
      <c r="L70" s="21">
        <v>0.1</v>
      </c>
      <c r="M70" s="14">
        <v>8</v>
      </c>
      <c r="N70" s="24">
        <v>757781</v>
      </c>
      <c r="O70" s="24">
        <v>16781</v>
      </c>
      <c r="P70" s="14"/>
      <c r="Q70" s="11">
        <v>1.0424470343443899</v>
      </c>
      <c r="R70" s="15">
        <v>0.95450000000000002</v>
      </c>
      <c r="V70" s="7"/>
      <c r="W70" s="8"/>
      <c r="X70" s="8"/>
      <c r="Y70" s="8"/>
      <c r="Z70" s="8"/>
      <c r="AA70" s="8"/>
      <c r="AB70" s="12"/>
    </row>
    <row r="71" spans="2:28" x14ac:dyDescent="0.25">
      <c r="B71" s="21">
        <v>0.1</v>
      </c>
      <c r="C71" s="14">
        <v>9</v>
      </c>
      <c r="D71" s="24">
        <v>585842</v>
      </c>
      <c r="E71" s="24">
        <v>37407</v>
      </c>
      <c r="F71" s="14"/>
      <c r="G71" s="11">
        <v>0.97950705622984402</v>
      </c>
      <c r="H71" s="25">
        <v>0.95709999999999995</v>
      </c>
      <c r="I71" s="62">
        <f>AVERAGE(H62:H71)</f>
        <v>0.9567399999999997</v>
      </c>
      <c r="J71" s="5">
        <f>STDEV(H62:H71)</f>
        <v>1.3953892328346326E-3</v>
      </c>
      <c r="L71" s="21">
        <v>0.1</v>
      </c>
      <c r="M71" s="14">
        <v>9</v>
      </c>
      <c r="N71" s="24">
        <v>205579</v>
      </c>
      <c r="O71" s="24">
        <v>92074</v>
      </c>
      <c r="P71" s="14"/>
      <c r="Q71" s="11">
        <v>1.0595790965806</v>
      </c>
      <c r="R71" s="15">
        <v>0.95599999999999996</v>
      </c>
      <c r="S71" s="62">
        <f>AVERAGE(R62:R71)</f>
        <v>0.95375999999999972</v>
      </c>
      <c r="T71" s="5">
        <f>STDEV(R62:R71)</f>
        <v>1.4299961149907957E-3</v>
      </c>
      <c r="V71" s="7"/>
      <c r="W71" s="8"/>
      <c r="X71" s="8"/>
      <c r="Y71" s="8"/>
      <c r="Z71" s="8"/>
      <c r="AA71" s="8"/>
      <c r="AB71" s="12"/>
    </row>
    <row r="72" spans="2:28" x14ac:dyDescent="0.25">
      <c r="B72" s="13"/>
      <c r="C72" s="14"/>
      <c r="D72" s="14"/>
      <c r="E72" s="14"/>
      <c r="F72" s="14"/>
      <c r="G72" s="11"/>
      <c r="H72" s="33"/>
      <c r="L72" s="13"/>
      <c r="M72" s="14"/>
      <c r="N72" s="14"/>
      <c r="O72" s="14"/>
      <c r="P72" s="14"/>
      <c r="Q72" s="11"/>
      <c r="R72" s="15"/>
      <c r="V72" s="7"/>
      <c r="W72" s="8"/>
      <c r="X72" s="8"/>
      <c r="Y72" s="8"/>
      <c r="Z72" s="8"/>
      <c r="AA72" s="8"/>
      <c r="AB72" s="12"/>
    </row>
    <row r="73" spans="2:28" x14ac:dyDescent="0.25">
      <c r="B73" s="21">
        <v>0.2</v>
      </c>
      <c r="C73" s="14">
        <v>0</v>
      </c>
      <c r="D73" s="24">
        <v>592328</v>
      </c>
      <c r="E73" s="24">
        <v>52598</v>
      </c>
      <c r="F73" s="14"/>
      <c r="G73" s="11">
        <v>0.82157865135839703</v>
      </c>
      <c r="H73" s="25">
        <v>0.94910000000000005</v>
      </c>
      <c r="L73" s="21">
        <v>0.2</v>
      </c>
      <c r="M73" s="14">
        <v>0</v>
      </c>
      <c r="N73" s="24">
        <v>123948</v>
      </c>
      <c r="O73" s="24">
        <v>52171</v>
      </c>
      <c r="P73" s="14"/>
      <c r="Q73" s="11">
        <v>1.0606824678479101</v>
      </c>
      <c r="R73" s="15">
        <v>0.94820000000000004</v>
      </c>
      <c r="V73" s="7"/>
      <c r="W73" s="8"/>
      <c r="X73" s="8"/>
      <c r="Y73" s="8"/>
      <c r="Z73" s="8"/>
      <c r="AA73" s="8"/>
      <c r="AB73" s="12"/>
    </row>
    <row r="74" spans="2:28" x14ac:dyDescent="0.25">
      <c r="B74" s="21">
        <v>0.2</v>
      </c>
      <c r="C74" s="14">
        <v>1</v>
      </c>
      <c r="D74" s="24">
        <v>702624</v>
      </c>
      <c r="E74" s="24">
        <v>74770</v>
      </c>
      <c r="F74" s="14"/>
      <c r="G74" s="11">
        <v>0.90372498686872305</v>
      </c>
      <c r="H74" s="25">
        <v>0.95429999999999904</v>
      </c>
      <c r="L74" s="21">
        <v>0.2</v>
      </c>
      <c r="M74" s="14">
        <v>1</v>
      </c>
      <c r="N74" s="24">
        <v>102261</v>
      </c>
      <c r="O74" s="24">
        <v>84597</v>
      </c>
      <c r="P74" s="14"/>
      <c r="Q74" s="11">
        <v>1.0090890869914</v>
      </c>
      <c r="R74" s="15">
        <v>0.94799999999999995</v>
      </c>
      <c r="V74" s="7"/>
      <c r="W74" s="8"/>
      <c r="X74" s="8"/>
      <c r="Y74" s="8"/>
      <c r="Z74" s="8"/>
      <c r="AA74" s="8"/>
      <c r="AB74" s="12"/>
    </row>
    <row r="75" spans="2:28" x14ac:dyDescent="0.25">
      <c r="B75" s="21">
        <v>0.2</v>
      </c>
      <c r="C75" s="14">
        <v>2</v>
      </c>
      <c r="D75" s="24">
        <v>130746</v>
      </c>
      <c r="E75" s="24">
        <v>47557</v>
      </c>
      <c r="F75" s="14"/>
      <c r="G75" s="11">
        <v>0.85583866362069005</v>
      </c>
      <c r="H75" s="25">
        <v>0.95269999999999999</v>
      </c>
      <c r="L75" s="21">
        <v>0.2</v>
      </c>
      <c r="M75" s="14">
        <v>2</v>
      </c>
      <c r="N75" s="24">
        <v>49638</v>
      </c>
      <c r="O75" s="24">
        <v>51700</v>
      </c>
      <c r="P75" s="14"/>
      <c r="Q75" s="11">
        <v>0.97947279043094904</v>
      </c>
      <c r="R75" s="15">
        <v>0.94819999999999904</v>
      </c>
      <c r="V75" s="7"/>
      <c r="W75" s="8"/>
      <c r="X75" s="8"/>
      <c r="Y75" s="8"/>
      <c r="Z75" s="8"/>
      <c r="AA75" s="8"/>
      <c r="AB75" s="12"/>
    </row>
    <row r="76" spans="2:28" x14ac:dyDescent="0.25">
      <c r="B76" s="21">
        <v>0.2</v>
      </c>
      <c r="C76" s="14">
        <v>3</v>
      </c>
      <c r="D76" s="24">
        <v>83009</v>
      </c>
      <c r="E76" s="24">
        <v>75870</v>
      </c>
      <c r="F76" s="14"/>
      <c r="G76" s="11">
        <v>0.91338908312161504</v>
      </c>
      <c r="H76" s="25">
        <v>0.95099999999999996</v>
      </c>
      <c r="L76" s="21">
        <v>0.2</v>
      </c>
      <c r="M76" s="14">
        <v>3</v>
      </c>
      <c r="N76" s="24">
        <v>721821</v>
      </c>
      <c r="O76" s="24">
        <v>96343</v>
      </c>
      <c r="P76" s="14"/>
      <c r="Q76" s="11">
        <v>0.96865263071705798</v>
      </c>
      <c r="R76" s="15">
        <v>0.94979999999999998</v>
      </c>
      <c r="V76" s="7"/>
      <c r="W76" s="8"/>
      <c r="X76" s="8"/>
      <c r="Y76" s="8"/>
      <c r="Z76" s="8"/>
      <c r="AA76" s="8"/>
      <c r="AB76" s="12"/>
    </row>
    <row r="77" spans="2:28" x14ac:dyDescent="0.25">
      <c r="B77" s="21">
        <v>0.2</v>
      </c>
      <c r="C77" s="14">
        <v>4</v>
      </c>
      <c r="D77" s="24">
        <v>577708</v>
      </c>
      <c r="E77" s="24">
        <v>9776</v>
      </c>
      <c r="F77" s="14"/>
      <c r="G77" s="11">
        <v>0.914024415840893</v>
      </c>
      <c r="H77" s="25">
        <v>0.95269999999999999</v>
      </c>
      <c r="L77" s="21">
        <v>0.2</v>
      </c>
      <c r="M77" s="14">
        <v>4</v>
      </c>
      <c r="N77" s="24">
        <v>366624</v>
      </c>
      <c r="O77" s="24">
        <v>10728</v>
      </c>
      <c r="P77" s="14"/>
      <c r="Q77" s="11">
        <v>1.03316921179971</v>
      </c>
      <c r="R77" s="15">
        <v>0.94779999999999998</v>
      </c>
      <c r="V77" s="7"/>
      <c r="W77" s="8"/>
      <c r="X77" s="8"/>
      <c r="Y77" s="8"/>
      <c r="Z77" s="8"/>
      <c r="AA77" s="8"/>
      <c r="AB77" s="12"/>
    </row>
    <row r="78" spans="2:28" x14ac:dyDescent="0.25">
      <c r="B78" s="21">
        <v>0.2</v>
      </c>
      <c r="C78" s="14">
        <v>5</v>
      </c>
      <c r="D78" s="24">
        <v>691415</v>
      </c>
      <c r="E78" s="24">
        <v>58655</v>
      </c>
      <c r="F78" s="14"/>
      <c r="G78" s="11">
        <v>0.88583221388928002</v>
      </c>
      <c r="H78" s="25">
        <v>0.95220000000000005</v>
      </c>
      <c r="L78" s="21">
        <v>0.2</v>
      </c>
      <c r="M78" s="14">
        <v>5</v>
      </c>
      <c r="N78" s="24">
        <v>757271</v>
      </c>
      <c r="O78" s="24">
        <v>40069</v>
      </c>
      <c r="P78" s="14"/>
      <c r="Q78" s="11">
        <v>1.01137227011761</v>
      </c>
      <c r="R78" s="15">
        <v>0.94799999999999995</v>
      </c>
      <c r="V78" s="7"/>
      <c r="W78" s="8"/>
      <c r="X78" s="8"/>
      <c r="Y78" s="8"/>
      <c r="Z78" s="8"/>
      <c r="AA78" s="8"/>
      <c r="AB78" s="12"/>
    </row>
    <row r="79" spans="2:28" x14ac:dyDescent="0.25">
      <c r="B79" s="21">
        <v>0.2</v>
      </c>
      <c r="C79" s="14">
        <v>6</v>
      </c>
      <c r="D79" s="24">
        <v>6208</v>
      </c>
      <c r="E79" s="24">
        <v>55791</v>
      </c>
      <c r="F79" s="14"/>
      <c r="G79" s="11">
        <v>0.86610148941474696</v>
      </c>
      <c r="H79" s="25">
        <v>0.9506</v>
      </c>
      <c r="L79" s="21">
        <v>0.2</v>
      </c>
      <c r="M79" s="14">
        <v>6</v>
      </c>
      <c r="N79" s="24">
        <v>34671</v>
      </c>
      <c r="O79" s="24">
        <v>63053</v>
      </c>
      <c r="P79" s="14"/>
      <c r="Q79" s="11">
        <v>1.0467703352220099</v>
      </c>
      <c r="R79" s="15">
        <v>0.95</v>
      </c>
      <c r="V79" s="7"/>
      <c r="W79" s="8"/>
      <c r="X79" s="8"/>
      <c r="Y79" s="8"/>
      <c r="Z79" s="8"/>
      <c r="AA79" s="8"/>
      <c r="AB79" s="12"/>
    </row>
    <row r="80" spans="2:28" x14ac:dyDescent="0.25">
      <c r="B80" s="21">
        <v>0.2</v>
      </c>
      <c r="C80" s="14">
        <v>7</v>
      </c>
      <c r="D80" s="24">
        <v>249017</v>
      </c>
      <c r="E80" s="24">
        <v>26876</v>
      </c>
      <c r="F80" s="14"/>
      <c r="G80" s="11">
        <v>0.90515343768053302</v>
      </c>
      <c r="H80" s="25">
        <v>0.9536</v>
      </c>
      <c r="L80" s="21">
        <v>0.2</v>
      </c>
      <c r="M80" s="14">
        <v>7</v>
      </c>
      <c r="N80" s="24">
        <v>250035</v>
      </c>
      <c r="O80" s="24">
        <v>70378</v>
      </c>
      <c r="P80" s="14"/>
      <c r="Q80" s="11">
        <v>1.00321484413934</v>
      </c>
      <c r="R80" s="15">
        <v>0.9486</v>
      </c>
      <c r="V80" s="7"/>
      <c r="W80" s="8"/>
      <c r="X80" s="8"/>
      <c r="Y80" s="8"/>
      <c r="Z80" s="8"/>
      <c r="AA80" s="8"/>
      <c r="AB80" s="12"/>
    </row>
    <row r="81" spans="1:28" x14ac:dyDescent="0.25">
      <c r="B81" s="21">
        <v>0.2</v>
      </c>
      <c r="C81" s="14">
        <v>8</v>
      </c>
      <c r="D81" s="24">
        <v>519458</v>
      </c>
      <c r="E81" s="24">
        <v>56578</v>
      </c>
      <c r="F81" s="14"/>
      <c r="G81" s="11">
        <v>0.91232338738436802</v>
      </c>
      <c r="H81" s="25">
        <v>0.95220000000000005</v>
      </c>
      <c r="L81" s="21">
        <v>0.2</v>
      </c>
      <c r="M81" s="14">
        <v>8</v>
      </c>
      <c r="N81" s="24">
        <v>757781</v>
      </c>
      <c r="O81" s="24">
        <v>16781</v>
      </c>
      <c r="P81" s="14"/>
      <c r="Q81" s="11">
        <v>1.0491201080100401</v>
      </c>
      <c r="R81" s="15">
        <v>0.94889999999999997</v>
      </c>
      <c r="V81" s="7"/>
      <c r="W81" s="8"/>
      <c r="X81" s="8"/>
      <c r="Y81" s="8"/>
      <c r="Z81" s="8"/>
      <c r="AA81" s="8"/>
      <c r="AB81" s="12"/>
    </row>
    <row r="82" spans="1:28" ht="15.75" thickBot="1" x14ac:dyDescent="0.3">
      <c r="B82" s="22">
        <v>0.2</v>
      </c>
      <c r="C82" s="20">
        <v>9</v>
      </c>
      <c r="D82" s="26">
        <v>585842</v>
      </c>
      <c r="E82" s="26">
        <v>37407</v>
      </c>
      <c r="F82" s="20"/>
      <c r="G82" s="17">
        <v>0.86751090939154396</v>
      </c>
      <c r="H82" s="29">
        <v>0.95350000000000001</v>
      </c>
      <c r="I82" s="62">
        <f>AVERAGE(H73:H82)</f>
        <v>0.95218999999999987</v>
      </c>
      <c r="J82" s="5">
        <f>STDEV(H73:H82)</f>
        <v>1.5694655849115482E-3</v>
      </c>
      <c r="L82" s="22">
        <v>0.2</v>
      </c>
      <c r="M82" s="20">
        <v>9</v>
      </c>
      <c r="N82" s="26">
        <v>205579</v>
      </c>
      <c r="O82" s="26">
        <v>92074</v>
      </c>
      <c r="P82" s="20"/>
      <c r="Q82" s="17">
        <v>1.07933900071123</v>
      </c>
      <c r="R82" s="27">
        <v>0.95099999999999996</v>
      </c>
      <c r="S82" s="62">
        <f>AVERAGE(R73:R82)</f>
        <v>0.94884999999999997</v>
      </c>
      <c r="T82" s="5">
        <f>STDEV(R73:R82)</f>
        <v>1.0700467279516899E-3</v>
      </c>
      <c r="V82" s="54"/>
      <c r="W82" s="16"/>
      <c r="X82" s="16"/>
      <c r="Y82" s="16"/>
      <c r="Z82" s="16"/>
      <c r="AA82" s="16"/>
      <c r="AB82" s="77"/>
    </row>
    <row r="86" spans="1:28" x14ac:dyDescent="0.25">
      <c r="A86" s="1"/>
    </row>
  </sheetData>
  <mergeCells count="5">
    <mergeCell ref="A1:J1"/>
    <mergeCell ref="B4:H4"/>
    <mergeCell ref="L4:R4"/>
    <mergeCell ref="V4:AB4"/>
    <mergeCell ref="A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8325-0385-407D-A673-88A232A0C92F}">
  <dimension ref="A1:W20"/>
  <sheetViews>
    <sheetView zoomScale="80" zoomScaleNormal="80" workbookViewId="0">
      <selection activeCell="A3" sqref="A3"/>
    </sheetView>
  </sheetViews>
  <sheetFormatPr defaultRowHeight="15" x14ac:dyDescent="0.25"/>
  <cols>
    <col min="2" max="2" width="10.7109375" bestFit="1" customWidth="1"/>
    <col min="3" max="3" width="13.140625" customWidth="1"/>
    <col min="4" max="4" width="8.5703125" bestFit="1" customWidth="1"/>
    <col min="5" max="5" width="18" bestFit="1" customWidth="1"/>
    <col min="6" max="6" width="8" bestFit="1" customWidth="1"/>
    <col min="7" max="7" width="7.7109375" bestFit="1" customWidth="1"/>
    <col min="8" max="8" width="5" customWidth="1"/>
    <col min="9" max="9" width="20.28515625" customWidth="1"/>
    <col min="10" max="10" width="10.7109375" bestFit="1" customWidth="1"/>
    <col min="14" max="14" width="10.7109375" bestFit="1" customWidth="1"/>
    <col min="15" max="15" width="13.140625" bestFit="1" customWidth="1"/>
    <col min="17" max="17" width="18" bestFit="1" customWidth="1"/>
    <col min="18" max="18" width="8" bestFit="1" customWidth="1"/>
    <col min="19" max="19" width="7.7109375" bestFit="1" customWidth="1"/>
    <col min="20" max="20" width="4.7109375" customWidth="1"/>
    <col min="21" max="21" width="20.28515625" bestFit="1" customWidth="1"/>
    <col min="22" max="22" width="10.7109375" bestFit="1" customWidth="1"/>
  </cols>
  <sheetData>
    <row r="1" spans="1:22" ht="15.75" thickBot="1" x14ac:dyDescent="0.3">
      <c r="A1" s="68" t="s">
        <v>44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70"/>
    </row>
    <row r="2" spans="1:22" ht="15.75" thickBot="1" x14ac:dyDescent="0.3">
      <c r="A2" s="68" t="s">
        <v>58</v>
      </c>
      <c r="B2" s="69"/>
      <c r="C2" s="70"/>
    </row>
    <row r="4" spans="1:22" ht="15.75" thickBot="1" x14ac:dyDescent="0.3"/>
    <row r="5" spans="1:22" ht="15.75" thickBot="1" x14ac:dyDescent="0.3">
      <c r="B5" s="71" t="s">
        <v>6</v>
      </c>
      <c r="C5" s="72"/>
      <c r="D5" s="72"/>
      <c r="E5" s="72"/>
      <c r="F5" s="72"/>
      <c r="G5" s="72"/>
      <c r="H5" s="72"/>
      <c r="I5" s="72"/>
      <c r="J5" s="73"/>
      <c r="N5" s="71" t="s">
        <v>12</v>
      </c>
      <c r="O5" s="72"/>
      <c r="P5" s="72"/>
      <c r="Q5" s="72"/>
      <c r="R5" s="72"/>
      <c r="S5" s="72"/>
      <c r="T5" s="72"/>
      <c r="U5" s="72"/>
      <c r="V5" s="73"/>
    </row>
    <row r="6" spans="1:22" x14ac:dyDescent="0.25">
      <c r="B6" s="34" t="s">
        <v>0</v>
      </c>
      <c r="C6" s="35" t="s">
        <v>1</v>
      </c>
      <c r="D6" s="35" t="s">
        <v>2</v>
      </c>
      <c r="E6" s="35" t="s">
        <v>9</v>
      </c>
      <c r="F6" s="35" t="s">
        <v>10</v>
      </c>
      <c r="G6" s="35" t="s">
        <v>11</v>
      </c>
      <c r="H6" s="35"/>
      <c r="I6" s="35" t="s">
        <v>4</v>
      </c>
      <c r="J6" s="36" t="s">
        <v>5</v>
      </c>
      <c r="N6" s="34" t="s">
        <v>0</v>
      </c>
      <c r="O6" s="35" t="s">
        <v>1</v>
      </c>
      <c r="P6" s="35" t="s">
        <v>2</v>
      </c>
      <c r="Q6" s="35" t="s">
        <v>9</v>
      </c>
      <c r="R6" s="35" t="s">
        <v>10</v>
      </c>
      <c r="S6" s="35" t="s">
        <v>11</v>
      </c>
      <c r="T6" s="35"/>
      <c r="U6" s="35" t="s">
        <v>4</v>
      </c>
      <c r="V6" s="36" t="s">
        <v>5</v>
      </c>
    </row>
    <row r="7" spans="1:22" x14ac:dyDescent="0.25">
      <c r="B7" s="7"/>
      <c r="C7" s="8"/>
      <c r="D7" s="8"/>
      <c r="E7" s="8"/>
      <c r="F7" s="8"/>
      <c r="G7" s="8"/>
      <c r="H7" s="8"/>
      <c r="I7" s="8"/>
      <c r="J7" s="12"/>
      <c r="N7" s="7"/>
      <c r="O7" s="8"/>
      <c r="P7" s="8"/>
      <c r="Q7" s="8"/>
      <c r="R7" s="8"/>
      <c r="S7" s="8"/>
      <c r="T7" s="8"/>
      <c r="U7" s="8"/>
      <c r="V7" s="12"/>
    </row>
    <row r="8" spans="1:22" x14ac:dyDescent="0.25">
      <c r="B8" s="19">
        <v>0</v>
      </c>
      <c r="C8" s="24">
        <v>592328</v>
      </c>
      <c r="D8" s="24">
        <v>52598</v>
      </c>
      <c r="E8" s="37">
        <v>1</v>
      </c>
      <c r="F8" s="14">
        <v>37</v>
      </c>
      <c r="G8" s="14">
        <v>23</v>
      </c>
      <c r="H8" s="14"/>
      <c r="I8" s="11">
        <v>0.93930749009304204</v>
      </c>
      <c r="J8" s="15">
        <v>0.95489999999999997</v>
      </c>
      <c r="N8" s="19">
        <v>0</v>
      </c>
      <c r="O8" s="14">
        <v>123948</v>
      </c>
      <c r="P8" s="14">
        <v>52171</v>
      </c>
      <c r="Q8" s="37">
        <v>1</v>
      </c>
      <c r="R8" s="24">
        <v>10</v>
      </c>
      <c r="S8" s="24">
        <v>3</v>
      </c>
      <c r="T8" s="14"/>
      <c r="U8" s="11">
        <v>0.82702176978286601</v>
      </c>
      <c r="V8" s="15">
        <v>0.95429999999999904</v>
      </c>
    </row>
    <row r="9" spans="1:22" x14ac:dyDescent="0.25">
      <c r="B9" s="19">
        <v>1</v>
      </c>
      <c r="C9" s="24">
        <v>702624</v>
      </c>
      <c r="D9" s="24">
        <v>74770</v>
      </c>
      <c r="E9" s="37">
        <v>1</v>
      </c>
      <c r="F9" s="14">
        <v>37</v>
      </c>
      <c r="G9" s="14">
        <v>21</v>
      </c>
      <c r="H9" s="14"/>
      <c r="I9" s="11">
        <v>0.99933340661063896</v>
      </c>
      <c r="J9" s="15">
        <v>0.95450000000000002</v>
      </c>
      <c r="N9" s="19">
        <v>1</v>
      </c>
      <c r="O9" s="14">
        <v>102261</v>
      </c>
      <c r="P9" s="14">
        <v>84597</v>
      </c>
      <c r="Q9" s="37">
        <v>1</v>
      </c>
      <c r="R9" s="24">
        <v>10</v>
      </c>
      <c r="S9" s="24">
        <v>2</v>
      </c>
      <c r="T9" s="14"/>
      <c r="U9" s="11">
        <v>0.86247590591356504</v>
      </c>
      <c r="V9" s="15">
        <v>0.9496</v>
      </c>
    </row>
    <row r="10" spans="1:22" x14ac:dyDescent="0.25">
      <c r="B10" s="19">
        <v>2</v>
      </c>
      <c r="C10" s="24">
        <v>130746</v>
      </c>
      <c r="D10" s="24">
        <v>47557</v>
      </c>
      <c r="E10" s="37">
        <v>1</v>
      </c>
      <c r="F10" s="14">
        <v>37</v>
      </c>
      <c r="G10" s="14">
        <v>23</v>
      </c>
      <c r="H10" s="14"/>
      <c r="I10" s="11">
        <v>0.87201062030948395</v>
      </c>
      <c r="J10" s="15">
        <v>0.95469999999999999</v>
      </c>
      <c r="N10" s="19">
        <v>2</v>
      </c>
      <c r="O10" s="14">
        <v>49638</v>
      </c>
      <c r="P10" s="14">
        <v>51700</v>
      </c>
      <c r="Q10" s="37">
        <v>1</v>
      </c>
      <c r="R10" s="24">
        <v>10</v>
      </c>
      <c r="S10" s="24">
        <v>2</v>
      </c>
      <c r="T10" s="14"/>
      <c r="U10" s="11">
        <v>0.91201276658161801</v>
      </c>
      <c r="V10" s="15">
        <v>0.95</v>
      </c>
    </row>
    <row r="11" spans="1:22" x14ac:dyDescent="0.25">
      <c r="B11" s="19">
        <v>3</v>
      </c>
      <c r="C11" s="24">
        <v>83009</v>
      </c>
      <c r="D11" s="24">
        <v>75870</v>
      </c>
      <c r="E11" s="37">
        <v>1</v>
      </c>
      <c r="F11" s="24">
        <v>37</v>
      </c>
      <c r="G11" s="24">
        <v>23</v>
      </c>
      <c r="H11" s="14"/>
      <c r="I11" s="11">
        <v>0.92947307025591697</v>
      </c>
      <c r="J11" s="15">
        <v>0.95579999999999998</v>
      </c>
      <c r="N11" s="19">
        <v>3</v>
      </c>
      <c r="O11" s="14">
        <v>721821</v>
      </c>
      <c r="P11" s="14">
        <v>96343</v>
      </c>
      <c r="Q11" s="37">
        <v>1</v>
      </c>
      <c r="R11" s="24">
        <v>10</v>
      </c>
      <c r="S11" s="24">
        <v>3</v>
      </c>
      <c r="T11" s="14"/>
      <c r="U11" s="11">
        <v>0.83317136326694297</v>
      </c>
      <c r="V11" s="15">
        <v>0.95299999999999996</v>
      </c>
    </row>
    <row r="12" spans="1:22" x14ac:dyDescent="0.25">
      <c r="B12" s="19">
        <v>4</v>
      </c>
      <c r="C12" s="24">
        <v>577708</v>
      </c>
      <c r="D12" s="24">
        <v>9776</v>
      </c>
      <c r="E12" s="37">
        <v>1</v>
      </c>
      <c r="F12" s="24">
        <v>37</v>
      </c>
      <c r="G12" s="24">
        <v>25</v>
      </c>
      <c r="H12" s="14"/>
      <c r="I12" s="11">
        <v>0.83447728133357801</v>
      </c>
      <c r="J12" s="15">
        <v>0.95429999999999904</v>
      </c>
      <c r="N12" s="19">
        <v>4</v>
      </c>
      <c r="O12" s="14">
        <v>366624</v>
      </c>
      <c r="P12" s="14">
        <v>10728</v>
      </c>
      <c r="Q12" s="37">
        <v>1</v>
      </c>
      <c r="R12" s="24">
        <v>10</v>
      </c>
      <c r="S12" s="24">
        <v>3</v>
      </c>
      <c r="T12" s="14"/>
      <c r="U12" s="11">
        <v>0.83662823198221903</v>
      </c>
      <c r="V12" s="15">
        <v>0.95279999999999998</v>
      </c>
    </row>
    <row r="13" spans="1:22" x14ac:dyDescent="0.25">
      <c r="B13" s="19">
        <v>5</v>
      </c>
      <c r="C13" s="24">
        <v>691415</v>
      </c>
      <c r="D13" s="24">
        <v>58655</v>
      </c>
      <c r="E13" s="37">
        <v>1</v>
      </c>
      <c r="F13" s="14">
        <v>37</v>
      </c>
      <c r="G13" s="14">
        <v>23</v>
      </c>
      <c r="H13" s="14"/>
      <c r="I13" s="11">
        <v>0.91252334650196099</v>
      </c>
      <c r="J13" s="15">
        <v>0.95429999999999904</v>
      </c>
      <c r="N13" s="19">
        <v>5</v>
      </c>
      <c r="O13" s="14">
        <v>757271</v>
      </c>
      <c r="P13" s="14">
        <v>40069</v>
      </c>
      <c r="Q13" s="37">
        <v>1</v>
      </c>
      <c r="R13" s="24">
        <v>10</v>
      </c>
      <c r="S13" s="24">
        <v>3</v>
      </c>
      <c r="T13" s="14"/>
      <c r="U13" s="11">
        <v>0.799667408961791</v>
      </c>
      <c r="V13" s="15">
        <v>0.95279999999999998</v>
      </c>
    </row>
    <row r="14" spans="1:22" x14ac:dyDescent="0.25">
      <c r="B14" s="19">
        <v>6</v>
      </c>
      <c r="C14" s="24">
        <v>6208</v>
      </c>
      <c r="D14" s="24">
        <v>55791</v>
      </c>
      <c r="E14" s="37">
        <v>1</v>
      </c>
      <c r="F14" s="24">
        <v>37</v>
      </c>
      <c r="G14" s="24">
        <v>25</v>
      </c>
      <c r="H14" s="14"/>
      <c r="I14" s="11">
        <v>0.79560556361676904</v>
      </c>
      <c r="J14" s="15">
        <v>0.95330000000000004</v>
      </c>
      <c r="N14" s="19">
        <v>6</v>
      </c>
      <c r="O14" s="14">
        <v>34671</v>
      </c>
      <c r="P14" s="14">
        <v>63053</v>
      </c>
      <c r="Q14" s="37">
        <v>1</v>
      </c>
      <c r="R14" s="24">
        <v>10</v>
      </c>
      <c r="S14" s="24">
        <v>3</v>
      </c>
      <c r="T14" s="14"/>
      <c r="U14" s="11">
        <v>0.820601758978875</v>
      </c>
      <c r="V14" s="15">
        <v>0.95069999999999999</v>
      </c>
    </row>
    <row r="15" spans="1:22" x14ac:dyDescent="0.25">
      <c r="B15" s="19">
        <v>7</v>
      </c>
      <c r="C15" s="24">
        <v>249017</v>
      </c>
      <c r="D15" s="24">
        <v>26876</v>
      </c>
      <c r="E15" s="37">
        <v>1</v>
      </c>
      <c r="F15" s="24">
        <v>37</v>
      </c>
      <c r="G15" s="24">
        <v>23</v>
      </c>
      <c r="H15" s="14"/>
      <c r="I15" s="11">
        <v>0.93011383517212698</v>
      </c>
      <c r="J15" s="15">
        <v>0.95499999999999996</v>
      </c>
      <c r="N15" s="19">
        <v>7</v>
      </c>
      <c r="O15" s="14">
        <v>250035</v>
      </c>
      <c r="P15" s="14">
        <v>70378</v>
      </c>
      <c r="Q15" s="37">
        <v>1</v>
      </c>
      <c r="R15" s="24">
        <v>13</v>
      </c>
      <c r="S15" s="14">
        <v>3</v>
      </c>
      <c r="T15" s="14"/>
      <c r="U15" s="11">
        <v>0.76249053681010603</v>
      </c>
      <c r="V15" s="15">
        <v>0.95269999999999999</v>
      </c>
    </row>
    <row r="16" spans="1:22" x14ac:dyDescent="0.25">
      <c r="B16" s="19">
        <v>8</v>
      </c>
      <c r="C16" s="24">
        <v>519458</v>
      </c>
      <c r="D16" s="24">
        <v>56578</v>
      </c>
      <c r="E16" s="37">
        <v>1</v>
      </c>
      <c r="F16" s="24">
        <v>37</v>
      </c>
      <c r="G16" s="24">
        <v>23</v>
      </c>
      <c r="H16" s="14"/>
      <c r="I16" s="11">
        <v>0.97462149313612101</v>
      </c>
      <c r="J16" s="15">
        <v>0.95599999999999996</v>
      </c>
      <c r="N16" s="19">
        <v>8</v>
      </c>
      <c r="O16" s="14">
        <v>757781</v>
      </c>
      <c r="P16" s="14">
        <v>16781</v>
      </c>
      <c r="Q16" s="37">
        <v>1</v>
      </c>
      <c r="R16" s="24">
        <v>10</v>
      </c>
      <c r="S16" s="24">
        <v>3</v>
      </c>
      <c r="T16" s="14"/>
      <c r="U16" s="11">
        <v>0.79982915048103698</v>
      </c>
      <c r="V16" s="15">
        <v>0.95269999999999999</v>
      </c>
    </row>
    <row r="17" spans="2:23" ht="15.75" thickBot="1" x14ac:dyDescent="0.3">
      <c r="B17" s="38">
        <v>9</v>
      </c>
      <c r="C17" s="26">
        <v>585842</v>
      </c>
      <c r="D17" s="26">
        <v>37407</v>
      </c>
      <c r="E17" s="39">
        <v>1</v>
      </c>
      <c r="F17" s="26">
        <v>37</v>
      </c>
      <c r="G17" s="26">
        <v>19</v>
      </c>
      <c r="H17" s="20"/>
      <c r="I17" s="17">
        <v>0.97458293415364505</v>
      </c>
      <c r="J17" s="27">
        <v>0.95620000000000005</v>
      </c>
      <c r="N17" s="38">
        <v>9</v>
      </c>
      <c r="O17" s="20">
        <v>205579</v>
      </c>
      <c r="P17" s="20">
        <v>92074</v>
      </c>
      <c r="Q17" s="39">
        <v>1</v>
      </c>
      <c r="R17" s="26">
        <v>10</v>
      </c>
      <c r="S17" s="26">
        <v>3</v>
      </c>
      <c r="T17" s="20"/>
      <c r="U17" s="17">
        <v>0.790709220732846</v>
      </c>
      <c r="V17" s="27">
        <v>0.95399999999999996</v>
      </c>
    </row>
    <row r="19" spans="2:23" x14ac:dyDescent="0.25">
      <c r="B19" s="6" t="s">
        <v>45</v>
      </c>
      <c r="J19" s="62">
        <f>AVERAGE(J8:J17)</f>
        <v>0.95489999999999975</v>
      </c>
      <c r="K19" s="1" t="s">
        <v>51</v>
      </c>
      <c r="V19" s="62">
        <f>AVERAGE(V8:V17)</f>
        <v>0.95225999999999988</v>
      </c>
      <c r="W19" s="1" t="s">
        <v>51</v>
      </c>
    </row>
    <row r="20" spans="2:23" x14ac:dyDescent="0.25">
      <c r="B20" s="6" t="s">
        <v>47</v>
      </c>
      <c r="J20" s="5">
        <f>STDEV(J8:J17)</f>
        <v>8.9442719100005187E-4</v>
      </c>
      <c r="K20" s="1" t="s">
        <v>51</v>
      </c>
      <c r="V20" s="5">
        <f>STDEV(V8:V17)</f>
        <v>1.6098309089948287E-3</v>
      </c>
      <c r="W20" s="1" t="s">
        <v>51</v>
      </c>
    </row>
  </sheetData>
  <mergeCells count="4">
    <mergeCell ref="A1:M1"/>
    <mergeCell ref="B5:J5"/>
    <mergeCell ref="N5:V5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1095-FC0E-4753-951D-376B8287FE7D}">
  <dimension ref="A1:S130"/>
  <sheetViews>
    <sheetView zoomScale="80" zoomScaleNormal="80" workbookViewId="0">
      <selection activeCell="A2" sqref="A2:C2"/>
    </sheetView>
  </sheetViews>
  <sheetFormatPr defaultRowHeight="15" x14ac:dyDescent="0.25"/>
  <cols>
    <col min="2" max="2" width="15.7109375" bestFit="1" customWidth="1"/>
    <col min="3" max="3" width="10.7109375" bestFit="1" customWidth="1"/>
    <col min="4" max="4" width="13.140625" bestFit="1" customWidth="1"/>
    <col min="5" max="5" width="8.5703125" bestFit="1" customWidth="1"/>
    <col min="6" max="6" width="4.140625" customWidth="1"/>
    <col min="7" max="7" width="20.28515625" bestFit="1" customWidth="1"/>
    <col min="8" max="8" width="10.7109375" bestFit="1" customWidth="1"/>
    <col min="12" max="12" width="15.7109375" bestFit="1" customWidth="1"/>
    <col min="13" max="13" width="10.7109375" bestFit="1" customWidth="1"/>
    <col min="14" max="14" width="13.140625" bestFit="1" customWidth="1"/>
    <col min="15" max="15" width="8.5703125" bestFit="1" customWidth="1"/>
    <col min="17" max="17" width="20.28515625" bestFit="1" customWidth="1"/>
    <col min="18" max="18" width="10.7109375" bestFit="1" customWidth="1"/>
  </cols>
  <sheetData>
    <row r="1" spans="1:19" ht="15.75" thickBot="1" x14ac:dyDescent="0.3">
      <c r="A1" s="68" t="s">
        <v>43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9" ht="15.75" thickBot="1" x14ac:dyDescent="0.3">
      <c r="A2" s="68" t="s">
        <v>58</v>
      </c>
      <c r="B2" s="69"/>
      <c r="C2" s="70"/>
    </row>
    <row r="3" spans="1:19" x14ac:dyDescent="0.25">
      <c r="A3" s="6"/>
      <c r="B3" s="6"/>
      <c r="C3" s="6"/>
    </row>
    <row r="4" spans="1:19" x14ac:dyDescent="0.25">
      <c r="B4" s="1" t="s">
        <v>49</v>
      </c>
    </row>
    <row r="5" spans="1:19" x14ac:dyDescent="0.25">
      <c r="C5" s="1" t="s">
        <v>45</v>
      </c>
      <c r="H5" s="62">
        <f>AVERAGE(H17,H25,H42,H49,H65,H77,H88,H101,H110,H125)</f>
        <v>0.95302999999999971</v>
      </c>
      <c r="I5" s="1" t="s">
        <v>51</v>
      </c>
      <c r="R5" s="62">
        <f>AVERAGE(R16,R29,R39,R51,R58,R72,R82,R96,R103,R115)</f>
        <v>0.95017999999999991</v>
      </c>
      <c r="S5" s="1" t="s">
        <v>51</v>
      </c>
    </row>
    <row r="6" spans="1:19" x14ac:dyDescent="0.25">
      <c r="C6" s="1" t="s">
        <v>47</v>
      </c>
      <c r="H6" s="5">
        <f>STDEV(H17,H25,H42,H49,H65,H77,H88,H101,H110,H125)</f>
        <v>1.0456789394667607E-3</v>
      </c>
      <c r="I6" s="1" t="s">
        <v>51</v>
      </c>
      <c r="R6" s="5">
        <f>STDEV(R16,R29,R39,R51,R58,R72,R82,R96,R103,R115)</f>
        <v>1.4942854107862444E-3</v>
      </c>
      <c r="S6" s="1" t="s">
        <v>51</v>
      </c>
    </row>
    <row r="8" spans="1:19" ht="15.75" thickBot="1" x14ac:dyDescent="0.3"/>
    <row r="9" spans="1:19" ht="15.75" thickBot="1" x14ac:dyDescent="0.3">
      <c r="B9" s="74" t="s">
        <v>16</v>
      </c>
      <c r="C9" s="75"/>
      <c r="D9" s="75"/>
      <c r="E9" s="75"/>
      <c r="F9" s="75"/>
      <c r="G9" s="75"/>
      <c r="H9" s="76"/>
      <c r="L9" s="74" t="s">
        <v>17</v>
      </c>
      <c r="M9" s="75"/>
      <c r="N9" s="75"/>
      <c r="O9" s="75"/>
      <c r="P9" s="75"/>
      <c r="Q9" s="75"/>
      <c r="R9" s="76"/>
    </row>
    <row r="10" spans="1:19" x14ac:dyDescent="0.25">
      <c r="B10" s="34" t="s">
        <v>15</v>
      </c>
      <c r="C10" s="35" t="s">
        <v>0</v>
      </c>
      <c r="D10" s="35" t="s">
        <v>1</v>
      </c>
      <c r="E10" s="35" t="s">
        <v>2</v>
      </c>
      <c r="F10" s="35"/>
      <c r="G10" s="35" t="s">
        <v>4</v>
      </c>
      <c r="H10" s="36" t="s">
        <v>5</v>
      </c>
      <c r="L10" s="34" t="s">
        <v>15</v>
      </c>
      <c r="M10" s="35" t="s">
        <v>0</v>
      </c>
      <c r="N10" s="35" t="s">
        <v>1</v>
      </c>
      <c r="O10" s="35" t="s">
        <v>2</v>
      </c>
      <c r="P10" s="35"/>
      <c r="Q10" s="35" t="s">
        <v>4</v>
      </c>
      <c r="R10" s="36" t="s">
        <v>5</v>
      </c>
    </row>
    <row r="11" spans="1:19" x14ac:dyDescent="0.25">
      <c r="B11" s="7"/>
      <c r="C11" s="8"/>
      <c r="D11" s="8"/>
      <c r="E11" s="8"/>
      <c r="F11" s="8"/>
      <c r="G11" s="8"/>
      <c r="H11" s="12"/>
      <c r="L11" s="7"/>
      <c r="M11" s="8"/>
      <c r="N11" s="8"/>
      <c r="O11" s="8"/>
      <c r="P11" s="8"/>
      <c r="Q11" s="8"/>
      <c r="R11" s="12"/>
    </row>
    <row r="12" spans="1:19" x14ac:dyDescent="0.25">
      <c r="B12" s="41">
        <v>0.4</v>
      </c>
      <c r="C12" s="24">
        <v>0</v>
      </c>
      <c r="D12" s="24">
        <v>20695</v>
      </c>
      <c r="E12" s="44">
        <v>39424</v>
      </c>
      <c r="F12" s="14"/>
      <c r="G12" s="11">
        <v>0.35442993249146698</v>
      </c>
      <c r="H12" s="33">
        <v>0.94789999999999996</v>
      </c>
      <c r="L12" s="41">
        <v>0.8</v>
      </c>
      <c r="M12" s="24">
        <v>0</v>
      </c>
      <c r="N12" s="14">
        <v>53208</v>
      </c>
      <c r="O12" s="14">
        <v>31299</v>
      </c>
      <c r="P12" s="14"/>
      <c r="Q12" s="11">
        <v>0.80175243546364205</v>
      </c>
      <c r="R12" s="15">
        <v>9.8000000000000004E-2</v>
      </c>
    </row>
    <row r="13" spans="1:19" x14ac:dyDescent="0.25">
      <c r="B13" s="41">
        <v>0.5</v>
      </c>
      <c r="C13" s="24">
        <v>0</v>
      </c>
      <c r="D13" s="24">
        <v>41270</v>
      </c>
      <c r="E13" s="44">
        <v>84586</v>
      </c>
      <c r="F13" s="14"/>
      <c r="G13" s="11">
        <v>0.54347318905531505</v>
      </c>
      <c r="H13" s="33">
        <v>0.95009999999999994</v>
      </c>
      <c r="L13" s="41">
        <v>0.9</v>
      </c>
      <c r="M13" s="24">
        <v>0</v>
      </c>
      <c r="N13" s="14">
        <v>964183</v>
      </c>
      <c r="O13" s="14">
        <v>74722</v>
      </c>
      <c r="P13" s="14"/>
      <c r="Q13" s="11">
        <v>0.93688923982411498</v>
      </c>
      <c r="R13" s="15">
        <v>0.94589999999999996</v>
      </c>
    </row>
    <row r="14" spans="1:19" x14ac:dyDescent="0.25">
      <c r="B14" s="41">
        <v>0.6</v>
      </c>
      <c r="C14" s="24">
        <v>0</v>
      </c>
      <c r="D14" s="24">
        <v>304696</v>
      </c>
      <c r="E14" s="44">
        <v>75062</v>
      </c>
      <c r="F14" s="14"/>
      <c r="G14" s="11">
        <v>0.70831437515547602</v>
      </c>
      <c r="H14" s="33">
        <v>0.94940000000000002</v>
      </c>
      <c r="L14" s="41">
        <v>0.95</v>
      </c>
      <c r="M14" s="24">
        <v>0</v>
      </c>
      <c r="N14" s="14">
        <v>321743</v>
      </c>
      <c r="O14" s="14">
        <v>40668</v>
      </c>
      <c r="P14" s="14"/>
      <c r="Q14" s="11">
        <v>1.0007538972507499</v>
      </c>
      <c r="R14" s="15">
        <v>0.94779999999999998</v>
      </c>
    </row>
    <row r="15" spans="1:19" x14ac:dyDescent="0.25">
      <c r="B15" s="41">
        <v>0.7</v>
      </c>
      <c r="C15" s="24">
        <v>0</v>
      </c>
      <c r="D15" s="24">
        <v>741398</v>
      </c>
      <c r="E15" s="44">
        <v>8067</v>
      </c>
      <c r="F15" s="14"/>
      <c r="G15" s="11">
        <v>0.87522794580025398</v>
      </c>
      <c r="H15" s="33">
        <v>0.95379999999999998</v>
      </c>
      <c r="L15" s="41">
        <v>1</v>
      </c>
      <c r="M15" s="24">
        <v>0</v>
      </c>
      <c r="N15" s="14">
        <v>911231</v>
      </c>
      <c r="O15" s="14">
        <v>13664</v>
      </c>
      <c r="P15" s="14"/>
      <c r="Q15" s="11">
        <v>1.06854150922705</v>
      </c>
      <c r="R15" s="15">
        <v>0.94809999999999905</v>
      </c>
    </row>
    <row r="16" spans="1:19" x14ac:dyDescent="0.25">
      <c r="B16" s="41">
        <v>0.8</v>
      </c>
      <c r="C16" s="24">
        <v>0</v>
      </c>
      <c r="D16" s="24">
        <v>239908</v>
      </c>
      <c r="E16" s="44">
        <v>22885</v>
      </c>
      <c r="F16" s="14"/>
      <c r="G16" s="11">
        <v>1.0131647254957299</v>
      </c>
      <c r="H16" s="33">
        <v>0.95330000000000004</v>
      </c>
      <c r="L16" s="45">
        <v>1.05</v>
      </c>
      <c r="M16" s="28">
        <v>0</v>
      </c>
      <c r="N16" s="28">
        <v>123948</v>
      </c>
      <c r="O16" s="28">
        <v>52171</v>
      </c>
      <c r="P16" s="6"/>
      <c r="Q16" s="50">
        <v>1.12157147415647</v>
      </c>
      <c r="R16" s="31">
        <v>0.94889999999999997</v>
      </c>
    </row>
    <row r="17" spans="2:18" x14ac:dyDescent="0.25">
      <c r="B17" s="45">
        <v>0.9</v>
      </c>
      <c r="C17" s="28">
        <v>0</v>
      </c>
      <c r="D17" s="28">
        <v>592328</v>
      </c>
      <c r="E17" s="46">
        <v>52598</v>
      </c>
      <c r="F17" s="6"/>
      <c r="G17" s="30">
        <v>1.15023076493844</v>
      </c>
      <c r="H17" s="32">
        <v>0.95379999999999998</v>
      </c>
      <c r="L17" s="41">
        <v>1.1000000000000001</v>
      </c>
      <c r="M17" s="24">
        <v>0</v>
      </c>
      <c r="N17" s="14">
        <v>315194</v>
      </c>
      <c r="O17" s="14">
        <v>56888</v>
      </c>
      <c r="P17" s="14"/>
      <c r="Q17" s="11">
        <v>1.1905238779030101</v>
      </c>
      <c r="R17" s="15">
        <v>0.94679999999999997</v>
      </c>
    </row>
    <row r="18" spans="2:18" x14ac:dyDescent="0.25">
      <c r="B18" s="41">
        <v>1</v>
      </c>
      <c r="C18" s="24">
        <v>0</v>
      </c>
      <c r="D18" s="24">
        <v>236586</v>
      </c>
      <c r="E18" s="44">
        <v>47485</v>
      </c>
      <c r="F18" s="14"/>
      <c r="G18" s="11">
        <v>1.2631166496464099</v>
      </c>
      <c r="H18" s="33">
        <v>0.9526</v>
      </c>
      <c r="L18" s="41">
        <v>1.1499999999999999</v>
      </c>
      <c r="M18" s="24">
        <v>0</v>
      </c>
      <c r="N18" s="14">
        <v>357470</v>
      </c>
      <c r="O18" s="14">
        <v>35079</v>
      </c>
      <c r="P18" s="14"/>
      <c r="Q18" s="11">
        <v>1.2449146143262</v>
      </c>
      <c r="R18" s="15">
        <v>0.94189999999999996</v>
      </c>
    </row>
    <row r="19" spans="2:18" x14ac:dyDescent="0.25">
      <c r="B19" s="41">
        <v>1.1000000000000001</v>
      </c>
      <c r="C19" s="24">
        <v>0</v>
      </c>
      <c r="D19" s="24">
        <v>848193</v>
      </c>
      <c r="E19" s="44">
        <v>91263</v>
      </c>
      <c r="F19" s="14"/>
      <c r="G19" s="11">
        <v>1.3478072988484799</v>
      </c>
      <c r="H19" s="33">
        <v>0.94820000000000004</v>
      </c>
      <c r="L19" s="41">
        <v>1.2</v>
      </c>
      <c r="M19" s="24">
        <v>0</v>
      </c>
      <c r="N19" s="14">
        <v>862406</v>
      </c>
      <c r="O19" s="14">
        <v>26971</v>
      </c>
      <c r="P19" s="14"/>
      <c r="Q19" s="11">
        <v>1.3359573424775999</v>
      </c>
      <c r="R19" s="15">
        <v>0.91479999999999995</v>
      </c>
    </row>
    <row r="20" spans="2:18" x14ac:dyDescent="0.25">
      <c r="B20" s="41">
        <v>1.2</v>
      </c>
      <c r="C20" s="24">
        <v>0</v>
      </c>
      <c r="D20" s="24">
        <v>864250</v>
      </c>
      <c r="E20" s="44">
        <v>94661</v>
      </c>
      <c r="F20" s="14"/>
      <c r="G20" s="11">
        <v>1.40890809386869</v>
      </c>
      <c r="H20" s="33">
        <v>0.93820000000000003</v>
      </c>
      <c r="L20" s="41">
        <v>1.25</v>
      </c>
      <c r="M20" s="24">
        <v>0</v>
      </c>
      <c r="N20" s="14">
        <v>384405</v>
      </c>
      <c r="O20" s="14">
        <v>27145</v>
      </c>
      <c r="P20" s="14"/>
      <c r="Q20" s="11">
        <v>1.41721004779315</v>
      </c>
      <c r="R20" s="15">
        <v>0.90339999999999998</v>
      </c>
    </row>
    <row r="21" spans="2:18" x14ac:dyDescent="0.25">
      <c r="B21" s="41">
        <v>1.3</v>
      </c>
      <c r="C21" s="24">
        <v>0</v>
      </c>
      <c r="D21" s="24">
        <v>751255</v>
      </c>
      <c r="E21" s="44">
        <v>19677</v>
      </c>
      <c r="F21" s="14"/>
      <c r="G21" s="11">
        <v>1.4212288299351501</v>
      </c>
      <c r="H21" s="33">
        <v>0.92759999999999998</v>
      </c>
      <c r="L21" s="41">
        <v>1.35</v>
      </c>
      <c r="M21" s="24">
        <v>0</v>
      </c>
      <c r="N21" s="14">
        <v>174567</v>
      </c>
      <c r="O21" s="14">
        <v>23450</v>
      </c>
      <c r="P21" s="14"/>
      <c r="Q21" s="11">
        <v>1.4361751227384101</v>
      </c>
      <c r="R21" s="15">
        <v>0.8992</v>
      </c>
    </row>
    <row r="22" spans="2:18" x14ac:dyDescent="0.25">
      <c r="B22" s="41">
        <v>1.4</v>
      </c>
      <c r="C22" s="24">
        <v>0</v>
      </c>
      <c r="D22" s="14">
        <v>658381</v>
      </c>
      <c r="E22" s="44">
        <v>39345</v>
      </c>
      <c r="F22" s="14"/>
      <c r="G22" s="11">
        <v>1.4356106280755301</v>
      </c>
      <c r="H22" s="33">
        <v>0.92420000000000002</v>
      </c>
      <c r="L22" s="41"/>
      <c r="M22" s="14"/>
      <c r="N22" s="14"/>
      <c r="O22" s="14"/>
      <c r="P22" s="14"/>
      <c r="Q22" s="11"/>
      <c r="R22" s="15"/>
    </row>
    <row r="23" spans="2:18" x14ac:dyDescent="0.25">
      <c r="B23" s="41"/>
      <c r="C23" s="14"/>
      <c r="D23" s="14"/>
      <c r="E23" s="14"/>
      <c r="F23" s="14"/>
      <c r="G23" s="11"/>
      <c r="H23" s="33"/>
      <c r="L23" s="41">
        <v>0.8</v>
      </c>
      <c r="M23" s="40">
        <v>1</v>
      </c>
      <c r="N23" s="14">
        <v>779405</v>
      </c>
      <c r="O23" s="14">
        <v>37129</v>
      </c>
      <c r="P23" s="14"/>
      <c r="Q23" s="11">
        <v>0.74271798926019905</v>
      </c>
      <c r="R23" s="15">
        <v>9.8000000000000004E-2</v>
      </c>
    </row>
    <row r="24" spans="2:18" x14ac:dyDescent="0.25">
      <c r="B24" s="41">
        <v>0.4</v>
      </c>
      <c r="C24" s="40">
        <v>1</v>
      </c>
      <c r="D24" s="14">
        <v>839321</v>
      </c>
      <c r="E24" s="14">
        <v>18121</v>
      </c>
      <c r="F24" s="14"/>
      <c r="G24" s="11">
        <v>0.37778024568670199</v>
      </c>
      <c r="H24" s="33">
        <v>0.95089999999999997</v>
      </c>
      <c r="L24" s="41">
        <v>0.9</v>
      </c>
      <c r="M24" s="40">
        <v>1</v>
      </c>
      <c r="N24" s="14">
        <v>955300</v>
      </c>
      <c r="O24" s="14">
        <v>10113</v>
      </c>
      <c r="P24" s="14"/>
      <c r="Q24" s="11">
        <v>0.85519693292197696</v>
      </c>
      <c r="R24" s="15">
        <v>0.94440000000000002</v>
      </c>
    </row>
    <row r="25" spans="2:18" x14ac:dyDescent="0.25">
      <c r="B25" s="45">
        <v>0.5</v>
      </c>
      <c r="C25" s="47">
        <v>1</v>
      </c>
      <c r="D25" s="6">
        <v>702624</v>
      </c>
      <c r="E25" s="6">
        <v>74770</v>
      </c>
      <c r="F25" s="6"/>
      <c r="G25" s="50">
        <v>0.55345535552345804</v>
      </c>
      <c r="H25" s="31">
        <v>0.95309999999999895</v>
      </c>
      <c r="L25" s="41">
        <v>0.95</v>
      </c>
      <c r="M25" s="40">
        <v>1</v>
      </c>
      <c r="N25" s="14">
        <v>3761</v>
      </c>
      <c r="O25" s="14">
        <v>70465</v>
      </c>
      <c r="P25" s="14"/>
      <c r="Q25" s="11">
        <v>0.92206685162938695</v>
      </c>
      <c r="R25" s="15">
        <v>0.94569999999999999</v>
      </c>
    </row>
    <row r="26" spans="2:18" x14ac:dyDescent="0.25">
      <c r="B26" s="41">
        <v>0.6</v>
      </c>
      <c r="C26" s="40">
        <v>1</v>
      </c>
      <c r="D26" s="14">
        <v>244618</v>
      </c>
      <c r="E26" s="14">
        <v>12522</v>
      </c>
      <c r="F26" s="14"/>
      <c r="G26" s="11">
        <v>0.72378371211238202</v>
      </c>
      <c r="H26" s="33">
        <v>0.9526</v>
      </c>
      <c r="L26" s="41">
        <v>1</v>
      </c>
      <c r="M26" s="40">
        <v>1</v>
      </c>
      <c r="N26" s="14">
        <v>195430</v>
      </c>
      <c r="O26" s="14">
        <v>10314</v>
      </c>
      <c r="P26" s="14"/>
      <c r="Q26" s="11">
        <v>0.978609481989835</v>
      </c>
      <c r="R26" s="15">
        <v>0.94499999999999995</v>
      </c>
    </row>
    <row r="27" spans="2:18" x14ac:dyDescent="0.25">
      <c r="B27" s="41">
        <v>0.7</v>
      </c>
      <c r="C27" s="40">
        <v>1</v>
      </c>
      <c r="D27" s="14">
        <v>722924</v>
      </c>
      <c r="E27" s="14">
        <v>49276</v>
      </c>
      <c r="F27" s="14"/>
      <c r="G27" s="11">
        <v>0.88009091184747401</v>
      </c>
      <c r="H27" s="33">
        <v>0.95179999999999998</v>
      </c>
      <c r="L27" s="41">
        <v>1.05</v>
      </c>
      <c r="M27" s="40">
        <v>1</v>
      </c>
      <c r="N27" s="14">
        <v>792192</v>
      </c>
      <c r="O27" s="14">
        <v>61620</v>
      </c>
      <c r="P27" s="14"/>
      <c r="Q27" s="11">
        <v>1.0416224776840799</v>
      </c>
      <c r="R27" s="15">
        <v>0.94789999999999996</v>
      </c>
    </row>
    <row r="28" spans="2:18" x14ac:dyDescent="0.25">
      <c r="B28" s="41">
        <v>0.8</v>
      </c>
      <c r="C28" s="40">
        <v>1</v>
      </c>
      <c r="D28" s="14">
        <v>201768</v>
      </c>
      <c r="E28" s="14">
        <v>37225</v>
      </c>
      <c r="F28" s="14"/>
      <c r="G28" s="11">
        <v>1.0158029716129899</v>
      </c>
      <c r="H28" s="33">
        <v>0.95169999999999999</v>
      </c>
      <c r="L28" s="41">
        <v>1.1000000000000001</v>
      </c>
      <c r="M28" s="40">
        <v>1</v>
      </c>
      <c r="N28" s="14">
        <v>155886</v>
      </c>
      <c r="O28" s="14">
        <v>88996</v>
      </c>
      <c r="P28" s="14"/>
      <c r="Q28" s="11">
        <v>1.10158011024969</v>
      </c>
      <c r="R28" s="15">
        <v>0.94899999999999995</v>
      </c>
    </row>
    <row r="29" spans="2:18" x14ac:dyDescent="0.25">
      <c r="B29" s="41">
        <v>0.9</v>
      </c>
      <c r="C29" s="40">
        <v>1</v>
      </c>
      <c r="D29" s="14">
        <v>599881</v>
      </c>
      <c r="E29" s="14">
        <v>81963</v>
      </c>
      <c r="F29" s="14"/>
      <c r="G29" s="11">
        <v>1.1325294187761901</v>
      </c>
      <c r="H29" s="33">
        <v>0.951599999999999</v>
      </c>
      <c r="L29" s="45">
        <v>1.1499999999999999</v>
      </c>
      <c r="M29" s="47">
        <v>1</v>
      </c>
      <c r="N29" s="28">
        <v>102261</v>
      </c>
      <c r="O29" s="28">
        <v>84597</v>
      </c>
      <c r="P29" s="6"/>
      <c r="Q29" s="50">
        <v>1.1544182878348499</v>
      </c>
      <c r="R29" s="31">
        <v>0.94940000000000002</v>
      </c>
    </row>
    <row r="30" spans="2:18" x14ac:dyDescent="0.25">
      <c r="B30" s="41">
        <v>1</v>
      </c>
      <c r="C30" s="40">
        <v>1</v>
      </c>
      <c r="D30" s="14">
        <v>616404</v>
      </c>
      <c r="E30" s="14">
        <v>75395</v>
      </c>
      <c r="F30" s="14"/>
      <c r="G30" s="11">
        <v>1.24341743094602</v>
      </c>
      <c r="H30" s="33">
        <v>0.9526</v>
      </c>
      <c r="L30" s="41">
        <v>1.2</v>
      </c>
      <c r="M30" s="40">
        <v>1</v>
      </c>
      <c r="N30" s="14">
        <v>352510</v>
      </c>
      <c r="O30" s="14">
        <v>12086</v>
      </c>
      <c r="P30" s="14"/>
      <c r="Q30" s="11">
        <v>1.2187102144272901</v>
      </c>
      <c r="R30" s="15">
        <v>0.94399999999999995</v>
      </c>
    </row>
    <row r="31" spans="2:18" x14ac:dyDescent="0.25">
      <c r="B31" s="41">
        <v>1.1000000000000001</v>
      </c>
      <c r="C31" s="40">
        <v>1</v>
      </c>
      <c r="D31" s="14">
        <v>871642</v>
      </c>
      <c r="E31" s="14">
        <v>3000</v>
      </c>
      <c r="F31" s="14"/>
      <c r="G31" s="11">
        <v>1.34566727924527</v>
      </c>
      <c r="H31" s="33">
        <v>0.94879999999999998</v>
      </c>
      <c r="L31" s="41">
        <v>1.25</v>
      </c>
      <c r="M31" s="40">
        <v>1</v>
      </c>
      <c r="N31" s="14">
        <v>61210</v>
      </c>
      <c r="O31" s="14">
        <v>67173</v>
      </c>
      <c r="P31" s="14"/>
      <c r="Q31" s="11">
        <v>1.3123675165361399</v>
      </c>
      <c r="R31" s="15">
        <v>0.91189999999999904</v>
      </c>
    </row>
    <row r="32" spans="2:18" x14ac:dyDescent="0.25">
      <c r="B32" s="41">
        <v>1.2</v>
      </c>
      <c r="C32" s="40">
        <v>1</v>
      </c>
      <c r="D32" s="14">
        <v>360853</v>
      </c>
      <c r="E32" s="14">
        <v>34610</v>
      </c>
      <c r="F32" s="14"/>
      <c r="G32" s="11">
        <v>1.40379652245585</v>
      </c>
      <c r="H32" s="33">
        <v>0.94320000000000004</v>
      </c>
      <c r="L32" s="41">
        <v>1.35</v>
      </c>
      <c r="M32" s="40">
        <v>1</v>
      </c>
      <c r="N32" s="14">
        <v>391257</v>
      </c>
      <c r="O32" s="14">
        <v>47166</v>
      </c>
      <c r="P32" s="14"/>
      <c r="Q32" s="11">
        <v>1.4697008457243601</v>
      </c>
      <c r="R32" s="15">
        <v>0.90149999999999997</v>
      </c>
    </row>
    <row r="33" spans="2:18" x14ac:dyDescent="0.25">
      <c r="B33" s="41">
        <v>1.3</v>
      </c>
      <c r="C33" s="40">
        <v>1</v>
      </c>
      <c r="D33" s="14">
        <v>525001</v>
      </c>
      <c r="E33" s="14">
        <v>7726</v>
      </c>
      <c r="F33" s="14"/>
      <c r="G33" s="11">
        <v>1.43298541266188</v>
      </c>
      <c r="H33" s="33">
        <v>0.93629999999999902</v>
      </c>
      <c r="L33" s="41"/>
      <c r="M33" s="14"/>
      <c r="N33" s="14"/>
      <c r="O33" s="14"/>
      <c r="P33" s="14"/>
      <c r="Q33" s="11"/>
      <c r="R33" s="15"/>
    </row>
    <row r="34" spans="2:18" x14ac:dyDescent="0.25">
      <c r="B34" s="41">
        <v>1.4</v>
      </c>
      <c r="C34" s="40">
        <v>1</v>
      </c>
      <c r="D34" s="14">
        <v>986437</v>
      </c>
      <c r="E34" s="14">
        <v>87809</v>
      </c>
      <c r="F34" s="14"/>
      <c r="G34" s="11">
        <v>1.42647857546027</v>
      </c>
      <c r="H34" s="33">
        <v>0.93289999999999995</v>
      </c>
      <c r="L34" s="41">
        <v>0.8</v>
      </c>
      <c r="M34" s="40">
        <v>2</v>
      </c>
      <c r="N34" s="14">
        <v>146329</v>
      </c>
      <c r="O34" s="14">
        <v>21470</v>
      </c>
      <c r="P34" s="14"/>
      <c r="Q34" s="11">
        <v>0.76808467225884203</v>
      </c>
      <c r="R34" s="15">
        <v>9.8000000000000004E-2</v>
      </c>
    </row>
    <row r="35" spans="2:18" x14ac:dyDescent="0.25">
      <c r="B35" s="41"/>
      <c r="C35" s="14"/>
      <c r="D35" s="14"/>
      <c r="E35" s="14"/>
      <c r="F35" s="14"/>
      <c r="G35" s="11"/>
      <c r="H35" s="33"/>
      <c r="L35" s="41">
        <v>0.9</v>
      </c>
      <c r="M35" s="40">
        <v>2</v>
      </c>
      <c r="N35" s="14">
        <v>385782</v>
      </c>
      <c r="O35" s="14">
        <v>80117</v>
      </c>
      <c r="P35" s="14"/>
      <c r="Q35" s="11">
        <v>0.89297164837918297</v>
      </c>
      <c r="R35" s="15">
        <v>0.94239999999999902</v>
      </c>
    </row>
    <row r="36" spans="2:18" x14ac:dyDescent="0.25">
      <c r="B36" s="41">
        <v>0.4</v>
      </c>
      <c r="C36" s="40">
        <v>2</v>
      </c>
      <c r="D36" s="14">
        <v>140865</v>
      </c>
      <c r="E36" s="14">
        <v>72722</v>
      </c>
      <c r="F36" s="14"/>
      <c r="G36" s="11">
        <v>0.335240916902318</v>
      </c>
      <c r="H36" s="33">
        <v>0.94569999999999999</v>
      </c>
      <c r="L36" s="41">
        <v>0.95</v>
      </c>
      <c r="M36" s="40">
        <v>2</v>
      </c>
      <c r="N36" s="14">
        <v>765797</v>
      </c>
      <c r="O36" s="14">
        <v>47058</v>
      </c>
      <c r="P36" s="14"/>
      <c r="Q36" s="11">
        <v>0.95224985407081297</v>
      </c>
      <c r="R36" s="15">
        <v>0.9476</v>
      </c>
    </row>
    <row r="37" spans="2:18" x14ac:dyDescent="0.25">
      <c r="B37" s="41">
        <v>0.5</v>
      </c>
      <c r="C37" s="40">
        <v>2</v>
      </c>
      <c r="D37" s="14">
        <v>255651</v>
      </c>
      <c r="E37" s="14">
        <v>42546</v>
      </c>
      <c r="F37" s="14"/>
      <c r="G37" s="11">
        <v>0.48617965564078403</v>
      </c>
      <c r="H37" s="33">
        <v>0.94799999999999995</v>
      </c>
      <c r="L37" s="41">
        <v>1</v>
      </c>
      <c r="M37" s="40">
        <v>2</v>
      </c>
      <c r="N37" s="14">
        <v>524676</v>
      </c>
      <c r="O37" s="14">
        <v>40744</v>
      </c>
      <c r="P37" s="14"/>
      <c r="Q37" s="11">
        <v>1.01519575257941</v>
      </c>
      <c r="R37" s="15">
        <v>0.94640000000000002</v>
      </c>
    </row>
    <row r="38" spans="2:18" x14ac:dyDescent="0.25">
      <c r="B38" s="41">
        <v>0.6</v>
      </c>
      <c r="C38" s="40">
        <v>2</v>
      </c>
      <c r="D38" s="14">
        <v>633779</v>
      </c>
      <c r="E38" s="14">
        <v>71960</v>
      </c>
      <c r="F38" s="14"/>
      <c r="G38" s="11">
        <v>0.650426095924173</v>
      </c>
      <c r="H38" s="33">
        <v>0.95040000000000002</v>
      </c>
      <c r="L38" s="41">
        <v>1.05</v>
      </c>
      <c r="M38" s="40">
        <v>2</v>
      </c>
      <c r="N38" s="14">
        <v>240059</v>
      </c>
      <c r="O38" s="14">
        <v>37548</v>
      </c>
      <c r="P38" s="14"/>
      <c r="Q38" s="11">
        <v>1.0605398826790899</v>
      </c>
      <c r="R38" s="15">
        <v>0.94830000000000003</v>
      </c>
    </row>
    <row r="39" spans="2:18" x14ac:dyDescent="0.25">
      <c r="B39" s="41">
        <v>0.7</v>
      </c>
      <c r="C39" s="40">
        <v>2</v>
      </c>
      <c r="D39" s="14">
        <v>999879</v>
      </c>
      <c r="E39" s="14">
        <v>89214</v>
      </c>
      <c r="F39" s="14"/>
      <c r="G39" s="11">
        <v>0.79898212128320301</v>
      </c>
      <c r="H39" s="33">
        <v>0.95130000000000003</v>
      </c>
      <c r="L39" s="45">
        <v>1.1000000000000001</v>
      </c>
      <c r="M39" s="47">
        <v>2</v>
      </c>
      <c r="N39" s="28">
        <v>49638</v>
      </c>
      <c r="O39" s="28">
        <v>51700</v>
      </c>
      <c r="P39" s="6"/>
      <c r="Q39" s="50">
        <v>1.11482813073424</v>
      </c>
      <c r="R39" s="31">
        <v>0.94989999999999997</v>
      </c>
    </row>
    <row r="40" spans="2:18" x14ac:dyDescent="0.25">
      <c r="B40" s="41">
        <v>0.8</v>
      </c>
      <c r="C40" s="40">
        <v>2</v>
      </c>
      <c r="D40" s="14">
        <v>379035</v>
      </c>
      <c r="E40" s="14">
        <v>55410</v>
      </c>
      <c r="F40" s="14"/>
      <c r="G40" s="11">
        <v>0.943400858411789</v>
      </c>
      <c r="H40" s="33">
        <v>0.95030000000000003</v>
      </c>
      <c r="L40" s="41">
        <v>1.1499999999999999</v>
      </c>
      <c r="M40" s="40">
        <v>2</v>
      </c>
      <c r="N40" s="14">
        <v>177425</v>
      </c>
      <c r="O40" s="14">
        <v>62548</v>
      </c>
      <c r="P40" s="14"/>
      <c r="Q40" s="11">
        <v>1.17480355576783</v>
      </c>
      <c r="R40" s="15">
        <v>0.94920000000000004</v>
      </c>
    </row>
    <row r="41" spans="2:18" x14ac:dyDescent="0.25">
      <c r="B41" s="41">
        <v>0.9</v>
      </c>
      <c r="C41" s="40">
        <v>2</v>
      </c>
      <c r="D41" s="14">
        <v>678010</v>
      </c>
      <c r="E41" s="14">
        <v>57605</v>
      </c>
      <c r="F41" s="14"/>
      <c r="G41" s="11">
        <v>1.0715721784927601</v>
      </c>
      <c r="H41" s="33">
        <v>0.94820000000000004</v>
      </c>
      <c r="L41" s="41">
        <v>1.2</v>
      </c>
      <c r="M41" s="40">
        <v>2</v>
      </c>
      <c r="N41" s="14">
        <v>917175</v>
      </c>
      <c r="O41" s="14">
        <v>70497</v>
      </c>
      <c r="P41" s="14"/>
      <c r="Q41" s="11">
        <v>1.2185928343264101</v>
      </c>
      <c r="R41" s="15">
        <v>0.94889999999999997</v>
      </c>
    </row>
    <row r="42" spans="2:18" x14ac:dyDescent="0.25">
      <c r="B42" s="45">
        <v>1</v>
      </c>
      <c r="C42" s="47">
        <v>2</v>
      </c>
      <c r="D42" s="6">
        <v>130746</v>
      </c>
      <c r="E42" s="6">
        <v>47557</v>
      </c>
      <c r="F42" s="6"/>
      <c r="G42" s="50">
        <v>1.1916710400971999</v>
      </c>
      <c r="H42" s="31">
        <v>0.95150000000000001</v>
      </c>
      <c r="L42" s="41">
        <v>1.25</v>
      </c>
      <c r="M42" s="40">
        <v>2</v>
      </c>
      <c r="N42" s="14">
        <v>860267</v>
      </c>
      <c r="O42" s="14">
        <v>19616</v>
      </c>
      <c r="P42" s="14"/>
      <c r="Q42" s="11">
        <v>1.2664789447646201</v>
      </c>
      <c r="R42" s="15">
        <v>0.9486</v>
      </c>
    </row>
    <row r="43" spans="2:18" x14ac:dyDescent="0.25">
      <c r="B43" s="41">
        <v>1.1000000000000001</v>
      </c>
      <c r="C43" s="40">
        <v>2</v>
      </c>
      <c r="D43" s="14">
        <v>930333</v>
      </c>
      <c r="E43" s="14">
        <v>91712</v>
      </c>
      <c r="F43" s="14"/>
      <c r="G43" s="11">
        <v>1.36958782581889</v>
      </c>
      <c r="H43" s="33">
        <v>0.94479999999999997</v>
      </c>
      <c r="L43" s="41">
        <v>1.35</v>
      </c>
      <c r="M43" s="40">
        <v>2</v>
      </c>
      <c r="N43" s="14">
        <v>913839</v>
      </c>
      <c r="O43" s="14">
        <v>72282</v>
      </c>
      <c r="P43" s="14"/>
      <c r="Q43" s="11">
        <v>1.4503410911516399</v>
      </c>
      <c r="R43" s="15">
        <v>0.91149999999999998</v>
      </c>
    </row>
    <row r="44" spans="2:18" x14ac:dyDescent="0.25">
      <c r="B44" s="41">
        <v>1.2</v>
      </c>
      <c r="C44" s="40">
        <v>2</v>
      </c>
      <c r="D44" s="14">
        <v>152619</v>
      </c>
      <c r="E44" s="14">
        <v>96072</v>
      </c>
      <c r="F44" s="14"/>
      <c r="G44" s="11">
        <v>1.3739409962848499</v>
      </c>
      <c r="H44" s="33">
        <v>0.9476</v>
      </c>
      <c r="L44" s="41"/>
      <c r="M44" s="14"/>
      <c r="N44" s="14"/>
      <c r="O44" s="14"/>
      <c r="P44" s="14"/>
      <c r="Q44" s="11"/>
      <c r="R44" s="15"/>
    </row>
    <row r="45" spans="2:18" x14ac:dyDescent="0.25">
      <c r="B45" s="41">
        <v>1.3</v>
      </c>
      <c r="C45" s="40">
        <v>2</v>
      </c>
      <c r="D45" s="14">
        <v>851506</v>
      </c>
      <c r="E45" s="14">
        <v>47215</v>
      </c>
      <c r="F45" s="14"/>
      <c r="G45" s="11">
        <v>1.42514701944199</v>
      </c>
      <c r="H45" s="33">
        <v>0.9395</v>
      </c>
      <c r="L45" s="41">
        <v>0.8</v>
      </c>
      <c r="M45" s="40">
        <v>3</v>
      </c>
      <c r="N45" s="14">
        <v>563918</v>
      </c>
      <c r="O45" s="14">
        <v>34065</v>
      </c>
      <c r="P45" s="14"/>
      <c r="Q45" s="11">
        <v>0.75129758256916901</v>
      </c>
      <c r="R45" s="15">
        <v>9.8000000000000004E-2</v>
      </c>
    </row>
    <row r="46" spans="2:18" x14ac:dyDescent="0.25">
      <c r="B46" s="41">
        <v>1.4</v>
      </c>
      <c r="C46" s="40">
        <v>2</v>
      </c>
      <c r="D46" s="14">
        <v>169644</v>
      </c>
      <c r="E46" s="14">
        <v>77202</v>
      </c>
      <c r="F46" s="14"/>
      <c r="G46" s="11">
        <v>1.4305893647593899</v>
      </c>
      <c r="H46" s="33">
        <v>0.93689999999999996</v>
      </c>
      <c r="L46" s="41">
        <v>0.9</v>
      </c>
      <c r="M46" s="40">
        <v>3</v>
      </c>
      <c r="N46" s="14">
        <v>600482</v>
      </c>
      <c r="O46" s="14">
        <v>39418</v>
      </c>
      <c r="P46" s="14"/>
      <c r="Q46" s="11">
        <v>0.89295228133619797</v>
      </c>
      <c r="R46" s="15">
        <v>0.94639999999999902</v>
      </c>
    </row>
    <row r="47" spans="2:18" x14ac:dyDescent="0.25">
      <c r="B47" s="41"/>
      <c r="C47" s="14"/>
      <c r="D47" s="14"/>
      <c r="E47" s="14"/>
      <c r="F47" s="14"/>
      <c r="G47" s="11"/>
      <c r="H47" s="33"/>
      <c r="L47" s="41">
        <v>0.95</v>
      </c>
      <c r="M47" s="40">
        <v>3</v>
      </c>
      <c r="N47" s="14">
        <v>352363</v>
      </c>
      <c r="O47" s="14">
        <v>64048</v>
      </c>
      <c r="P47" s="14"/>
      <c r="Q47" s="11">
        <v>0.94691709808733804</v>
      </c>
      <c r="R47" s="15">
        <v>0.94669999999999899</v>
      </c>
    </row>
    <row r="48" spans="2:18" x14ac:dyDescent="0.25">
      <c r="B48" s="41">
        <v>0.4</v>
      </c>
      <c r="C48" s="40">
        <v>3</v>
      </c>
      <c r="D48" s="14">
        <v>815299</v>
      </c>
      <c r="E48" s="14">
        <v>96851</v>
      </c>
      <c r="F48" s="14"/>
      <c r="G48" s="11">
        <v>0.38208739233649902</v>
      </c>
      <c r="H48" s="33">
        <v>0.95120000000000005</v>
      </c>
      <c r="L48" s="41">
        <v>1</v>
      </c>
      <c r="M48" s="40">
        <v>3</v>
      </c>
      <c r="N48" s="14">
        <v>719965</v>
      </c>
      <c r="O48" s="14">
        <v>88681</v>
      </c>
      <c r="P48" s="14"/>
      <c r="Q48" s="11">
        <v>1.00965488623676</v>
      </c>
      <c r="R48" s="15">
        <v>0.9486</v>
      </c>
    </row>
    <row r="49" spans="2:18" x14ac:dyDescent="0.25">
      <c r="B49" s="45">
        <v>0.5</v>
      </c>
      <c r="C49" s="47">
        <v>3</v>
      </c>
      <c r="D49" s="6">
        <v>83009</v>
      </c>
      <c r="E49" s="6">
        <v>75870</v>
      </c>
      <c r="F49" s="6"/>
      <c r="G49" s="50">
        <v>0.56197259395927501</v>
      </c>
      <c r="H49" s="31">
        <v>0.95419999999999905</v>
      </c>
      <c r="L49" s="41">
        <v>1.05</v>
      </c>
      <c r="M49" s="40">
        <v>3</v>
      </c>
      <c r="N49" s="14">
        <v>251006</v>
      </c>
      <c r="O49" s="14">
        <v>29799</v>
      </c>
      <c r="P49" s="14"/>
      <c r="Q49" s="11">
        <v>1.0628401580628399</v>
      </c>
      <c r="R49" s="15">
        <v>0.94830000000000003</v>
      </c>
    </row>
    <row r="50" spans="2:18" x14ac:dyDescent="0.25">
      <c r="B50" s="41">
        <v>0.6</v>
      </c>
      <c r="C50" s="40">
        <v>3</v>
      </c>
      <c r="D50" s="14">
        <v>390083</v>
      </c>
      <c r="E50" s="14">
        <v>85379</v>
      </c>
      <c r="F50" s="14"/>
      <c r="G50" s="11">
        <v>0.72457943964595095</v>
      </c>
      <c r="H50" s="33">
        <v>0.95399999999999996</v>
      </c>
      <c r="L50" s="41">
        <v>1.1000000000000001</v>
      </c>
      <c r="M50" s="40">
        <v>3</v>
      </c>
      <c r="N50" s="14">
        <v>401518</v>
      </c>
      <c r="O50" s="14">
        <v>65022</v>
      </c>
      <c r="P50" s="14"/>
      <c r="Q50" s="11">
        <v>1.11651901778886</v>
      </c>
      <c r="R50" s="15">
        <v>0.94969999999999999</v>
      </c>
    </row>
    <row r="51" spans="2:18" x14ac:dyDescent="0.25">
      <c r="B51" s="41">
        <v>0.7</v>
      </c>
      <c r="C51" s="40">
        <v>3</v>
      </c>
      <c r="D51" s="14">
        <v>839669</v>
      </c>
      <c r="E51" s="14">
        <v>84235</v>
      </c>
      <c r="F51" s="14"/>
      <c r="G51" s="11">
        <v>0.888349387734373</v>
      </c>
      <c r="H51" s="33">
        <v>0.95279999999999998</v>
      </c>
      <c r="L51" s="45">
        <v>1.1499999999999999</v>
      </c>
      <c r="M51" s="47">
        <v>3</v>
      </c>
      <c r="N51" s="28">
        <v>721821</v>
      </c>
      <c r="O51" s="28">
        <v>96343</v>
      </c>
      <c r="P51" s="6"/>
      <c r="Q51" s="50">
        <v>1.1835666785946699</v>
      </c>
      <c r="R51" s="31">
        <v>0.95009999999999994</v>
      </c>
    </row>
    <row r="52" spans="2:18" x14ac:dyDescent="0.25">
      <c r="B52" s="41">
        <v>0.8</v>
      </c>
      <c r="C52" s="40">
        <v>3</v>
      </c>
      <c r="D52" s="14">
        <v>587423</v>
      </c>
      <c r="E52" s="14">
        <v>25986</v>
      </c>
      <c r="F52" s="14"/>
      <c r="G52" s="11">
        <v>1.0160749581139401</v>
      </c>
      <c r="H52" s="33">
        <v>0.95340000000000003</v>
      </c>
      <c r="L52" s="41">
        <v>1.2</v>
      </c>
      <c r="M52" s="40">
        <v>3</v>
      </c>
      <c r="N52" s="14">
        <v>812880</v>
      </c>
      <c r="O52" s="14">
        <v>30868</v>
      </c>
      <c r="P52" s="14"/>
      <c r="Q52" s="11">
        <v>1.2458568738232501</v>
      </c>
      <c r="R52" s="15">
        <v>0.94479999999999997</v>
      </c>
    </row>
    <row r="53" spans="2:18" x14ac:dyDescent="0.25">
      <c r="B53" s="41">
        <v>0.9</v>
      </c>
      <c r="C53" s="40">
        <v>3</v>
      </c>
      <c r="D53" s="14">
        <v>720803</v>
      </c>
      <c r="E53" s="14">
        <v>59046</v>
      </c>
      <c r="F53" s="14"/>
      <c r="G53" s="11">
        <v>1.133112406063</v>
      </c>
      <c r="H53" s="33">
        <v>0.95269999999999999</v>
      </c>
      <c r="L53" s="41">
        <v>1.25</v>
      </c>
      <c r="M53" s="40">
        <v>3</v>
      </c>
      <c r="N53" s="14">
        <v>199197</v>
      </c>
      <c r="O53" s="14">
        <v>82078</v>
      </c>
      <c r="P53" s="14"/>
      <c r="Q53" s="11">
        <v>1.32481318160381</v>
      </c>
      <c r="R53" s="15">
        <v>0.93019999999999903</v>
      </c>
    </row>
    <row r="54" spans="2:18" x14ac:dyDescent="0.25">
      <c r="B54" s="41">
        <v>1</v>
      </c>
      <c r="C54" s="40">
        <v>3</v>
      </c>
      <c r="D54" s="14">
        <v>215306</v>
      </c>
      <c r="E54" s="14">
        <v>45772</v>
      </c>
      <c r="F54" s="14"/>
      <c r="G54" s="11">
        <v>1.23776314963291</v>
      </c>
      <c r="H54" s="33">
        <v>0.95079999999999998</v>
      </c>
      <c r="L54" s="41">
        <v>1.35</v>
      </c>
      <c r="M54" s="40">
        <v>3</v>
      </c>
      <c r="N54" s="14">
        <v>252466</v>
      </c>
      <c r="O54" s="14">
        <v>61676</v>
      </c>
      <c r="P54" s="14"/>
      <c r="Q54" s="11">
        <v>1.44957639132158</v>
      </c>
      <c r="R54" s="15">
        <v>0.90839999999999999</v>
      </c>
    </row>
    <row r="55" spans="2:18" x14ac:dyDescent="0.25">
      <c r="B55" s="41">
        <v>1.1000000000000001</v>
      </c>
      <c r="C55" s="40">
        <v>3</v>
      </c>
      <c r="D55" s="14">
        <v>733354</v>
      </c>
      <c r="E55" s="14">
        <v>52346</v>
      </c>
      <c r="F55" s="14"/>
      <c r="G55" s="11">
        <v>1.3231675336791</v>
      </c>
      <c r="H55" s="33">
        <v>0.94849999999999901</v>
      </c>
      <c r="L55" s="41"/>
      <c r="M55" s="14"/>
      <c r="N55" s="14"/>
      <c r="O55" s="14"/>
      <c r="P55" s="14"/>
      <c r="Q55" s="11"/>
      <c r="R55" s="15"/>
    </row>
    <row r="56" spans="2:18" x14ac:dyDescent="0.25">
      <c r="B56" s="41">
        <v>1.2</v>
      </c>
      <c r="C56" s="40">
        <v>3</v>
      </c>
      <c r="D56" s="14">
        <v>828499</v>
      </c>
      <c r="E56" s="14">
        <v>33326</v>
      </c>
      <c r="F56" s="14"/>
      <c r="G56" s="11">
        <v>1.37804047103984</v>
      </c>
      <c r="H56" s="33">
        <v>0.94619999999999904</v>
      </c>
      <c r="L56" s="41">
        <v>0.8</v>
      </c>
      <c r="M56" s="40">
        <v>4</v>
      </c>
      <c r="N56" s="14">
        <v>498380</v>
      </c>
      <c r="O56" s="14">
        <v>43302</v>
      </c>
      <c r="P56" s="14"/>
      <c r="Q56" s="11">
        <v>0.63458445096702998</v>
      </c>
      <c r="R56" s="15">
        <v>9.8000000000000004E-2</v>
      </c>
    </row>
    <row r="57" spans="2:18" x14ac:dyDescent="0.25">
      <c r="B57" s="41">
        <v>1.3</v>
      </c>
      <c r="C57" s="40">
        <v>3</v>
      </c>
      <c r="D57" s="14">
        <v>579397</v>
      </c>
      <c r="E57" s="14">
        <v>13915</v>
      </c>
      <c r="F57" s="14"/>
      <c r="G57" s="11">
        <v>1.4105530198946299</v>
      </c>
      <c r="H57" s="33">
        <v>0.93930000000000002</v>
      </c>
      <c r="L57" s="41">
        <v>0.9</v>
      </c>
      <c r="M57" s="40">
        <v>4</v>
      </c>
      <c r="N57" s="14">
        <v>196714</v>
      </c>
      <c r="O57" s="14">
        <v>80429</v>
      </c>
      <c r="P57" s="14"/>
      <c r="Q57" s="11">
        <v>0.76209544582967303</v>
      </c>
      <c r="R57" s="15">
        <v>0.94550000000000001</v>
      </c>
    </row>
    <row r="58" spans="2:18" x14ac:dyDescent="0.25">
      <c r="B58" s="41">
        <v>1.4</v>
      </c>
      <c r="C58" s="40">
        <v>3</v>
      </c>
      <c r="D58" s="14">
        <v>858033</v>
      </c>
      <c r="E58" s="14">
        <v>43246</v>
      </c>
      <c r="F58" s="14"/>
      <c r="G58" s="11">
        <v>1.4121492267503599</v>
      </c>
      <c r="H58" s="33">
        <v>0.93520000000000003</v>
      </c>
      <c r="L58" s="45">
        <v>0.95</v>
      </c>
      <c r="M58" s="47">
        <v>4</v>
      </c>
      <c r="N58" s="28">
        <v>366624</v>
      </c>
      <c r="O58" s="28">
        <v>10728</v>
      </c>
      <c r="P58" s="6"/>
      <c r="Q58" s="50">
        <v>0.82783225443332698</v>
      </c>
      <c r="R58" s="31">
        <v>0.94940000000000002</v>
      </c>
    </row>
    <row r="59" spans="2:18" x14ac:dyDescent="0.25">
      <c r="B59" s="41"/>
      <c r="C59" s="14"/>
      <c r="D59" s="14"/>
      <c r="E59" s="14"/>
      <c r="F59" s="14"/>
      <c r="G59" s="11"/>
      <c r="H59" s="33"/>
      <c r="L59" s="41">
        <v>1</v>
      </c>
      <c r="M59" s="40">
        <v>4</v>
      </c>
      <c r="N59" s="14">
        <v>38012</v>
      </c>
      <c r="O59" s="14">
        <v>52753</v>
      </c>
      <c r="P59" s="14"/>
      <c r="Q59" s="11">
        <v>0.89109980511193199</v>
      </c>
      <c r="R59" s="15">
        <v>0.94840000000000002</v>
      </c>
    </row>
    <row r="60" spans="2:18" x14ac:dyDescent="0.25">
      <c r="B60" s="41">
        <v>0.4</v>
      </c>
      <c r="C60" s="40">
        <v>4</v>
      </c>
      <c r="D60" s="14">
        <v>839890</v>
      </c>
      <c r="E60" s="14">
        <v>76800</v>
      </c>
      <c r="F60" s="14"/>
      <c r="G60" s="11">
        <v>0.36765134790556397</v>
      </c>
      <c r="H60" s="33">
        <v>0.95179999999999998</v>
      </c>
      <c r="L60" s="41">
        <v>1.05</v>
      </c>
      <c r="M60" s="40">
        <v>4</v>
      </c>
      <c r="N60" s="14">
        <v>590872</v>
      </c>
      <c r="O60" s="14">
        <v>41947</v>
      </c>
      <c r="P60" s="14"/>
      <c r="Q60" s="11">
        <v>0.96616348890029302</v>
      </c>
      <c r="R60" s="15">
        <v>0.94899999999999995</v>
      </c>
    </row>
    <row r="61" spans="2:18" x14ac:dyDescent="0.25">
      <c r="B61" s="41">
        <v>0.5</v>
      </c>
      <c r="C61" s="40">
        <v>4</v>
      </c>
      <c r="D61" s="14">
        <v>979501</v>
      </c>
      <c r="E61" s="14">
        <v>9730</v>
      </c>
      <c r="F61" s="14"/>
      <c r="G61" s="11">
        <v>0.54275375842960705</v>
      </c>
      <c r="H61" s="33">
        <v>0.94930000000000003</v>
      </c>
      <c r="L61" s="41">
        <v>1.1000000000000001</v>
      </c>
      <c r="M61" s="40">
        <v>4</v>
      </c>
      <c r="N61" s="14">
        <v>228643</v>
      </c>
      <c r="O61" s="14">
        <v>12356</v>
      </c>
      <c r="P61" s="14"/>
      <c r="Q61" s="11">
        <v>1.0279125182962501</v>
      </c>
      <c r="R61" s="15">
        <v>0.94669999999999999</v>
      </c>
    </row>
    <row r="62" spans="2:18" x14ac:dyDescent="0.25">
      <c r="B62" s="41">
        <v>0.6</v>
      </c>
      <c r="C62" s="40">
        <v>4</v>
      </c>
      <c r="D62" s="14">
        <v>113070</v>
      </c>
      <c r="E62" s="14">
        <v>92494</v>
      </c>
      <c r="F62" s="14"/>
      <c r="G62" s="11">
        <v>0.71030598824834001</v>
      </c>
      <c r="H62" s="33">
        <v>0.9516</v>
      </c>
      <c r="L62" s="41">
        <v>1.1499999999999999</v>
      </c>
      <c r="M62" s="40">
        <v>4</v>
      </c>
      <c r="N62" s="14">
        <v>350990</v>
      </c>
      <c r="O62" s="14">
        <v>14662</v>
      </c>
      <c r="P62" s="14"/>
      <c r="Q62" s="11">
        <v>1.09878396917907</v>
      </c>
      <c r="R62" s="15">
        <v>0.94830000000000003</v>
      </c>
    </row>
    <row r="63" spans="2:18" x14ac:dyDescent="0.25">
      <c r="B63" s="41">
        <v>0.7</v>
      </c>
      <c r="C63" s="40">
        <v>4</v>
      </c>
      <c r="D63" s="14">
        <v>995777</v>
      </c>
      <c r="E63" s="14">
        <v>68460</v>
      </c>
      <c r="F63" s="14"/>
      <c r="G63" s="11">
        <v>0.87268088263919197</v>
      </c>
      <c r="H63" s="33">
        <v>0.95220000000000005</v>
      </c>
      <c r="L63" s="41">
        <v>1.2</v>
      </c>
      <c r="M63" s="40">
        <v>4</v>
      </c>
      <c r="N63" s="14">
        <v>228506</v>
      </c>
      <c r="O63" s="14">
        <v>76305</v>
      </c>
      <c r="P63" s="14"/>
      <c r="Q63" s="11">
        <v>1.1734800547284401</v>
      </c>
      <c r="R63" s="15">
        <v>0.94669999999999899</v>
      </c>
    </row>
    <row r="64" spans="2:18" x14ac:dyDescent="0.25">
      <c r="B64" s="41">
        <v>0.8</v>
      </c>
      <c r="C64" s="40">
        <v>4</v>
      </c>
      <c r="D64" s="14">
        <v>275330</v>
      </c>
      <c r="E64" s="14">
        <v>74666</v>
      </c>
      <c r="F64" s="14"/>
      <c r="G64" s="11">
        <v>1.00898074101024</v>
      </c>
      <c r="H64" s="33">
        <v>0.9516</v>
      </c>
      <c r="L64" s="41">
        <v>1.25</v>
      </c>
      <c r="M64" s="40">
        <v>4</v>
      </c>
      <c r="N64" s="14">
        <v>715158</v>
      </c>
      <c r="O64" s="14">
        <v>81503</v>
      </c>
      <c r="P64" s="14"/>
      <c r="Q64" s="11">
        <v>1.3001676225451999</v>
      </c>
      <c r="R64" s="15">
        <v>0.93279999999999996</v>
      </c>
    </row>
    <row r="65" spans="2:18" x14ac:dyDescent="0.25">
      <c r="B65" s="45">
        <v>0.9</v>
      </c>
      <c r="C65" s="47">
        <v>4</v>
      </c>
      <c r="D65" s="6">
        <v>577708</v>
      </c>
      <c r="E65" s="6">
        <v>9776</v>
      </c>
      <c r="F65" s="6"/>
      <c r="G65" s="50">
        <v>1.1374976226993201</v>
      </c>
      <c r="H65" s="31">
        <v>0.95229999999999904</v>
      </c>
      <c r="L65" s="41">
        <v>1.35</v>
      </c>
      <c r="M65" s="40">
        <v>4</v>
      </c>
      <c r="N65" s="14">
        <v>546755</v>
      </c>
      <c r="O65" s="14">
        <v>25159</v>
      </c>
      <c r="P65" s="14"/>
      <c r="Q65" s="11">
        <v>1.6046177752515201</v>
      </c>
      <c r="R65" s="15">
        <v>0.9083</v>
      </c>
    </row>
    <row r="66" spans="2:18" x14ac:dyDescent="0.25">
      <c r="B66" s="41">
        <v>1</v>
      </c>
      <c r="C66" s="40">
        <v>4</v>
      </c>
      <c r="D66" s="14">
        <v>616462</v>
      </c>
      <c r="E66" s="14">
        <v>72582</v>
      </c>
      <c r="F66" s="14"/>
      <c r="G66" s="11">
        <v>1.2500273535383299</v>
      </c>
      <c r="H66" s="33">
        <v>0.95079999999999998</v>
      </c>
      <c r="L66" s="41"/>
      <c r="M66" s="40"/>
      <c r="N66" s="14"/>
      <c r="O66" s="14"/>
      <c r="P66" s="14"/>
      <c r="Q66" s="11"/>
      <c r="R66" s="15"/>
    </row>
    <row r="67" spans="2:18" x14ac:dyDescent="0.25">
      <c r="B67" s="41">
        <v>1.1000000000000001</v>
      </c>
      <c r="C67" s="40">
        <v>4</v>
      </c>
      <c r="D67" s="14">
        <v>374119</v>
      </c>
      <c r="E67" s="14">
        <v>46490</v>
      </c>
      <c r="F67" s="14"/>
      <c r="G67" s="11">
        <v>1.35387796872331</v>
      </c>
      <c r="H67" s="33">
        <v>0.94750000000000001</v>
      </c>
      <c r="L67" s="41">
        <v>0.8</v>
      </c>
      <c r="M67" s="40">
        <v>5</v>
      </c>
      <c r="N67" s="14">
        <v>599387</v>
      </c>
      <c r="O67" s="14">
        <v>23620</v>
      </c>
      <c r="P67" s="14"/>
      <c r="Q67" s="11">
        <v>0.74834474380909199</v>
      </c>
      <c r="R67" s="15">
        <v>9.8000000000000004E-2</v>
      </c>
    </row>
    <row r="68" spans="2:18" x14ac:dyDescent="0.25">
      <c r="B68" s="41">
        <v>1.2</v>
      </c>
      <c r="C68" s="40">
        <v>4</v>
      </c>
      <c r="D68" s="14">
        <v>860090</v>
      </c>
      <c r="E68" s="14">
        <v>2409</v>
      </c>
      <c r="F68" s="14"/>
      <c r="G68" s="11">
        <v>1.4330869860202</v>
      </c>
      <c r="H68" s="33">
        <v>0.94130000000000003</v>
      </c>
      <c r="L68" s="41">
        <v>0.9</v>
      </c>
      <c r="M68" s="40">
        <v>5</v>
      </c>
      <c r="N68" s="14">
        <v>292362</v>
      </c>
      <c r="O68" s="14">
        <v>43295</v>
      </c>
      <c r="P68" s="14"/>
      <c r="Q68" s="11">
        <v>0.85487467947324502</v>
      </c>
      <c r="R68" s="15">
        <v>0.94799999999999995</v>
      </c>
    </row>
    <row r="69" spans="2:18" x14ac:dyDescent="0.25">
      <c r="B69" s="41">
        <v>1.3</v>
      </c>
      <c r="C69" s="40">
        <v>4</v>
      </c>
      <c r="D69" s="14">
        <v>711708</v>
      </c>
      <c r="E69" s="14">
        <v>24699</v>
      </c>
      <c r="F69" s="14"/>
      <c r="G69" s="11">
        <v>1.4681718981448499</v>
      </c>
      <c r="H69" s="33">
        <v>0.93420000000000003</v>
      </c>
      <c r="L69" s="41">
        <v>0.95</v>
      </c>
      <c r="M69" s="40">
        <v>5</v>
      </c>
      <c r="N69" s="14">
        <v>106224</v>
      </c>
      <c r="O69" s="14">
        <v>11273</v>
      </c>
      <c r="P69" s="14"/>
      <c r="Q69" s="11">
        <v>0.912361757693533</v>
      </c>
      <c r="R69" s="15">
        <v>0.94750000000000001</v>
      </c>
    </row>
    <row r="70" spans="2:18" x14ac:dyDescent="0.25">
      <c r="B70" s="41">
        <v>1.4</v>
      </c>
      <c r="C70" s="40">
        <v>4</v>
      </c>
      <c r="D70" s="14">
        <v>259922</v>
      </c>
      <c r="E70" s="14">
        <v>2501</v>
      </c>
      <c r="F70" s="14"/>
      <c r="G70" s="11">
        <v>1.46704170279837</v>
      </c>
      <c r="H70" s="33">
        <v>0.93420000000000003</v>
      </c>
      <c r="L70" s="41">
        <v>1</v>
      </c>
      <c r="M70" s="40">
        <v>5</v>
      </c>
      <c r="N70" s="14">
        <v>326720</v>
      </c>
      <c r="O70" s="14">
        <v>92814</v>
      </c>
      <c r="P70" s="14"/>
      <c r="Q70" s="11">
        <v>0.96901077330850105</v>
      </c>
      <c r="R70" s="15">
        <v>0.94799999999999995</v>
      </c>
    </row>
    <row r="71" spans="2:18" x14ac:dyDescent="0.25">
      <c r="B71" s="41"/>
      <c r="C71" s="14"/>
      <c r="D71" s="14"/>
      <c r="E71" s="14"/>
      <c r="F71" s="14"/>
      <c r="G71" s="11"/>
      <c r="H71" s="33"/>
      <c r="L71" s="41">
        <v>1.05</v>
      </c>
      <c r="M71" s="40">
        <v>5</v>
      </c>
      <c r="N71" s="14">
        <v>154964</v>
      </c>
      <c r="O71" s="14">
        <v>70641</v>
      </c>
      <c r="P71" s="14"/>
      <c r="Q71" s="11">
        <v>1.0265467980649401</v>
      </c>
      <c r="R71" s="15">
        <v>0.94899999999999995</v>
      </c>
    </row>
    <row r="72" spans="2:18" x14ac:dyDescent="0.25">
      <c r="B72" s="41">
        <v>0.4</v>
      </c>
      <c r="C72" s="40">
        <v>5</v>
      </c>
      <c r="D72" s="14">
        <v>877885</v>
      </c>
      <c r="E72" s="14">
        <v>17984</v>
      </c>
      <c r="F72" s="14"/>
      <c r="G72" s="11">
        <v>0.370326195823515</v>
      </c>
      <c r="H72" s="33">
        <v>0.94799999999999995</v>
      </c>
      <c r="L72" s="45">
        <v>1.1000000000000001</v>
      </c>
      <c r="M72" s="47">
        <v>5</v>
      </c>
      <c r="N72" s="28">
        <v>757271</v>
      </c>
      <c r="O72" s="28">
        <v>40069</v>
      </c>
      <c r="P72" s="6"/>
      <c r="Q72" s="50">
        <v>1.0776349291579499</v>
      </c>
      <c r="R72" s="31">
        <v>0.95040000000000002</v>
      </c>
    </row>
    <row r="73" spans="2:18" x14ac:dyDescent="0.25">
      <c r="B73" s="41">
        <v>0.5</v>
      </c>
      <c r="C73" s="40">
        <v>5</v>
      </c>
      <c r="D73" s="14">
        <v>750973</v>
      </c>
      <c r="E73" s="14">
        <v>87420</v>
      </c>
      <c r="F73" s="14"/>
      <c r="G73" s="11">
        <v>0.54545139906588302</v>
      </c>
      <c r="H73" s="33">
        <v>0.95</v>
      </c>
      <c r="L73" s="41">
        <v>1.1499999999999999</v>
      </c>
      <c r="M73" s="40">
        <v>5</v>
      </c>
      <c r="N73" s="14">
        <v>650254</v>
      </c>
      <c r="O73" s="14">
        <v>76614</v>
      </c>
      <c r="P73" s="14"/>
      <c r="Q73" s="11">
        <v>1.1296395300258799</v>
      </c>
      <c r="R73" s="15">
        <v>0.94849999999999901</v>
      </c>
    </row>
    <row r="74" spans="2:18" x14ac:dyDescent="0.25">
      <c r="B74" s="41">
        <v>0.6</v>
      </c>
      <c r="C74" s="40">
        <v>5</v>
      </c>
      <c r="D74" s="14">
        <v>479976</v>
      </c>
      <c r="E74" s="14">
        <v>44478</v>
      </c>
      <c r="F74" s="14"/>
      <c r="G74" s="11">
        <v>0.70228221011174996</v>
      </c>
      <c r="H74" s="33">
        <v>0.95150000000000001</v>
      </c>
      <c r="L74" s="41">
        <v>1.2</v>
      </c>
      <c r="M74" s="40">
        <v>5</v>
      </c>
      <c r="N74" s="14">
        <v>587446</v>
      </c>
      <c r="O74" s="14">
        <v>43947</v>
      </c>
      <c r="P74" s="14"/>
      <c r="Q74" s="11">
        <v>1.1803005225540999</v>
      </c>
      <c r="R74" s="15">
        <v>0.94789999999999996</v>
      </c>
    </row>
    <row r="75" spans="2:18" x14ac:dyDescent="0.25">
      <c r="B75" s="41">
        <v>0.7</v>
      </c>
      <c r="C75" s="40">
        <v>5</v>
      </c>
      <c r="D75" s="14">
        <v>908005</v>
      </c>
      <c r="E75" s="14">
        <v>45517</v>
      </c>
      <c r="F75" s="14"/>
      <c r="G75" s="11">
        <v>0.86066269676519103</v>
      </c>
      <c r="H75" s="33">
        <v>0.95120000000000005</v>
      </c>
      <c r="L75" s="41">
        <v>1.25</v>
      </c>
      <c r="M75" s="40">
        <v>5</v>
      </c>
      <c r="N75" s="14">
        <v>451257</v>
      </c>
      <c r="O75" s="14">
        <v>49339</v>
      </c>
      <c r="P75" s="14"/>
      <c r="Q75" s="11">
        <v>1.2309946698131999</v>
      </c>
      <c r="R75" s="15">
        <v>0.94930000000000003</v>
      </c>
    </row>
    <row r="76" spans="2:18" x14ac:dyDescent="0.25">
      <c r="B76" s="41">
        <v>0.8</v>
      </c>
      <c r="C76" s="40">
        <v>5</v>
      </c>
      <c r="D76" s="14">
        <v>824087</v>
      </c>
      <c r="E76" s="14">
        <v>8601</v>
      </c>
      <c r="F76" s="14"/>
      <c r="G76" s="11">
        <v>0.99198670799102495</v>
      </c>
      <c r="H76" s="33">
        <v>0.94969999999999999</v>
      </c>
      <c r="L76" s="41">
        <v>1.35</v>
      </c>
      <c r="M76" s="40">
        <v>5</v>
      </c>
      <c r="N76" s="14">
        <v>510483</v>
      </c>
      <c r="O76" s="14">
        <v>34334</v>
      </c>
      <c r="P76" s="14"/>
      <c r="Q76" s="11">
        <v>1.3675501372299601</v>
      </c>
      <c r="R76" s="15">
        <v>0.93100000000000005</v>
      </c>
    </row>
    <row r="77" spans="2:18" x14ac:dyDescent="0.25">
      <c r="B77" s="45">
        <v>0.9</v>
      </c>
      <c r="C77" s="47">
        <v>5</v>
      </c>
      <c r="D77" s="6">
        <v>691415</v>
      </c>
      <c r="E77" s="6">
        <v>58655</v>
      </c>
      <c r="F77" s="6"/>
      <c r="G77" s="50">
        <v>1.1168214536307</v>
      </c>
      <c r="H77" s="31">
        <v>0.95169999999999999</v>
      </c>
      <c r="L77" s="41"/>
      <c r="M77" s="14"/>
      <c r="N77" s="14"/>
      <c r="O77" s="14"/>
      <c r="P77" s="14"/>
      <c r="Q77" s="11"/>
      <c r="R77" s="15"/>
    </row>
    <row r="78" spans="2:18" x14ac:dyDescent="0.25">
      <c r="B78" s="41">
        <v>1</v>
      </c>
      <c r="C78" s="40">
        <v>5</v>
      </c>
      <c r="D78" s="14">
        <v>45393</v>
      </c>
      <c r="E78" s="14">
        <v>44659</v>
      </c>
      <c r="F78" s="14"/>
      <c r="G78" s="11">
        <v>1.22035281319575</v>
      </c>
      <c r="H78" s="33">
        <v>0.95169999999999999</v>
      </c>
      <c r="L78" s="41">
        <v>0.8</v>
      </c>
      <c r="M78" s="40">
        <v>6</v>
      </c>
      <c r="N78" s="14">
        <v>509304</v>
      </c>
      <c r="O78" s="14">
        <v>64076</v>
      </c>
      <c r="P78" s="14"/>
      <c r="Q78" s="11">
        <v>0.79674466111015096</v>
      </c>
      <c r="R78" s="15">
        <v>9.8000000000000004E-2</v>
      </c>
    </row>
    <row r="79" spans="2:18" x14ac:dyDescent="0.25">
      <c r="B79" s="41">
        <v>1.1000000000000001</v>
      </c>
      <c r="C79" s="40">
        <v>5</v>
      </c>
      <c r="D79" s="14">
        <v>705950</v>
      </c>
      <c r="E79" s="14">
        <v>48991</v>
      </c>
      <c r="F79" s="14"/>
      <c r="G79" s="11">
        <v>1.3061600897910599</v>
      </c>
      <c r="H79" s="33">
        <v>0.94989999999999997</v>
      </c>
      <c r="L79" s="41">
        <v>0.9</v>
      </c>
      <c r="M79" s="40">
        <v>6</v>
      </c>
      <c r="N79" s="14">
        <v>556464</v>
      </c>
      <c r="O79" s="14">
        <v>11549</v>
      </c>
      <c r="P79" s="14"/>
      <c r="Q79" s="11">
        <v>0.92636431666019203</v>
      </c>
      <c r="R79" s="15">
        <v>0.94529999999999903</v>
      </c>
    </row>
    <row r="80" spans="2:18" x14ac:dyDescent="0.25">
      <c r="B80" s="41">
        <v>1.2</v>
      </c>
      <c r="C80" s="40">
        <v>5</v>
      </c>
      <c r="D80" s="14">
        <v>552488</v>
      </c>
      <c r="E80" s="14">
        <v>78602</v>
      </c>
      <c r="F80" s="14"/>
      <c r="G80" s="11">
        <v>1.3790067706336999</v>
      </c>
      <c r="H80" s="33">
        <v>0.94740000000000002</v>
      </c>
      <c r="L80" s="41">
        <v>0.95</v>
      </c>
      <c r="M80" s="40">
        <v>6</v>
      </c>
      <c r="N80" s="14">
        <v>463745</v>
      </c>
      <c r="O80" s="14">
        <v>37181</v>
      </c>
      <c r="P80" s="14"/>
      <c r="Q80" s="11">
        <v>0.98835504740491897</v>
      </c>
      <c r="R80" s="15">
        <v>0.94689999999999996</v>
      </c>
    </row>
    <row r="81" spans="2:18" x14ac:dyDescent="0.25">
      <c r="B81" s="41">
        <v>1.3</v>
      </c>
      <c r="C81" s="40">
        <v>5</v>
      </c>
      <c r="D81" s="14">
        <v>224667</v>
      </c>
      <c r="E81" s="14">
        <v>72721</v>
      </c>
      <c r="F81" s="14"/>
      <c r="G81" s="11">
        <v>1.4231991005006801</v>
      </c>
      <c r="H81" s="33">
        <v>0.94020000000000004</v>
      </c>
      <c r="L81" s="41">
        <v>1</v>
      </c>
      <c r="M81" s="40">
        <v>6</v>
      </c>
      <c r="N81" s="14">
        <v>564147</v>
      </c>
      <c r="O81" s="14">
        <v>1830</v>
      </c>
      <c r="P81" s="14"/>
      <c r="Q81" s="11">
        <v>1.0576346427368899</v>
      </c>
      <c r="R81" s="15">
        <v>0.94789999999999996</v>
      </c>
    </row>
    <row r="82" spans="2:18" x14ac:dyDescent="0.25">
      <c r="B82" s="41">
        <v>1.4</v>
      </c>
      <c r="C82" s="40">
        <v>5</v>
      </c>
      <c r="D82" s="14">
        <v>536358</v>
      </c>
      <c r="E82" s="14">
        <v>25284</v>
      </c>
      <c r="F82" s="14"/>
      <c r="G82" s="11">
        <v>1.4283733570550901</v>
      </c>
      <c r="H82" s="33">
        <v>0.9385</v>
      </c>
      <c r="L82" s="45">
        <v>1.05</v>
      </c>
      <c r="M82" s="47">
        <v>6</v>
      </c>
      <c r="N82" s="28">
        <v>34671</v>
      </c>
      <c r="O82" s="28">
        <v>63053</v>
      </c>
      <c r="P82" s="6"/>
      <c r="Q82" s="50">
        <v>1.1060268226583001</v>
      </c>
      <c r="R82" s="31">
        <v>0.94810000000000005</v>
      </c>
    </row>
    <row r="83" spans="2:18" x14ac:dyDescent="0.25">
      <c r="B83" s="41"/>
      <c r="C83" s="14"/>
      <c r="D83" s="14"/>
      <c r="E83" s="14"/>
      <c r="F83" s="14"/>
      <c r="G83" s="11"/>
      <c r="H83" s="33"/>
      <c r="L83" s="41">
        <v>1.1000000000000001</v>
      </c>
      <c r="M83" s="40">
        <v>6</v>
      </c>
      <c r="N83" s="14">
        <v>678773</v>
      </c>
      <c r="O83" s="14">
        <v>59935</v>
      </c>
      <c r="P83" s="14"/>
      <c r="Q83" s="11">
        <v>1.1688787979060999</v>
      </c>
      <c r="R83" s="15">
        <v>0.94779999999999998</v>
      </c>
    </row>
    <row r="84" spans="2:18" x14ac:dyDescent="0.25">
      <c r="B84" s="41">
        <v>0.4</v>
      </c>
      <c r="C84" s="40">
        <v>6</v>
      </c>
      <c r="D84" s="14">
        <v>542668</v>
      </c>
      <c r="E84" s="14">
        <v>91767</v>
      </c>
      <c r="F84" s="14"/>
      <c r="G84" s="11">
        <v>0.37404270212464402</v>
      </c>
      <c r="H84" s="33">
        <v>0.95009999999999994</v>
      </c>
      <c r="L84" s="41">
        <v>1.1499999999999999</v>
      </c>
      <c r="M84" s="40">
        <v>6</v>
      </c>
      <c r="N84" s="14">
        <v>680990</v>
      </c>
      <c r="O84" s="14">
        <v>94320</v>
      </c>
      <c r="P84" s="14"/>
      <c r="Q84" s="11">
        <v>1.23591059880181</v>
      </c>
      <c r="R84" s="15">
        <v>0.94679999999999997</v>
      </c>
    </row>
    <row r="85" spans="2:18" x14ac:dyDescent="0.25">
      <c r="B85" s="41">
        <v>0.5</v>
      </c>
      <c r="C85" s="40">
        <v>6</v>
      </c>
      <c r="D85" s="14">
        <v>976635</v>
      </c>
      <c r="E85" s="14">
        <v>11279</v>
      </c>
      <c r="F85" s="14"/>
      <c r="G85" s="11">
        <v>0.54146128332231502</v>
      </c>
      <c r="H85" s="33">
        <v>0.95099999999999996</v>
      </c>
      <c r="L85" s="41">
        <v>1.2</v>
      </c>
      <c r="M85" s="40">
        <v>6</v>
      </c>
      <c r="N85" s="14">
        <v>443077</v>
      </c>
      <c r="O85" s="14">
        <v>94817</v>
      </c>
      <c r="P85" s="14"/>
      <c r="Q85" s="11">
        <v>1.3152187995606499</v>
      </c>
      <c r="R85" s="15">
        <v>0.93420000000000003</v>
      </c>
    </row>
    <row r="86" spans="2:18" x14ac:dyDescent="0.25">
      <c r="B86" s="41">
        <v>0.6</v>
      </c>
      <c r="C86" s="40">
        <v>6</v>
      </c>
      <c r="D86" s="14">
        <v>637805</v>
      </c>
      <c r="E86" s="14">
        <v>273</v>
      </c>
      <c r="F86" s="14"/>
      <c r="G86" s="11">
        <v>0.69644298290903295</v>
      </c>
      <c r="H86" s="33">
        <v>0.95069999999999999</v>
      </c>
      <c r="L86" s="41">
        <v>1.25</v>
      </c>
      <c r="M86" s="40">
        <v>6</v>
      </c>
      <c r="N86" s="14">
        <v>665102</v>
      </c>
      <c r="O86" s="14">
        <v>691</v>
      </c>
      <c r="P86" s="14"/>
      <c r="Q86" s="11">
        <v>1.4272705685863101</v>
      </c>
      <c r="R86" s="15">
        <v>0.90990000000000004</v>
      </c>
    </row>
    <row r="87" spans="2:18" x14ac:dyDescent="0.25">
      <c r="B87" s="41">
        <v>0.7</v>
      </c>
      <c r="C87" s="40">
        <v>6</v>
      </c>
      <c r="D87" s="14">
        <v>834460</v>
      </c>
      <c r="E87" s="14">
        <v>15222</v>
      </c>
      <c r="F87" s="14"/>
      <c r="G87" s="11">
        <v>0.85914273635069505</v>
      </c>
      <c r="H87" s="33">
        <v>0.95189999999999997</v>
      </c>
      <c r="L87" s="41">
        <v>1.35</v>
      </c>
      <c r="M87" s="40">
        <v>6</v>
      </c>
      <c r="N87" s="14">
        <v>866425</v>
      </c>
      <c r="O87" s="14">
        <v>17011</v>
      </c>
      <c r="P87" s="14"/>
      <c r="Q87" s="11">
        <v>1.5090961935963301</v>
      </c>
      <c r="R87" s="15">
        <v>0.900199999999999</v>
      </c>
    </row>
    <row r="88" spans="2:18" x14ac:dyDescent="0.25">
      <c r="B88" s="45">
        <v>0.8</v>
      </c>
      <c r="C88" s="47">
        <v>6</v>
      </c>
      <c r="D88" s="6">
        <v>6208</v>
      </c>
      <c r="E88" s="6">
        <v>55791</v>
      </c>
      <c r="F88" s="6"/>
      <c r="G88" s="50">
        <v>1.0045074616404599</v>
      </c>
      <c r="H88" s="31">
        <v>0.95240000000000002</v>
      </c>
      <c r="L88" s="41"/>
      <c r="M88" s="14"/>
      <c r="N88" s="14"/>
      <c r="O88" s="14"/>
      <c r="P88" s="14"/>
      <c r="Q88" s="11"/>
      <c r="R88" s="15"/>
    </row>
    <row r="89" spans="2:18" x14ac:dyDescent="0.25">
      <c r="B89" s="41">
        <v>0.9</v>
      </c>
      <c r="C89" s="40">
        <v>6</v>
      </c>
      <c r="D89" s="14">
        <v>809943</v>
      </c>
      <c r="E89" s="14">
        <v>23737</v>
      </c>
      <c r="F89" s="14"/>
      <c r="G89" s="11">
        <v>1.1267813340216599</v>
      </c>
      <c r="H89" s="33">
        <v>0.95069999999999999</v>
      </c>
      <c r="L89" s="41">
        <v>0.8</v>
      </c>
      <c r="M89" s="40">
        <v>7</v>
      </c>
      <c r="N89" s="14">
        <v>805176</v>
      </c>
      <c r="O89" s="14">
        <v>9674</v>
      </c>
      <c r="P89" s="14"/>
      <c r="Q89" s="11">
        <v>0.72321041272674103</v>
      </c>
      <c r="R89" s="15">
        <v>9.8000000000000004E-2</v>
      </c>
    </row>
    <row r="90" spans="2:18" x14ac:dyDescent="0.25">
      <c r="B90" s="41">
        <v>1</v>
      </c>
      <c r="C90" s="40">
        <v>6</v>
      </c>
      <c r="D90" s="14">
        <v>725516</v>
      </c>
      <c r="E90" s="14">
        <v>82217</v>
      </c>
      <c r="F90" s="14"/>
      <c r="G90" s="11">
        <v>1.24527689735855</v>
      </c>
      <c r="H90" s="33">
        <v>0.95099999999999996</v>
      </c>
      <c r="L90" s="41">
        <v>0.9</v>
      </c>
      <c r="M90" s="40">
        <v>7</v>
      </c>
      <c r="N90" s="14">
        <v>738904</v>
      </c>
      <c r="O90" s="14">
        <v>51057</v>
      </c>
      <c r="P90" s="14"/>
      <c r="Q90" s="11">
        <v>0.85154494770776101</v>
      </c>
      <c r="R90" s="15">
        <v>0.94830000000000003</v>
      </c>
    </row>
    <row r="91" spans="2:18" x14ac:dyDescent="0.25">
      <c r="B91" s="41">
        <v>1.1000000000000001</v>
      </c>
      <c r="C91" s="40">
        <v>6</v>
      </c>
      <c r="D91" s="14">
        <v>251430</v>
      </c>
      <c r="E91" s="14">
        <v>42572</v>
      </c>
      <c r="F91" s="14"/>
      <c r="G91" s="11">
        <v>1.3234479905893799</v>
      </c>
      <c r="H91" s="33">
        <v>0.94889999999999997</v>
      </c>
      <c r="L91" s="41">
        <v>0.95</v>
      </c>
      <c r="M91" s="40">
        <v>7</v>
      </c>
      <c r="N91" s="14">
        <v>135207</v>
      </c>
      <c r="O91" s="14">
        <v>1469</v>
      </c>
      <c r="P91" s="14"/>
      <c r="Q91" s="11">
        <v>0.91145735867983002</v>
      </c>
      <c r="R91" s="15">
        <v>0.95139999999999902</v>
      </c>
    </row>
    <row r="92" spans="2:18" x14ac:dyDescent="0.25">
      <c r="B92" s="41">
        <v>1.2</v>
      </c>
      <c r="C92" s="40">
        <v>6</v>
      </c>
      <c r="D92" s="14">
        <v>977116</v>
      </c>
      <c r="E92" s="14">
        <v>38489</v>
      </c>
      <c r="F92" s="14"/>
      <c r="G92" s="11">
        <v>1.40494846098946</v>
      </c>
      <c r="H92" s="33">
        <v>0.93930000000000002</v>
      </c>
      <c r="L92" s="41">
        <v>1</v>
      </c>
      <c r="M92" s="40">
        <v>7</v>
      </c>
      <c r="N92" s="14">
        <v>809617</v>
      </c>
      <c r="O92" s="14">
        <v>82112</v>
      </c>
      <c r="P92" s="14"/>
      <c r="Q92" s="11">
        <v>0.97165533153688799</v>
      </c>
      <c r="R92" s="15">
        <v>0.9516</v>
      </c>
    </row>
    <row r="93" spans="2:18" x14ac:dyDescent="0.25">
      <c r="B93" s="41">
        <v>1.3</v>
      </c>
      <c r="C93" s="40">
        <v>6</v>
      </c>
      <c r="D93" s="14">
        <v>963715</v>
      </c>
      <c r="E93" s="14">
        <v>58914</v>
      </c>
      <c r="F93" s="14"/>
      <c r="G93" s="11">
        <v>1.4418368870623599</v>
      </c>
      <c r="H93" s="33">
        <v>0.93119999999999903</v>
      </c>
      <c r="L93" s="41">
        <v>1.05</v>
      </c>
      <c r="M93" s="40">
        <v>7</v>
      </c>
      <c r="N93" s="14">
        <v>863626</v>
      </c>
      <c r="O93" s="14">
        <v>93888</v>
      </c>
      <c r="P93" s="14"/>
      <c r="Q93" s="11">
        <v>1.0155318676370999</v>
      </c>
      <c r="R93" s="15">
        <v>0.95089999999999997</v>
      </c>
    </row>
    <row r="94" spans="2:18" x14ac:dyDescent="0.25">
      <c r="B94" s="41">
        <v>1.4</v>
      </c>
      <c r="C94" s="40">
        <v>6</v>
      </c>
      <c r="D94" s="14">
        <v>458007</v>
      </c>
      <c r="E94" s="14">
        <v>72771</v>
      </c>
      <c r="F94" s="14"/>
      <c r="G94" s="11">
        <v>1.4489713340672701</v>
      </c>
      <c r="H94" s="33">
        <v>0.93169999999999997</v>
      </c>
      <c r="L94" s="41">
        <v>1.1000000000000001</v>
      </c>
      <c r="M94" s="40">
        <v>7</v>
      </c>
      <c r="N94" s="14">
        <v>976131</v>
      </c>
      <c r="O94" s="14">
        <v>90512</v>
      </c>
      <c r="P94" s="14"/>
      <c r="Q94" s="11">
        <v>1.0718261237736899</v>
      </c>
      <c r="R94" s="15">
        <v>0.9516</v>
      </c>
    </row>
    <row r="95" spans="2:18" x14ac:dyDescent="0.25">
      <c r="B95" s="41"/>
      <c r="C95" s="14"/>
      <c r="D95" s="14"/>
      <c r="E95" s="14"/>
      <c r="F95" s="14"/>
      <c r="G95" s="11"/>
      <c r="H95" s="33"/>
      <c r="L95" s="41">
        <v>1.1499999999999999</v>
      </c>
      <c r="M95" s="40">
        <v>7</v>
      </c>
      <c r="N95" s="14">
        <v>620352</v>
      </c>
      <c r="O95" s="14">
        <v>48397</v>
      </c>
      <c r="P95" s="14"/>
      <c r="Q95" s="11">
        <v>1.1228080658061499</v>
      </c>
      <c r="R95" s="15">
        <v>0.95069999999999999</v>
      </c>
    </row>
    <row r="96" spans="2:18" x14ac:dyDescent="0.25">
      <c r="B96" s="41">
        <v>0.4</v>
      </c>
      <c r="C96" s="40">
        <v>7</v>
      </c>
      <c r="D96" s="14">
        <v>2348</v>
      </c>
      <c r="E96" s="14">
        <v>23758</v>
      </c>
      <c r="F96" s="14"/>
      <c r="G96" s="11">
        <v>0.37501397562882199</v>
      </c>
      <c r="H96" s="33">
        <v>0.94989999999999897</v>
      </c>
      <c r="L96" s="45">
        <v>1.2</v>
      </c>
      <c r="M96" s="47">
        <v>7</v>
      </c>
      <c r="N96" s="28">
        <v>250035</v>
      </c>
      <c r="O96" s="28">
        <v>70378</v>
      </c>
      <c r="P96" s="6"/>
      <c r="Q96" s="50">
        <v>1.1648564536588499</v>
      </c>
      <c r="R96" s="31">
        <v>0.95350000000000001</v>
      </c>
    </row>
    <row r="97" spans="2:18" x14ac:dyDescent="0.25">
      <c r="B97" s="41">
        <v>0.5</v>
      </c>
      <c r="C97" s="40">
        <v>7</v>
      </c>
      <c r="D97" s="14">
        <v>582166</v>
      </c>
      <c r="E97" s="14">
        <v>52726</v>
      </c>
      <c r="F97" s="14"/>
      <c r="G97" s="11">
        <v>0.52696317487660504</v>
      </c>
      <c r="H97" s="33">
        <v>0.95179999999999998</v>
      </c>
      <c r="L97" s="41">
        <v>1.25</v>
      </c>
      <c r="M97" s="40">
        <v>7</v>
      </c>
      <c r="N97" s="14">
        <v>963572</v>
      </c>
      <c r="O97" s="14">
        <v>45493</v>
      </c>
      <c r="P97" s="14"/>
      <c r="Q97" s="11">
        <v>1.2173783463869501</v>
      </c>
      <c r="R97" s="15">
        <v>0.95169999999999999</v>
      </c>
    </row>
    <row r="98" spans="2:18" x14ac:dyDescent="0.25">
      <c r="B98" s="41">
        <v>0.6</v>
      </c>
      <c r="C98" s="40">
        <v>7</v>
      </c>
      <c r="D98" s="14">
        <v>556093</v>
      </c>
      <c r="E98" s="14">
        <v>54290</v>
      </c>
      <c r="F98" s="14"/>
      <c r="G98" s="11">
        <v>0.69052973032022502</v>
      </c>
      <c r="H98" s="33">
        <v>0.95179999999999998</v>
      </c>
      <c r="L98" s="41">
        <v>1.35</v>
      </c>
      <c r="M98" s="40">
        <v>7</v>
      </c>
      <c r="N98" s="14">
        <v>729874</v>
      </c>
      <c r="O98" s="14">
        <v>73970</v>
      </c>
      <c r="P98" s="14"/>
      <c r="Q98" s="11">
        <v>1.3605522639961301</v>
      </c>
      <c r="R98" s="15">
        <v>0.92109999999999903</v>
      </c>
    </row>
    <row r="99" spans="2:18" x14ac:dyDescent="0.25">
      <c r="B99" s="41">
        <v>0.7</v>
      </c>
      <c r="C99" s="40">
        <v>7</v>
      </c>
      <c r="D99" s="14">
        <v>124196</v>
      </c>
      <c r="E99" s="14">
        <v>52254</v>
      </c>
      <c r="F99" s="14"/>
      <c r="G99" s="11">
        <v>0.84951840252349298</v>
      </c>
      <c r="H99" s="33">
        <v>0.95179999999999898</v>
      </c>
      <c r="L99" s="41"/>
      <c r="M99" s="14"/>
      <c r="N99" s="14"/>
      <c r="O99" s="14"/>
      <c r="P99" s="14"/>
      <c r="Q99" s="11"/>
      <c r="R99" s="15"/>
    </row>
    <row r="100" spans="2:18" x14ac:dyDescent="0.25">
      <c r="B100" s="41">
        <v>0.8</v>
      </c>
      <c r="C100" s="40">
        <v>7</v>
      </c>
      <c r="D100" s="14">
        <v>972806</v>
      </c>
      <c r="E100" s="14">
        <v>39583</v>
      </c>
      <c r="F100" s="14"/>
      <c r="G100" s="11">
        <v>0.99258343276657401</v>
      </c>
      <c r="H100" s="33">
        <v>0.9516</v>
      </c>
      <c r="L100" s="41">
        <v>0.8</v>
      </c>
      <c r="M100" s="40">
        <v>8</v>
      </c>
      <c r="N100" s="14">
        <v>740626</v>
      </c>
      <c r="O100" s="14">
        <v>39248</v>
      </c>
      <c r="P100" s="14"/>
      <c r="Q100" s="11">
        <v>0.75760788757702202</v>
      </c>
      <c r="R100" s="15">
        <v>9.8000000000000004E-2</v>
      </c>
    </row>
    <row r="101" spans="2:18" x14ac:dyDescent="0.25">
      <c r="B101" s="45">
        <v>0.9</v>
      </c>
      <c r="C101" s="47">
        <v>7</v>
      </c>
      <c r="D101" s="6">
        <v>249017</v>
      </c>
      <c r="E101" s="6">
        <v>26876</v>
      </c>
      <c r="F101" s="6"/>
      <c r="G101" s="50">
        <v>1.12862537605001</v>
      </c>
      <c r="H101" s="31">
        <v>0.95289999999999997</v>
      </c>
      <c r="L101" s="41">
        <v>0.9</v>
      </c>
      <c r="M101" s="40">
        <v>8</v>
      </c>
      <c r="N101" s="14">
        <v>174139</v>
      </c>
      <c r="O101" s="14">
        <v>42919</v>
      </c>
      <c r="P101" s="14"/>
      <c r="Q101" s="11">
        <v>0.88277523021858295</v>
      </c>
      <c r="R101" s="15">
        <v>0.94889999999999997</v>
      </c>
    </row>
    <row r="102" spans="2:18" x14ac:dyDescent="0.25">
      <c r="B102" s="41">
        <v>1</v>
      </c>
      <c r="C102" s="40">
        <v>7</v>
      </c>
      <c r="D102" s="14">
        <v>103670</v>
      </c>
      <c r="E102" s="14">
        <v>14652</v>
      </c>
      <c r="F102" s="14"/>
      <c r="G102" s="11">
        <v>1.2351449621047901</v>
      </c>
      <c r="H102" s="33">
        <v>0.95250000000000001</v>
      </c>
      <c r="L102" s="41">
        <v>0.95</v>
      </c>
      <c r="M102" s="40">
        <v>8</v>
      </c>
      <c r="N102" s="14">
        <v>862006</v>
      </c>
      <c r="O102" s="14">
        <v>82800</v>
      </c>
      <c r="P102" s="14"/>
      <c r="Q102" s="11">
        <v>0.95528321582592901</v>
      </c>
      <c r="R102" s="15">
        <v>0.94789999999999996</v>
      </c>
    </row>
    <row r="103" spans="2:18" x14ac:dyDescent="0.25">
      <c r="B103" s="41">
        <v>1.1000000000000001</v>
      </c>
      <c r="C103" s="40">
        <v>7</v>
      </c>
      <c r="D103" s="14">
        <v>984068</v>
      </c>
      <c r="E103" s="14">
        <v>96203</v>
      </c>
      <c r="F103" s="14"/>
      <c r="G103" s="11">
        <v>1.3435971046146999</v>
      </c>
      <c r="H103" s="33">
        <v>0.94669999999999999</v>
      </c>
      <c r="L103" s="45">
        <v>1</v>
      </c>
      <c r="M103" s="47">
        <v>8</v>
      </c>
      <c r="N103" s="28">
        <v>757781</v>
      </c>
      <c r="O103" s="28">
        <v>16781</v>
      </c>
      <c r="P103" s="6"/>
      <c r="Q103" s="50">
        <v>1.0066266063990701</v>
      </c>
      <c r="R103" s="31">
        <v>0.95069999999999999</v>
      </c>
    </row>
    <row r="104" spans="2:18" x14ac:dyDescent="0.25">
      <c r="B104" s="41">
        <v>1.2</v>
      </c>
      <c r="C104" s="40">
        <v>7</v>
      </c>
      <c r="D104" s="14">
        <v>386878</v>
      </c>
      <c r="E104" s="14">
        <v>91369</v>
      </c>
      <c r="F104" s="14"/>
      <c r="G104" s="11">
        <v>1.4333586062253501</v>
      </c>
      <c r="H104" s="33">
        <v>0.94059999999999899</v>
      </c>
      <c r="L104" s="41">
        <v>1.05</v>
      </c>
      <c r="M104" s="40">
        <v>8</v>
      </c>
      <c r="N104" s="14">
        <v>34984</v>
      </c>
      <c r="O104" s="14">
        <v>17067</v>
      </c>
      <c r="P104" s="14"/>
      <c r="Q104" s="11">
        <v>1.0683997670294301</v>
      </c>
      <c r="R104" s="15">
        <v>0.95030000000000003</v>
      </c>
    </row>
    <row r="105" spans="2:18" x14ac:dyDescent="0.25">
      <c r="B105" s="41">
        <v>1.3</v>
      </c>
      <c r="C105" s="40">
        <v>7</v>
      </c>
      <c r="D105" s="14">
        <v>649038</v>
      </c>
      <c r="E105" s="14">
        <v>48774</v>
      </c>
      <c r="F105" s="14"/>
      <c r="G105" s="11">
        <v>1.44926800776991</v>
      </c>
      <c r="H105" s="33">
        <v>0.93610000000000004</v>
      </c>
      <c r="L105" s="41">
        <v>1.1000000000000001</v>
      </c>
      <c r="M105" s="40">
        <v>8</v>
      </c>
      <c r="N105" s="14">
        <v>789677</v>
      </c>
      <c r="O105" s="14">
        <v>32788</v>
      </c>
      <c r="P105" s="14"/>
      <c r="Q105" s="11">
        <v>1.12448852368965</v>
      </c>
      <c r="R105" s="15">
        <v>0.94920000000000004</v>
      </c>
    </row>
    <row r="106" spans="2:18" x14ac:dyDescent="0.25">
      <c r="B106" s="41">
        <v>1.4</v>
      </c>
      <c r="C106" s="40">
        <v>7</v>
      </c>
      <c r="D106" s="14">
        <v>630419</v>
      </c>
      <c r="E106" s="14">
        <v>31165</v>
      </c>
      <c r="F106" s="14"/>
      <c r="G106" s="11">
        <v>1.4417623280467899</v>
      </c>
      <c r="H106" s="33">
        <v>0.93430000000000002</v>
      </c>
      <c r="L106" s="41">
        <v>1.1499999999999999</v>
      </c>
      <c r="M106" s="40">
        <v>8</v>
      </c>
      <c r="N106" s="14">
        <v>329062</v>
      </c>
      <c r="O106" s="14">
        <v>97025</v>
      </c>
      <c r="P106" s="14"/>
      <c r="Q106" s="11">
        <v>1.18666396682154</v>
      </c>
      <c r="R106" s="15">
        <v>0.94630000000000003</v>
      </c>
    </row>
    <row r="107" spans="2:18" x14ac:dyDescent="0.25">
      <c r="B107" s="41"/>
      <c r="C107" s="14"/>
      <c r="D107" s="14"/>
      <c r="E107" s="14"/>
      <c r="F107" s="14"/>
      <c r="G107" s="11"/>
      <c r="H107" s="33"/>
      <c r="L107" s="41">
        <v>1.2</v>
      </c>
      <c r="M107" s="40">
        <v>8</v>
      </c>
      <c r="N107" s="14">
        <v>155241</v>
      </c>
      <c r="O107" s="14">
        <v>68769</v>
      </c>
      <c r="P107" s="14"/>
      <c r="Q107" s="11">
        <v>1.2479447075257999</v>
      </c>
      <c r="R107" s="15">
        <v>0.94610000000000005</v>
      </c>
    </row>
    <row r="108" spans="2:18" x14ac:dyDescent="0.25">
      <c r="B108" s="41">
        <v>0.4</v>
      </c>
      <c r="C108" s="40">
        <v>8</v>
      </c>
      <c r="D108" s="14">
        <v>52003</v>
      </c>
      <c r="E108" s="14">
        <v>63789</v>
      </c>
      <c r="F108" s="14"/>
      <c r="G108" s="11">
        <v>0.39156392919404598</v>
      </c>
      <c r="H108" s="33">
        <v>0.95169999999999999</v>
      </c>
      <c r="L108" s="41">
        <v>1.25</v>
      </c>
      <c r="M108" s="40">
        <v>8</v>
      </c>
      <c r="N108" s="14">
        <v>556778</v>
      </c>
      <c r="O108" s="14">
        <v>8623</v>
      </c>
      <c r="P108" s="14"/>
      <c r="Q108" s="11">
        <v>1.3295135968457199</v>
      </c>
      <c r="R108" s="15">
        <v>0.93269999999999997</v>
      </c>
    </row>
    <row r="109" spans="2:18" x14ac:dyDescent="0.25">
      <c r="B109" s="41">
        <v>0.5</v>
      </c>
      <c r="C109" s="40">
        <v>8</v>
      </c>
      <c r="D109" s="14">
        <v>706708</v>
      </c>
      <c r="E109" s="14">
        <v>3870</v>
      </c>
      <c r="F109" s="14"/>
      <c r="G109" s="11">
        <v>0.56555816254798397</v>
      </c>
      <c r="H109" s="33">
        <v>0.95299999999999996</v>
      </c>
      <c r="L109" s="41">
        <v>1.35</v>
      </c>
      <c r="M109" s="40">
        <v>8</v>
      </c>
      <c r="N109" s="14">
        <v>355712</v>
      </c>
      <c r="O109" s="14">
        <v>73922</v>
      </c>
      <c r="P109" s="14"/>
      <c r="Q109" s="11">
        <v>1.49577699141536</v>
      </c>
      <c r="R109" s="15">
        <v>0.90579999999999905</v>
      </c>
    </row>
    <row r="110" spans="2:18" x14ac:dyDescent="0.25">
      <c r="B110" s="45">
        <v>0.6</v>
      </c>
      <c r="C110" s="47">
        <v>8</v>
      </c>
      <c r="D110" s="6">
        <v>519458</v>
      </c>
      <c r="E110" s="6">
        <v>56578</v>
      </c>
      <c r="F110" s="6"/>
      <c r="G110" s="50">
        <v>0.73319923249261798</v>
      </c>
      <c r="H110" s="31">
        <v>0.95440000000000003</v>
      </c>
      <c r="L110" s="41"/>
      <c r="M110" s="14"/>
      <c r="N110" s="14"/>
      <c r="O110" s="14"/>
      <c r="P110" s="14"/>
      <c r="Q110" s="11"/>
      <c r="R110" s="15"/>
    </row>
    <row r="111" spans="2:18" x14ac:dyDescent="0.25">
      <c r="B111" s="41">
        <v>0.7</v>
      </c>
      <c r="C111" s="40">
        <v>8</v>
      </c>
      <c r="D111" s="14">
        <v>348238</v>
      </c>
      <c r="E111" s="14">
        <v>66535</v>
      </c>
      <c r="F111" s="14"/>
      <c r="G111" s="11">
        <v>0.90010752741970701</v>
      </c>
      <c r="H111" s="33">
        <v>0.95250000000000001</v>
      </c>
      <c r="L111" s="41">
        <v>0.8</v>
      </c>
      <c r="M111" s="40">
        <v>9</v>
      </c>
      <c r="N111" s="14">
        <v>281091</v>
      </c>
      <c r="O111" s="14">
        <v>26956</v>
      </c>
      <c r="P111" s="14"/>
      <c r="Q111" s="11">
        <v>0.74333805610737802</v>
      </c>
      <c r="R111" s="15">
        <v>9.8000000000000004E-2</v>
      </c>
    </row>
    <row r="112" spans="2:18" x14ac:dyDescent="0.25">
      <c r="B112" s="41">
        <v>0.8</v>
      </c>
      <c r="C112" s="40">
        <v>8</v>
      </c>
      <c r="D112" s="14">
        <v>748103</v>
      </c>
      <c r="E112" s="14">
        <v>54030</v>
      </c>
      <c r="F112" s="14"/>
      <c r="G112" s="11">
        <v>1.0467704791388801</v>
      </c>
      <c r="H112" s="33">
        <v>0.95379999999999998</v>
      </c>
      <c r="L112" s="41">
        <v>0.9</v>
      </c>
      <c r="M112" s="40">
        <v>9</v>
      </c>
      <c r="N112" s="14">
        <v>537933</v>
      </c>
      <c r="O112" s="14">
        <v>79671</v>
      </c>
      <c r="P112" s="14"/>
      <c r="Q112" s="11">
        <v>0.862432569699219</v>
      </c>
      <c r="R112" s="15">
        <v>9.8000000000000004E-2</v>
      </c>
    </row>
    <row r="113" spans="2:18" x14ac:dyDescent="0.25">
      <c r="B113" s="41">
        <v>0.9</v>
      </c>
      <c r="C113" s="40">
        <v>8</v>
      </c>
      <c r="D113" s="14">
        <v>825755</v>
      </c>
      <c r="E113" s="14">
        <v>32504</v>
      </c>
      <c r="F113" s="14"/>
      <c r="G113" s="11">
        <v>1.1755285673034199</v>
      </c>
      <c r="H113" s="33">
        <v>0.95209999999999995</v>
      </c>
      <c r="L113" s="41">
        <v>0.95</v>
      </c>
      <c r="M113" s="40">
        <v>9</v>
      </c>
      <c r="N113" s="14">
        <v>363271</v>
      </c>
      <c r="O113" s="14">
        <v>32858</v>
      </c>
      <c r="P113" s="14"/>
      <c r="Q113" s="11">
        <v>0.91898717836155597</v>
      </c>
      <c r="R113" s="15">
        <v>0.94969999999999999</v>
      </c>
    </row>
    <row r="114" spans="2:18" x14ac:dyDescent="0.25">
      <c r="B114" s="41">
        <v>1</v>
      </c>
      <c r="C114" s="40">
        <v>8</v>
      </c>
      <c r="D114" s="14">
        <v>47081</v>
      </c>
      <c r="E114" s="14">
        <v>46497</v>
      </c>
      <c r="F114" s="14"/>
      <c r="G114" s="11">
        <v>1.2795775890491501</v>
      </c>
      <c r="H114" s="33">
        <v>0.95299999999999996</v>
      </c>
      <c r="L114" s="41">
        <v>1</v>
      </c>
      <c r="M114" s="40">
        <v>9</v>
      </c>
      <c r="N114" s="14">
        <v>870729</v>
      </c>
      <c r="O114" s="14">
        <v>49038</v>
      </c>
      <c r="P114" s="14"/>
      <c r="Q114" s="11">
        <v>0.97425808662855296</v>
      </c>
      <c r="R114" s="15">
        <v>0.95120000000000005</v>
      </c>
    </row>
    <row r="115" spans="2:18" x14ac:dyDescent="0.25">
      <c r="B115" s="41">
        <v>1.1000000000000001</v>
      </c>
      <c r="C115" s="40">
        <v>8</v>
      </c>
      <c r="D115" s="14">
        <v>454501</v>
      </c>
      <c r="E115" s="14">
        <v>43099</v>
      </c>
      <c r="F115" s="14"/>
      <c r="G115" s="11">
        <v>1.36277214393746</v>
      </c>
      <c r="H115" s="33">
        <v>0.95089999999999997</v>
      </c>
      <c r="L115" s="45">
        <v>1.05</v>
      </c>
      <c r="M115" s="47">
        <v>9</v>
      </c>
      <c r="N115" s="28">
        <v>205579</v>
      </c>
      <c r="O115" s="28">
        <v>92074</v>
      </c>
      <c r="P115" s="6"/>
      <c r="Q115" s="50">
        <v>1.02736501508358</v>
      </c>
      <c r="R115" s="31">
        <v>0.95139999999999902</v>
      </c>
    </row>
    <row r="116" spans="2:18" x14ac:dyDescent="0.25">
      <c r="B116" s="41">
        <v>1.2</v>
      </c>
      <c r="C116" s="40">
        <v>8</v>
      </c>
      <c r="D116" s="14">
        <v>635333</v>
      </c>
      <c r="E116" s="14">
        <v>30109</v>
      </c>
      <c r="F116" s="14"/>
      <c r="G116" s="11">
        <v>1.4150286524447899</v>
      </c>
      <c r="H116" s="33">
        <v>0.94030000000000002</v>
      </c>
      <c r="L116" s="41">
        <v>1.1000000000000001</v>
      </c>
      <c r="M116" s="40">
        <v>9</v>
      </c>
      <c r="N116" s="14">
        <v>423292</v>
      </c>
      <c r="O116" s="14">
        <v>23640</v>
      </c>
      <c r="P116" s="14"/>
      <c r="Q116" s="11">
        <v>1.08007589874704</v>
      </c>
      <c r="R116" s="15">
        <v>0.94920000000000004</v>
      </c>
    </row>
    <row r="117" spans="2:18" x14ac:dyDescent="0.25">
      <c r="B117" s="41">
        <v>1.3</v>
      </c>
      <c r="C117" s="40">
        <v>8</v>
      </c>
      <c r="D117" s="14">
        <v>28569</v>
      </c>
      <c r="E117" s="14">
        <v>40354</v>
      </c>
      <c r="F117" s="14"/>
      <c r="G117" s="11">
        <v>1.4476369570163801</v>
      </c>
      <c r="H117" s="33">
        <v>0.9345</v>
      </c>
      <c r="L117" s="41">
        <v>1.1499999999999999</v>
      </c>
      <c r="M117" s="40">
        <v>9</v>
      </c>
      <c r="N117" s="14">
        <v>706948</v>
      </c>
      <c r="O117" s="14">
        <v>32500</v>
      </c>
      <c r="P117" s="14"/>
      <c r="Q117" s="11">
        <v>1.12678028735047</v>
      </c>
      <c r="R117" s="15">
        <v>0.95</v>
      </c>
    </row>
    <row r="118" spans="2:18" x14ac:dyDescent="0.25">
      <c r="B118" s="41">
        <v>1.4</v>
      </c>
      <c r="C118" s="40">
        <v>8</v>
      </c>
      <c r="D118" s="14">
        <v>754847</v>
      </c>
      <c r="E118" s="14">
        <v>41100</v>
      </c>
      <c r="F118" s="14"/>
      <c r="G118" s="11">
        <v>1.43783556400479</v>
      </c>
      <c r="H118" s="33">
        <v>0.93510000000000004</v>
      </c>
      <c r="L118" s="41">
        <v>1.2</v>
      </c>
      <c r="M118" s="40">
        <v>9</v>
      </c>
      <c r="N118" s="14">
        <v>383669</v>
      </c>
      <c r="O118" s="14">
        <v>83586</v>
      </c>
      <c r="P118" s="14"/>
      <c r="Q118" s="11">
        <v>1.1831883200854501</v>
      </c>
      <c r="R118" s="15">
        <v>0.94920000000000004</v>
      </c>
    </row>
    <row r="119" spans="2:18" x14ac:dyDescent="0.25">
      <c r="B119" s="41"/>
      <c r="C119" s="14"/>
      <c r="D119" s="14"/>
      <c r="E119" s="14"/>
      <c r="F119" s="14"/>
      <c r="G119" s="11"/>
      <c r="H119" s="33"/>
      <c r="L119" s="41">
        <v>1.25</v>
      </c>
      <c r="M119" s="40">
        <v>9</v>
      </c>
      <c r="N119" s="14">
        <v>762914</v>
      </c>
      <c r="O119" s="14">
        <v>70194</v>
      </c>
      <c r="P119" s="14"/>
      <c r="Q119" s="11">
        <v>1.23500270149445</v>
      </c>
      <c r="R119" s="15">
        <v>0.94929999999999903</v>
      </c>
    </row>
    <row r="120" spans="2:18" ht="15.75" thickBot="1" x14ac:dyDescent="0.3">
      <c r="B120" s="41">
        <v>0.4</v>
      </c>
      <c r="C120" s="40">
        <v>9</v>
      </c>
      <c r="D120" s="14">
        <v>827807</v>
      </c>
      <c r="E120" s="14">
        <v>36376</v>
      </c>
      <c r="F120" s="14"/>
      <c r="G120" s="11">
        <v>0.36254821361179801</v>
      </c>
      <c r="H120" s="33">
        <v>0.95240000000000002</v>
      </c>
      <c r="L120" s="42">
        <v>1.35</v>
      </c>
      <c r="M120" s="48">
        <v>9</v>
      </c>
      <c r="N120" s="20">
        <v>252948</v>
      </c>
      <c r="O120" s="20">
        <v>49717</v>
      </c>
      <c r="P120" s="20"/>
      <c r="Q120" s="17">
        <v>1.3987800897549101</v>
      </c>
      <c r="R120" s="27">
        <v>0.92089999999999905</v>
      </c>
    </row>
    <row r="121" spans="2:18" x14ac:dyDescent="0.25">
      <c r="B121" s="41">
        <v>0.5</v>
      </c>
      <c r="C121" s="40">
        <v>9</v>
      </c>
      <c r="D121" s="14">
        <v>27055</v>
      </c>
      <c r="E121" s="14">
        <v>92525</v>
      </c>
      <c r="F121" s="14"/>
      <c r="G121" s="11">
        <v>0.52399371983475695</v>
      </c>
      <c r="H121" s="33">
        <v>0.95150000000000001</v>
      </c>
    </row>
    <row r="122" spans="2:18" x14ac:dyDescent="0.25">
      <c r="B122" s="41">
        <v>0.6</v>
      </c>
      <c r="C122" s="40">
        <v>9</v>
      </c>
      <c r="D122" s="14">
        <v>422478</v>
      </c>
      <c r="E122" s="14">
        <v>83195</v>
      </c>
      <c r="F122" s="14"/>
      <c r="G122" s="11">
        <v>0.69719719005206604</v>
      </c>
      <c r="H122" s="33">
        <v>0.95269999999999999</v>
      </c>
    </row>
    <row r="123" spans="2:18" x14ac:dyDescent="0.25">
      <c r="B123" s="41">
        <v>0.7</v>
      </c>
      <c r="C123" s="40">
        <v>9</v>
      </c>
      <c r="D123" s="14">
        <v>308030</v>
      </c>
      <c r="E123" s="14">
        <v>15707</v>
      </c>
      <c r="F123" s="14"/>
      <c r="G123" s="11">
        <v>0.84665695748670999</v>
      </c>
      <c r="H123" s="33">
        <v>0.9526</v>
      </c>
    </row>
    <row r="124" spans="2:18" x14ac:dyDescent="0.25">
      <c r="B124" s="41">
        <v>0.8</v>
      </c>
      <c r="C124" s="40">
        <v>9</v>
      </c>
      <c r="D124" s="14">
        <v>242126</v>
      </c>
      <c r="E124" s="14">
        <v>94355</v>
      </c>
      <c r="F124" s="14"/>
      <c r="G124" s="11">
        <v>0.98697147981150901</v>
      </c>
      <c r="H124" s="33">
        <v>0.95220000000000005</v>
      </c>
    </row>
    <row r="125" spans="2:18" x14ac:dyDescent="0.25">
      <c r="B125" s="45">
        <v>0.9</v>
      </c>
      <c r="C125" s="47">
        <v>9</v>
      </c>
      <c r="D125" s="6">
        <v>585842</v>
      </c>
      <c r="E125" s="6">
        <v>37407</v>
      </c>
      <c r="F125" s="6"/>
      <c r="G125" s="50">
        <v>1.1238258141383499</v>
      </c>
      <c r="H125" s="31">
        <v>0.95399999999999996</v>
      </c>
    </row>
    <row r="126" spans="2:18" x14ac:dyDescent="0.25">
      <c r="B126" s="41">
        <v>1</v>
      </c>
      <c r="C126" s="40">
        <v>9</v>
      </c>
      <c r="D126" s="14">
        <v>392751</v>
      </c>
      <c r="E126" s="14">
        <v>79138</v>
      </c>
      <c r="F126" s="14"/>
      <c r="G126" s="11">
        <v>1.2336379029508899</v>
      </c>
      <c r="H126" s="33">
        <v>0.95150000000000001</v>
      </c>
    </row>
    <row r="127" spans="2:18" x14ac:dyDescent="0.25">
      <c r="B127" s="41">
        <v>1.1000000000000001</v>
      </c>
      <c r="C127" s="40">
        <v>9</v>
      </c>
      <c r="D127" s="14">
        <v>981350</v>
      </c>
      <c r="E127" s="14">
        <v>18565</v>
      </c>
      <c r="F127" s="14"/>
      <c r="G127" s="11">
        <v>1.3314561491688499</v>
      </c>
      <c r="H127" s="33">
        <v>0.95130000000000003</v>
      </c>
    </row>
    <row r="128" spans="2:18" x14ac:dyDescent="0.25">
      <c r="B128" s="41">
        <v>1.2</v>
      </c>
      <c r="C128" s="40">
        <v>9</v>
      </c>
      <c r="D128" s="14">
        <v>990607</v>
      </c>
      <c r="E128" s="14">
        <v>58565</v>
      </c>
      <c r="F128" s="14"/>
      <c r="G128" s="11">
        <v>1.40782256172856</v>
      </c>
      <c r="H128" s="33">
        <v>0.94799999999999995</v>
      </c>
    </row>
    <row r="129" spans="2:8" x14ac:dyDescent="0.25">
      <c r="B129" s="41">
        <v>1.3</v>
      </c>
      <c r="C129" s="40">
        <v>9</v>
      </c>
      <c r="D129" s="14">
        <v>740155</v>
      </c>
      <c r="E129" s="14">
        <v>38882</v>
      </c>
      <c r="F129" s="14"/>
      <c r="G129" s="11">
        <v>1.44638900824299</v>
      </c>
      <c r="H129" s="33">
        <v>0.94059999999999999</v>
      </c>
    </row>
    <row r="130" spans="2:8" ht="15.75" thickBot="1" x14ac:dyDescent="0.3">
      <c r="B130" s="42">
        <v>1.4</v>
      </c>
      <c r="C130" s="48">
        <v>9</v>
      </c>
      <c r="D130" s="20">
        <v>560695</v>
      </c>
      <c r="E130" s="20">
        <v>79179</v>
      </c>
      <c r="F130" s="20"/>
      <c r="G130" s="17">
        <v>1.44659431184668</v>
      </c>
      <c r="H130" s="43">
        <v>0.94130000000000003</v>
      </c>
    </row>
  </sheetData>
  <mergeCells count="4">
    <mergeCell ref="A1:K1"/>
    <mergeCell ref="B9:H9"/>
    <mergeCell ref="L9:R9"/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F73D-4C43-4356-8E0D-A5E2C8FEC4AA}">
  <dimension ref="A1:Q20"/>
  <sheetViews>
    <sheetView zoomScale="80" zoomScaleNormal="80" workbookViewId="0">
      <selection activeCell="A2" sqref="A2:C2"/>
    </sheetView>
  </sheetViews>
  <sheetFormatPr defaultRowHeight="15" x14ac:dyDescent="0.25"/>
  <cols>
    <col min="2" max="2" width="10.7109375" bestFit="1" customWidth="1"/>
    <col min="3" max="3" width="13.140625" bestFit="1" customWidth="1"/>
    <col min="4" max="4" width="8.5703125" bestFit="1" customWidth="1"/>
    <col min="6" max="6" width="20.28515625" bestFit="1" customWidth="1"/>
    <col min="7" max="7" width="10.7109375" bestFit="1" customWidth="1"/>
    <col min="11" max="11" width="10.7109375" bestFit="1" customWidth="1"/>
    <col min="12" max="12" width="13.140625" bestFit="1" customWidth="1"/>
    <col min="13" max="13" width="8.5703125" bestFit="1" customWidth="1"/>
    <col min="15" max="15" width="20.28515625" bestFit="1" customWidth="1"/>
    <col min="16" max="16" width="10.7109375" bestFit="1" customWidth="1"/>
  </cols>
  <sheetData>
    <row r="1" spans="1:16" ht="15.75" thickBot="1" x14ac:dyDescent="0.3">
      <c r="A1" s="68" t="s">
        <v>42</v>
      </c>
      <c r="B1" s="69"/>
      <c r="C1" s="69"/>
      <c r="D1" s="69"/>
      <c r="E1" s="69"/>
      <c r="F1" s="69"/>
      <c r="G1" s="69"/>
      <c r="H1" s="69"/>
      <c r="I1" s="69"/>
      <c r="J1" s="70"/>
    </row>
    <row r="2" spans="1:16" ht="15.75" thickBot="1" x14ac:dyDescent="0.3">
      <c r="A2" s="68" t="s">
        <v>58</v>
      </c>
      <c r="B2" s="69"/>
      <c r="C2" s="70"/>
    </row>
    <row r="4" spans="1:16" ht="15.75" thickBot="1" x14ac:dyDescent="0.3"/>
    <row r="5" spans="1:16" ht="15.75" thickBot="1" x14ac:dyDescent="0.3">
      <c r="B5" s="71" t="s">
        <v>13</v>
      </c>
      <c r="C5" s="72"/>
      <c r="D5" s="72"/>
      <c r="E5" s="72"/>
      <c r="F5" s="72"/>
      <c r="G5" s="73"/>
      <c r="K5" s="71" t="s">
        <v>14</v>
      </c>
      <c r="L5" s="72"/>
      <c r="M5" s="72"/>
      <c r="N5" s="72"/>
      <c r="O5" s="72"/>
      <c r="P5" s="73"/>
    </row>
    <row r="6" spans="1:16" x14ac:dyDescent="0.25">
      <c r="B6" s="34" t="s">
        <v>0</v>
      </c>
      <c r="C6" s="35" t="s">
        <v>1</v>
      </c>
      <c r="D6" s="35" t="s">
        <v>2</v>
      </c>
      <c r="E6" s="35"/>
      <c r="F6" s="35" t="s">
        <v>4</v>
      </c>
      <c r="G6" s="36" t="s">
        <v>5</v>
      </c>
      <c r="K6" s="34" t="s">
        <v>0</v>
      </c>
      <c r="L6" s="35" t="s">
        <v>1</v>
      </c>
      <c r="M6" s="35" t="s">
        <v>2</v>
      </c>
      <c r="N6" s="35"/>
      <c r="O6" s="35" t="s">
        <v>4</v>
      </c>
      <c r="P6" s="36" t="s">
        <v>5</v>
      </c>
    </row>
    <row r="7" spans="1:16" x14ac:dyDescent="0.25">
      <c r="B7" s="7"/>
      <c r="C7" s="8"/>
      <c r="D7" s="8"/>
      <c r="E7" s="8"/>
      <c r="F7" s="8"/>
      <c r="G7" s="12"/>
      <c r="K7" s="7"/>
      <c r="L7" s="8"/>
      <c r="M7" s="8"/>
      <c r="N7" s="8"/>
      <c r="O7" s="8"/>
      <c r="P7" s="12"/>
    </row>
    <row r="8" spans="1:16" x14ac:dyDescent="0.25">
      <c r="B8" s="19">
        <v>0</v>
      </c>
      <c r="C8" s="24">
        <v>592328</v>
      </c>
      <c r="D8" s="24">
        <v>52598</v>
      </c>
      <c r="E8" s="14"/>
      <c r="F8" s="11">
        <v>1.519590593944</v>
      </c>
      <c r="G8" s="15">
        <v>0.89029999999999898</v>
      </c>
      <c r="K8" s="19">
        <v>0</v>
      </c>
      <c r="L8" s="14">
        <v>123948</v>
      </c>
      <c r="M8" s="14">
        <v>52171</v>
      </c>
      <c r="N8" s="14"/>
      <c r="O8" s="11">
        <v>1.33558037254963</v>
      </c>
      <c r="P8" s="15">
        <v>0.86729999999999996</v>
      </c>
    </row>
    <row r="9" spans="1:16" x14ac:dyDescent="0.25">
      <c r="B9" s="19">
        <v>1</v>
      </c>
      <c r="C9" s="24">
        <v>702624</v>
      </c>
      <c r="D9" s="24">
        <v>74770</v>
      </c>
      <c r="E9" s="14"/>
      <c r="F9" s="11">
        <v>1.4101737319546499</v>
      </c>
      <c r="G9" s="15">
        <v>0.89539999999999997</v>
      </c>
      <c r="K9" s="19">
        <v>1</v>
      </c>
      <c r="L9" s="14">
        <v>102261</v>
      </c>
      <c r="M9" s="14">
        <v>84597</v>
      </c>
      <c r="N9" s="14"/>
      <c r="O9" s="11">
        <v>1.3646048109153599</v>
      </c>
      <c r="P9" s="15">
        <v>0.87709999999999899</v>
      </c>
    </row>
    <row r="10" spans="1:16" x14ac:dyDescent="0.25">
      <c r="B10" s="19">
        <v>2</v>
      </c>
      <c r="C10" s="24">
        <v>130746</v>
      </c>
      <c r="D10" s="24">
        <v>47557</v>
      </c>
      <c r="E10" s="14"/>
      <c r="F10" s="11">
        <v>1.42352945925365</v>
      </c>
      <c r="G10" s="15">
        <v>0.89159999999999995</v>
      </c>
      <c r="K10" s="19">
        <v>2</v>
      </c>
      <c r="L10" s="14">
        <v>49638</v>
      </c>
      <c r="M10" s="14">
        <v>51700</v>
      </c>
      <c r="N10" s="14"/>
      <c r="O10" s="11">
        <v>1.3569300846324599</v>
      </c>
      <c r="P10" s="15">
        <v>0.86499999999999999</v>
      </c>
    </row>
    <row r="11" spans="1:16" x14ac:dyDescent="0.25">
      <c r="B11" s="19">
        <v>3</v>
      </c>
      <c r="C11" s="24">
        <v>83009</v>
      </c>
      <c r="D11" s="24">
        <v>75870</v>
      </c>
      <c r="E11" s="14"/>
      <c r="F11" s="11">
        <v>1.37293452776478</v>
      </c>
      <c r="G11" s="15">
        <v>0.9052</v>
      </c>
      <c r="K11" s="19">
        <v>3</v>
      </c>
      <c r="L11" s="14">
        <v>721821</v>
      </c>
      <c r="M11" s="14">
        <v>96343</v>
      </c>
      <c r="N11" s="14"/>
      <c r="O11" s="11">
        <v>1.3178623926120001</v>
      </c>
      <c r="P11" s="15">
        <v>0.86650000000000005</v>
      </c>
    </row>
    <row r="12" spans="1:16" x14ac:dyDescent="0.25">
      <c r="B12" s="19">
        <v>4</v>
      </c>
      <c r="C12" s="24">
        <v>577708</v>
      </c>
      <c r="D12" s="24">
        <v>9776</v>
      </c>
      <c r="E12" s="14"/>
      <c r="F12" s="11">
        <v>1.44419083563437</v>
      </c>
      <c r="G12" s="15">
        <v>0.88919999999999999</v>
      </c>
      <c r="K12" s="19">
        <v>4</v>
      </c>
      <c r="L12" s="14">
        <v>366624</v>
      </c>
      <c r="M12" s="14">
        <v>10728</v>
      </c>
      <c r="N12" s="14"/>
      <c r="O12" s="11">
        <v>1.39014592541298</v>
      </c>
      <c r="P12" s="15">
        <v>0.87419999999999998</v>
      </c>
    </row>
    <row r="13" spans="1:16" x14ac:dyDescent="0.25">
      <c r="B13" s="19">
        <v>5</v>
      </c>
      <c r="C13" s="24">
        <v>691415</v>
      </c>
      <c r="D13" s="24">
        <v>58655</v>
      </c>
      <c r="E13" s="14"/>
      <c r="F13" s="11">
        <v>1.3702849918942599</v>
      </c>
      <c r="G13" s="15">
        <v>0.89610000000000001</v>
      </c>
      <c r="K13" s="19">
        <v>5</v>
      </c>
      <c r="L13" s="14">
        <v>757271</v>
      </c>
      <c r="M13" s="14">
        <v>40069</v>
      </c>
      <c r="N13" s="14"/>
      <c r="O13" s="11">
        <v>1.3212226963242499</v>
      </c>
      <c r="P13" s="15">
        <v>0.86180000000000001</v>
      </c>
    </row>
    <row r="14" spans="1:16" x14ac:dyDescent="0.25">
      <c r="B14" s="19">
        <v>6</v>
      </c>
      <c r="C14" s="24">
        <v>6208</v>
      </c>
      <c r="D14" s="24">
        <v>55791</v>
      </c>
      <c r="E14" s="14"/>
      <c r="F14" s="11">
        <v>1.4737142464905999</v>
      </c>
      <c r="G14" s="15">
        <v>0.89329999999999998</v>
      </c>
      <c r="K14" s="19">
        <v>6</v>
      </c>
      <c r="L14" s="14">
        <v>34671</v>
      </c>
      <c r="M14" s="14">
        <v>63053</v>
      </c>
      <c r="N14" s="14"/>
      <c r="O14" s="11">
        <v>1.4052066400485801</v>
      </c>
      <c r="P14" s="15">
        <v>0.86209999999999898</v>
      </c>
    </row>
    <row r="15" spans="1:16" x14ac:dyDescent="0.25">
      <c r="B15" s="19">
        <v>7</v>
      </c>
      <c r="C15" s="24">
        <v>249017</v>
      </c>
      <c r="D15" s="24">
        <v>26876</v>
      </c>
      <c r="E15" s="14"/>
      <c r="F15" s="11">
        <v>1.3784222345049</v>
      </c>
      <c r="G15" s="15">
        <v>0.89610000000000001</v>
      </c>
      <c r="K15" s="19">
        <v>7</v>
      </c>
      <c r="L15" s="14">
        <v>250035</v>
      </c>
      <c r="M15" s="14">
        <v>70378</v>
      </c>
      <c r="N15" s="14"/>
      <c r="O15" s="11">
        <v>1.4406144226851201</v>
      </c>
      <c r="P15" s="15">
        <v>0.87109999999999999</v>
      </c>
    </row>
    <row r="16" spans="1:16" x14ac:dyDescent="0.25">
      <c r="B16" s="19">
        <v>8</v>
      </c>
      <c r="C16" s="24">
        <v>519458</v>
      </c>
      <c r="D16" s="24">
        <v>56578</v>
      </c>
      <c r="E16" s="14"/>
      <c r="F16" s="11">
        <v>1.3850352963105499</v>
      </c>
      <c r="G16" s="15">
        <v>0.89329999999999998</v>
      </c>
      <c r="K16" s="19">
        <v>8</v>
      </c>
      <c r="L16" s="14">
        <v>757781</v>
      </c>
      <c r="M16" s="14">
        <v>16781</v>
      </c>
      <c r="N16" s="14"/>
      <c r="O16" s="11">
        <v>1.3831360234408001</v>
      </c>
      <c r="P16" s="15">
        <v>0.87070000000000003</v>
      </c>
    </row>
    <row r="17" spans="2:17" ht="15.75" thickBot="1" x14ac:dyDescent="0.3">
      <c r="B17" s="38">
        <v>9</v>
      </c>
      <c r="C17" s="26">
        <v>585842</v>
      </c>
      <c r="D17" s="26">
        <v>37407</v>
      </c>
      <c r="E17" s="20"/>
      <c r="F17" s="17">
        <v>1.37530866254552</v>
      </c>
      <c r="G17" s="27">
        <v>0.89600000000000002</v>
      </c>
      <c r="K17" s="38">
        <v>9</v>
      </c>
      <c r="L17" s="20">
        <v>205579</v>
      </c>
      <c r="M17" s="20">
        <v>92074</v>
      </c>
      <c r="N17" s="20"/>
      <c r="O17" s="17">
        <v>1.3640513108183301</v>
      </c>
      <c r="P17" s="27">
        <v>0.86429999999999996</v>
      </c>
    </row>
    <row r="19" spans="2:17" x14ac:dyDescent="0.25">
      <c r="B19" s="6" t="s">
        <v>45</v>
      </c>
      <c r="G19" s="62">
        <f>AVERAGE(G8:G17)</f>
        <v>0.89464999999999983</v>
      </c>
      <c r="H19" s="1" t="s">
        <v>51</v>
      </c>
      <c r="P19" s="62">
        <f>AVERAGE(P8:P17)</f>
        <v>0.86800999999999973</v>
      </c>
      <c r="Q19" s="1" t="s">
        <v>51</v>
      </c>
    </row>
    <row r="20" spans="2:17" x14ac:dyDescent="0.25">
      <c r="B20" s="6" t="s">
        <v>47</v>
      </c>
      <c r="G20" s="5">
        <f>STDEV(G8:G17)</f>
        <v>4.4654849182990883E-3</v>
      </c>
      <c r="H20" s="1" t="s">
        <v>51</v>
      </c>
      <c r="P20" s="5">
        <f>STDEV(P8:P17)</f>
        <v>5.1297498314569522E-3</v>
      </c>
      <c r="Q20" s="1" t="s">
        <v>51</v>
      </c>
    </row>
  </sheetData>
  <mergeCells count="4">
    <mergeCell ref="B5:G5"/>
    <mergeCell ref="K5:P5"/>
    <mergeCell ref="A1:J1"/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02451-B445-49D1-9AC8-08F9859397B9}">
  <dimension ref="A1:S62"/>
  <sheetViews>
    <sheetView zoomScale="80" zoomScaleNormal="80" workbookViewId="0">
      <selection activeCell="A2" sqref="A2:B2"/>
    </sheetView>
  </sheetViews>
  <sheetFormatPr defaultRowHeight="15" x14ac:dyDescent="0.25"/>
  <cols>
    <col min="1" max="1" width="9.140625" style="8"/>
    <col min="2" max="2" width="28.140625" style="8" bestFit="1" customWidth="1"/>
    <col min="3" max="3" width="10.140625" style="8" bestFit="1" customWidth="1"/>
    <col min="4" max="4" width="12.7109375" style="8" bestFit="1" customWidth="1"/>
    <col min="5" max="5" width="7.7109375" style="8" bestFit="1" customWidth="1"/>
    <col min="6" max="6" width="4.140625" style="8" customWidth="1"/>
    <col min="7" max="7" width="10.7109375" style="8" bestFit="1" customWidth="1"/>
    <col min="8" max="8" width="9.140625" style="8"/>
    <col min="9" max="9" width="18" style="8" bestFit="1" customWidth="1"/>
    <col min="10" max="10" width="12" style="8" bestFit="1" customWidth="1"/>
    <col min="11" max="11" width="28.140625" style="8" bestFit="1" customWidth="1"/>
    <col min="12" max="12" width="10.140625" style="8" bestFit="1" customWidth="1"/>
    <col min="13" max="13" width="12.7109375" style="8" bestFit="1" customWidth="1"/>
    <col min="14" max="14" width="7.7109375" style="8" bestFit="1" customWidth="1"/>
    <col min="15" max="15" width="4.42578125" style="8" customWidth="1"/>
    <col min="16" max="16" width="10.7109375" style="8" bestFit="1" customWidth="1"/>
    <col min="17" max="17" width="9.140625" style="8"/>
    <col min="18" max="18" width="18" bestFit="1" customWidth="1"/>
  </cols>
  <sheetData>
    <row r="1" spans="1:19" ht="15.75" thickBot="1" x14ac:dyDescent="0.3">
      <c r="A1" s="68" t="s">
        <v>20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70"/>
      <c r="N1"/>
      <c r="O1"/>
      <c r="P1"/>
      <c r="Q1"/>
    </row>
    <row r="2" spans="1:19" ht="15.75" thickBot="1" x14ac:dyDescent="0.3">
      <c r="A2" s="68" t="s">
        <v>55</v>
      </c>
      <c r="B2" s="70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</row>
    <row r="4" spans="1:19" ht="15.75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</row>
    <row r="5" spans="1:19" ht="15.75" thickBot="1" x14ac:dyDescent="0.3">
      <c r="A5"/>
      <c r="B5" s="74" t="s">
        <v>21</v>
      </c>
      <c r="C5" s="75"/>
      <c r="D5" s="75"/>
      <c r="E5" s="75"/>
      <c r="F5" s="75"/>
      <c r="G5" s="76"/>
      <c r="H5"/>
      <c r="I5"/>
      <c r="J5"/>
      <c r="K5" s="74" t="s">
        <v>22</v>
      </c>
      <c r="L5" s="75"/>
      <c r="M5" s="75"/>
      <c r="N5" s="75"/>
      <c r="O5" s="75"/>
      <c r="P5" s="76"/>
      <c r="Q5"/>
    </row>
    <row r="6" spans="1:19" x14ac:dyDescent="0.25">
      <c r="A6"/>
      <c r="B6" s="34" t="s">
        <v>23</v>
      </c>
      <c r="C6" s="35" t="s">
        <v>0</v>
      </c>
      <c r="D6" s="35" t="s">
        <v>1</v>
      </c>
      <c r="E6" s="35" t="s">
        <v>2</v>
      </c>
      <c r="F6" s="35"/>
      <c r="G6" s="36" t="s">
        <v>5</v>
      </c>
      <c r="H6" s="61" t="s">
        <v>48</v>
      </c>
      <c r="I6" s="61" t="s">
        <v>46</v>
      </c>
      <c r="K6" s="34" t="s">
        <v>23</v>
      </c>
      <c r="L6" s="35" t="s">
        <v>0</v>
      </c>
      <c r="M6" s="35" t="s">
        <v>1</v>
      </c>
      <c r="N6" s="35" t="s">
        <v>2</v>
      </c>
      <c r="O6" s="35"/>
      <c r="P6" s="36" t="s">
        <v>5</v>
      </c>
      <c r="Q6" s="61" t="s">
        <v>48</v>
      </c>
      <c r="R6" s="61" t="s">
        <v>46</v>
      </c>
    </row>
    <row r="7" spans="1:19" x14ac:dyDescent="0.25">
      <c r="B7" s="7"/>
      <c r="G7" s="12"/>
      <c r="K7" s="7"/>
      <c r="P7" s="12"/>
    </row>
    <row r="8" spans="1:19" x14ac:dyDescent="0.25">
      <c r="B8" s="19">
        <v>0.1</v>
      </c>
      <c r="C8" s="24">
        <v>0</v>
      </c>
      <c r="D8" s="14">
        <v>111</v>
      </c>
      <c r="E8" s="14">
        <v>111</v>
      </c>
      <c r="F8" s="14"/>
      <c r="G8" s="15">
        <v>0.95889999999999898</v>
      </c>
      <c r="H8" s="14"/>
      <c r="I8" s="14"/>
      <c r="J8" s="14"/>
      <c r="K8" s="19">
        <v>0.1</v>
      </c>
      <c r="L8" s="24">
        <v>0</v>
      </c>
      <c r="M8" s="14">
        <v>111</v>
      </c>
      <c r="N8" s="14">
        <v>111</v>
      </c>
      <c r="O8" s="14"/>
      <c r="P8" s="15">
        <v>0.95709999999999995</v>
      </c>
    </row>
    <row r="9" spans="1:19" x14ac:dyDescent="0.25">
      <c r="B9" s="19">
        <v>0.1</v>
      </c>
      <c r="C9" s="24">
        <v>1</v>
      </c>
      <c r="D9" s="14">
        <v>111</v>
      </c>
      <c r="E9" s="14">
        <v>111</v>
      </c>
      <c r="F9" s="14"/>
      <c r="G9" s="15">
        <v>0.96099999999999997</v>
      </c>
      <c r="H9" s="14"/>
      <c r="I9" s="14"/>
      <c r="J9" s="14"/>
      <c r="K9" s="19">
        <v>0.1</v>
      </c>
      <c r="L9" s="24">
        <v>1</v>
      </c>
      <c r="M9" s="14">
        <v>111</v>
      </c>
      <c r="N9" s="14">
        <v>111</v>
      </c>
      <c r="O9" s="14"/>
      <c r="P9" s="15">
        <v>0.95989999999999998</v>
      </c>
    </row>
    <row r="10" spans="1:19" x14ac:dyDescent="0.25">
      <c r="B10" s="19">
        <v>0.1</v>
      </c>
      <c r="C10" s="24">
        <v>2</v>
      </c>
      <c r="D10" s="14">
        <v>111</v>
      </c>
      <c r="E10" s="14">
        <v>111</v>
      </c>
      <c r="F10" s="14"/>
      <c r="G10" s="15">
        <v>0.95950000000000002</v>
      </c>
      <c r="H10" s="14"/>
      <c r="I10" s="14"/>
      <c r="J10" s="14"/>
      <c r="K10" s="19">
        <v>0.1</v>
      </c>
      <c r="L10" s="24">
        <v>2</v>
      </c>
      <c r="M10" s="14">
        <v>111</v>
      </c>
      <c r="N10" s="14">
        <v>111</v>
      </c>
      <c r="O10" s="14"/>
      <c r="P10" s="15">
        <v>0.95919999999999905</v>
      </c>
    </row>
    <row r="11" spans="1:19" x14ac:dyDescent="0.25">
      <c r="B11" s="19">
        <v>0.1</v>
      </c>
      <c r="C11" s="24">
        <v>0</v>
      </c>
      <c r="D11" s="14">
        <v>222</v>
      </c>
      <c r="E11" s="14">
        <v>222</v>
      </c>
      <c r="F11" s="24"/>
      <c r="G11" s="15">
        <v>0.95919999999999905</v>
      </c>
      <c r="H11" s="14"/>
      <c r="I11" s="14"/>
      <c r="J11" s="14"/>
      <c r="K11" s="19">
        <v>0.1</v>
      </c>
      <c r="L11" s="24">
        <v>0</v>
      </c>
      <c r="M11" s="14">
        <v>222</v>
      </c>
      <c r="N11" s="14">
        <v>222</v>
      </c>
      <c r="O11" s="14"/>
      <c r="P11" s="15">
        <v>0.95779999999999998</v>
      </c>
    </row>
    <row r="12" spans="1:19" x14ac:dyDescent="0.25">
      <c r="B12" s="19">
        <v>0.1</v>
      </c>
      <c r="C12" s="24">
        <v>1</v>
      </c>
      <c r="D12" s="14">
        <v>222</v>
      </c>
      <c r="E12" s="14">
        <v>222</v>
      </c>
      <c r="F12" s="24"/>
      <c r="G12" s="15">
        <v>0.95579999999999998</v>
      </c>
      <c r="H12" s="14"/>
      <c r="I12" s="14"/>
      <c r="J12" s="14"/>
      <c r="K12" s="19">
        <v>0.1</v>
      </c>
      <c r="L12" s="24">
        <v>1</v>
      </c>
      <c r="M12" s="14">
        <v>222</v>
      </c>
      <c r="N12" s="14">
        <v>222</v>
      </c>
      <c r="O12" s="14"/>
      <c r="P12" s="15">
        <v>0.96199999999999997</v>
      </c>
    </row>
    <row r="13" spans="1:19" x14ac:dyDescent="0.25">
      <c r="B13" s="19">
        <v>0.1</v>
      </c>
      <c r="C13" s="24">
        <v>2</v>
      </c>
      <c r="D13" s="14">
        <v>222</v>
      </c>
      <c r="E13" s="14">
        <v>222</v>
      </c>
      <c r="F13" s="14"/>
      <c r="G13" s="15">
        <v>0.95229999999999904</v>
      </c>
      <c r="H13" s="14"/>
      <c r="I13" s="14"/>
      <c r="J13" s="14"/>
      <c r="K13" s="19">
        <v>0.1</v>
      </c>
      <c r="L13" s="24">
        <v>2</v>
      </c>
      <c r="M13" s="14">
        <v>222</v>
      </c>
      <c r="N13" s="14">
        <v>222</v>
      </c>
      <c r="O13" s="14"/>
      <c r="P13" s="15">
        <v>0.95889999999999898</v>
      </c>
    </row>
    <row r="14" spans="1:19" x14ac:dyDescent="0.25">
      <c r="B14" s="19">
        <v>0.1</v>
      </c>
      <c r="C14" s="24">
        <v>0</v>
      </c>
      <c r="D14" s="14">
        <v>333</v>
      </c>
      <c r="E14" s="14">
        <v>333</v>
      </c>
      <c r="F14" s="24"/>
      <c r="G14" s="15">
        <v>0.95649999999999902</v>
      </c>
      <c r="H14" s="14"/>
      <c r="I14" s="14"/>
      <c r="J14" s="14"/>
      <c r="K14" s="19">
        <v>0.1</v>
      </c>
      <c r="L14" s="24">
        <v>0</v>
      </c>
      <c r="M14" s="14">
        <v>333</v>
      </c>
      <c r="N14" s="14">
        <v>333</v>
      </c>
      <c r="O14" s="14"/>
      <c r="P14" s="15">
        <v>0.96099999999999997</v>
      </c>
    </row>
    <row r="15" spans="1:19" x14ac:dyDescent="0.25">
      <c r="B15" s="19">
        <v>0.1</v>
      </c>
      <c r="C15" s="24">
        <v>1</v>
      </c>
      <c r="D15" s="14">
        <v>333</v>
      </c>
      <c r="E15" s="14">
        <v>333</v>
      </c>
      <c r="F15" s="24"/>
      <c r="G15" s="15">
        <v>0.95909999999999995</v>
      </c>
      <c r="H15" s="14"/>
      <c r="I15" s="14"/>
      <c r="J15" s="14"/>
      <c r="K15" s="19">
        <v>0.1</v>
      </c>
      <c r="L15" s="24">
        <v>1</v>
      </c>
      <c r="M15" s="14">
        <v>333</v>
      </c>
      <c r="N15" s="14">
        <v>333</v>
      </c>
      <c r="O15" s="14"/>
      <c r="P15" s="15">
        <v>0.95679999999999998</v>
      </c>
    </row>
    <row r="16" spans="1:19" x14ac:dyDescent="0.25">
      <c r="B16" s="19">
        <v>0.1</v>
      </c>
      <c r="C16" s="24">
        <v>2</v>
      </c>
      <c r="D16" s="14">
        <v>333</v>
      </c>
      <c r="E16" s="14">
        <v>333</v>
      </c>
      <c r="F16" s="24"/>
      <c r="G16" s="15">
        <v>0.95589999999999997</v>
      </c>
      <c r="H16" s="49">
        <f>AVERAGE(G8:G16)</f>
        <v>0.95757777777777742</v>
      </c>
      <c r="I16" s="49">
        <f>STDEV(G8:G16)</f>
        <v>2.6715060255304009E-3</v>
      </c>
      <c r="J16" s="1" t="s">
        <v>51</v>
      </c>
      <c r="K16" s="19">
        <v>0.1</v>
      </c>
      <c r="L16" s="24">
        <v>2</v>
      </c>
      <c r="M16" s="14">
        <v>333</v>
      </c>
      <c r="N16" s="14">
        <v>333</v>
      </c>
      <c r="O16" s="14"/>
      <c r="P16" s="15">
        <v>0.96</v>
      </c>
      <c r="Q16" s="49">
        <f>AVERAGE(P8:P16)</f>
        <v>0.95918888888888865</v>
      </c>
      <c r="R16" s="49">
        <f>STDEV(P8:P16)</f>
        <v>1.747458471927494E-3</v>
      </c>
      <c r="S16" s="1" t="s">
        <v>51</v>
      </c>
    </row>
    <row r="17" spans="2:19" x14ac:dyDescent="0.25">
      <c r="B17" s="19"/>
      <c r="C17" s="24"/>
      <c r="D17" s="14"/>
      <c r="E17" s="14"/>
      <c r="F17" s="24"/>
      <c r="G17" s="15"/>
      <c r="H17" s="49"/>
      <c r="I17" s="14"/>
      <c r="J17" s="14"/>
      <c r="K17" s="19"/>
      <c r="L17" s="24"/>
      <c r="M17" s="14"/>
      <c r="N17" s="14"/>
      <c r="O17" s="14"/>
      <c r="P17" s="15"/>
      <c r="Q17" s="49"/>
    </row>
    <row r="18" spans="2:19" x14ac:dyDescent="0.25">
      <c r="B18" s="13">
        <v>0.2</v>
      </c>
      <c r="C18" s="24">
        <v>0</v>
      </c>
      <c r="D18" s="14">
        <v>111</v>
      </c>
      <c r="E18" s="14">
        <v>111</v>
      </c>
      <c r="F18" s="14"/>
      <c r="G18" s="15">
        <v>0.96079999999999999</v>
      </c>
      <c r="H18" s="49"/>
      <c r="I18" s="14"/>
      <c r="J18" s="14"/>
      <c r="K18" s="13">
        <v>0.2</v>
      </c>
      <c r="L18" s="24">
        <v>0</v>
      </c>
      <c r="M18" s="14">
        <v>111</v>
      </c>
      <c r="N18" s="14">
        <v>111</v>
      </c>
      <c r="O18" s="14"/>
      <c r="P18" s="15">
        <v>0.95789999999999997</v>
      </c>
      <c r="Q18" s="49"/>
    </row>
    <row r="19" spans="2:19" x14ac:dyDescent="0.25">
      <c r="B19" s="13">
        <v>0.2</v>
      </c>
      <c r="C19" s="24">
        <v>1</v>
      </c>
      <c r="D19" s="14">
        <v>111</v>
      </c>
      <c r="E19" s="14">
        <v>111</v>
      </c>
      <c r="F19" s="14"/>
      <c r="G19" s="15">
        <v>0.96060000000000001</v>
      </c>
      <c r="H19" s="49"/>
      <c r="I19" s="14"/>
      <c r="J19" s="14"/>
      <c r="K19" s="13">
        <v>0.2</v>
      </c>
      <c r="L19" s="24">
        <v>1</v>
      </c>
      <c r="M19" s="14">
        <v>111</v>
      </c>
      <c r="N19" s="14">
        <v>111</v>
      </c>
      <c r="O19" s="14"/>
      <c r="P19" s="15">
        <v>0.95960000000000001</v>
      </c>
      <c r="Q19" s="49"/>
    </row>
    <row r="20" spans="2:19" x14ac:dyDescent="0.25">
      <c r="B20" s="13">
        <v>0.2</v>
      </c>
      <c r="C20" s="24">
        <v>2</v>
      </c>
      <c r="D20" s="14">
        <v>111</v>
      </c>
      <c r="E20" s="14">
        <v>111</v>
      </c>
      <c r="F20" s="14"/>
      <c r="G20" s="15">
        <v>0.95879999999999999</v>
      </c>
      <c r="H20" s="49"/>
      <c r="I20" s="14"/>
      <c r="J20" s="14"/>
      <c r="K20" s="13">
        <v>0.2</v>
      </c>
      <c r="L20" s="24">
        <v>2</v>
      </c>
      <c r="M20" s="14">
        <v>111</v>
      </c>
      <c r="N20" s="14">
        <v>111</v>
      </c>
      <c r="O20" s="14"/>
      <c r="P20" s="15">
        <v>0.95949999999999902</v>
      </c>
      <c r="Q20" s="49"/>
    </row>
    <row r="21" spans="2:19" x14ac:dyDescent="0.25">
      <c r="B21" s="13">
        <v>0.2</v>
      </c>
      <c r="C21" s="24">
        <v>0</v>
      </c>
      <c r="D21" s="14">
        <v>222</v>
      </c>
      <c r="E21" s="14">
        <v>222</v>
      </c>
      <c r="F21" s="14"/>
      <c r="G21" s="15">
        <v>0.95879999999999999</v>
      </c>
      <c r="H21" s="49"/>
      <c r="I21" s="14"/>
      <c r="J21" s="14"/>
      <c r="K21" s="13">
        <v>0.2</v>
      </c>
      <c r="L21" s="24">
        <v>0</v>
      </c>
      <c r="M21" s="14">
        <v>222</v>
      </c>
      <c r="N21" s="14">
        <v>222</v>
      </c>
      <c r="O21" s="14"/>
      <c r="P21" s="15">
        <v>0.96020000000000005</v>
      </c>
      <c r="Q21" s="49"/>
    </row>
    <row r="22" spans="2:19" x14ac:dyDescent="0.25">
      <c r="B22" s="13">
        <v>0.2</v>
      </c>
      <c r="C22" s="24">
        <v>1</v>
      </c>
      <c r="D22" s="14">
        <v>222</v>
      </c>
      <c r="E22" s="14">
        <v>222</v>
      </c>
      <c r="F22" s="14"/>
      <c r="G22" s="15">
        <v>0.96150000000000002</v>
      </c>
      <c r="H22" s="49"/>
      <c r="I22" s="14"/>
      <c r="J22" s="14"/>
      <c r="K22" s="13">
        <v>0.2</v>
      </c>
      <c r="L22" s="24">
        <v>1</v>
      </c>
      <c r="M22" s="14">
        <v>222</v>
      </c>
      <c r="N22" s="14">
        <v>222</v>
      </c>
      <c r="O22" s="14"/>
      <c r="P22" s="15">
        <v>0.95989999999999998</v>
      </c>
      <c r="Q22" s="49"/>
    </row>
    <row r="23" spans="2:19" x14ac:dyDescent="0.25">
      <c r="B23" s="13">
        <v>0.2</v>
      </c>
      <c r="C23" s="24">
        <v>2</v>
      </c>
      <c r="D23" s="14">
        <v>222</v>
      </c>
      <c r="E23" s="14">
        <v>222</v>
      </c>
      <c r="F23" s="14"/>
      <c r="G23" s="15">
        <v>0.95839999999999903</v>
      </c>
      <c r="H23" s="49"/>
      <c r="I23" s="14"/>
      <c r="J23" s="14"/>
      <c r="K23" s="13">
        <v>0.2</v>
      </c>
      <c r="L23" s="24">
        <v>2</v>
      </c>
      <c r="M23" s="14">
        <v>222</v>
      </c>
      <c r="N23" s="14">
        <v>222</v>
      </c>
      <c r="O23" s="14"/>
      <c r="P23" s="15">
        <v>0.95809999999999995</v>
      </c>
      <c r="Q23" s="49"/>
    </row>
    <row r="24" spans="2:19" x14ac:dyDescent="0.25">
      <c r="B24" s="13">
        <v>0.2</v>
      </c>
      <c r="C24" s="24">
        <v>0</v>
      </c>
      <c r="D24" s="14">
        <v>333</v>
      </c>
      <c r="E24" s="14">
        <v>333</v>
      </c>
      <c r="F24" s="14"/>
      <c r="G24" s="15">
        <v>0.95960000000000001</v>
      </c>
      <c r="H24" s="49"/>
      <c r="I24" s="14"/>
      <c r="J24" s="14"/>
      <c r="K24" s="13">
        <v>0.2</v>
      </c>
      <c r="L24" s="24">
        <v>0</v>
      </c>
      <c r="M24" s="14">
        <v>333</v>
      </c>
      <c r="N24" s="14">
        <v>333</v>
      </c>
      <c r="O24" s="14"/>
      <c r="P24" s="15">
        <v>0.9597</v>
      </c>
      <c r="Q24" s="49"/>
    </row>
    <row r="25" spans="2:19" x14ac:dyDescent="0.25">
      <c r="B25" s="13">
        <v>0.2</v>
      </c>
      <c r="C25" s="24">
        <v>1</v>
      </c>
      <c r="D25" s="14">
        <v>333</v>
      </c>
      <c r="E25" s="14">
        <v>333</v>
      </c>
      <c r="F25" s="14"/>
      <c r="G25" s="15">
        <v>0.95899999999999996</v>
      </c>
      <c r="H25" s="49"/>
      <c r="I25" s="14"/>
      <c r="J25" s="14"/>
      <c r="K25" s="13">
        <v>0.2</v>
      </c>
      <c r="L25" s="24">
        <v>1</v>
      </c>
      <c r="M25" s="14">
        <v>333</v>
      </c>
      <c r="N25" s="14">
        <v>333</v>
      </c>
      <c r="O25" s="14"/>
      <c r="P25" s="15">
        <v>0.95779999999999998</v>
      </c>
      <c r="Q25" s="49"/>
    </row>
    <row r="26" spans="2:19" x14ac:dyDescent="0.25">
      <c r="B26" s="13">
        <v>0.2</v>
      </c>
      <c r="C26" s="24">
        <v>2</v>
      </c>
      <c r="D26" s="14">
        <v>333</v>
      </c>
      <c r="E26" s="14">
        <v>333</v>
      </c>
      <c r="F26" s="14"/>
      <c r="G26" s="15">
        <v>0.95740000000000003</v>
      </c>
      <c r="H26" s="49">
        <f>AVERAGE(G18:G26)</f>
        <v>0.95943333333333314</v>
      </c>
      <c r="I26" s="49">
        <f>STDEV(G18:G26)</f>
        <v>1.3095800853709766E-3</v>
      </c>
      <c r="J26" s="1" t="s">
        <v>51</v>
      </c>
      <c r="K26" s="13">
        <v>0.2</v>
      </c>
      <c r="L26" s="24">
        <v>2</v>
      </c>
      <c r="M26" s="14">
        <v>333</v>
      </c>
      <c r="N26" s="14">
        <v>333</v>
      </c>
      <c r="O26" s="14"/>
      <c r="P26" s="15">
        <v>0.95950000000000002</v>
      </c>
      <c r="Q26" s="49">
        <f>AVERAGE(P18:P26)</f>
        <v>0.95913333333333306</v>
      </c>
      <c r="R26" s="49">
        <f>STDEV(P18:P26)</f>
        <v>9.2870878105030742E-4</v>
      </c>
      <c r="S26" s="1" t="s">
        <v>51</v>
      </c>
    </row>
    <row r="27" spans="2:19" x14ac:dyDescent="0.25">
      <c r="B27" s="19"/>
      <c r="C27" s="14"/>
      <c r="D27" s="14"/>
      <c r="E27" s="14"/>
      <c r="F27" s="14"/>
      <c r="G27" s="15"/>
      <c r="H27" s="49"/>
      <c r="I27" s="14"/>
      <c r="J27" s="14"/>
      <c r="K27" s="19"/>
      <c r="L27" s="14"/>
      <c r="M27" s="14"/>
      <c r="N27" s="14"/>
      <c r="O27" s="14"/>
      <c r="P27" s="15"/>
      <c r="Q27" s="49"/>
    </row>
    <row r="28" spans="2:19" x14ac:dyDescent="0.25">
      <c r="B28" s="19">
        <v>0.4</v>
      </c>
      <c r="C28" s="24">
        <v>0</v>
      </c>
      <c r="D28" s="14">
        <v>111</v>
      </c>
      <c r="E28" s="14">
        <v>111</v>
      </c>
      <c r="F28" s="14"/>
      <c r="G28" s="15">
        <v>0.96120000000000005</v>
      </c>
      <c r="H28" s="49"/>
      <c r="I28" s="14"/>
      <c r="J28" s="14"/>
      <c r="K28" s="19">
        <v>0.4</v>
      </c>
      <c r="L28" s="24">
        <v>0</v>
      </c>
      <c r="M28" s="14">
        <v>111</v>
      </c>
      <c r="N28" s="14">
        <v>111</v>
      </c>
      <c r="O28" s="14"/>
      <c r="P28" s="15">
        <v>0.95949999999999902</v>
      </c>
      <c r="Q28" s="49"/>
    </row>
    <row r="29" spans="2:19" x14ac:dyDescent="0.25">
      <c r="B29" s="19">
        <v>0.4</v>
      </c>
      <c r="C29" s="24">
        <v>1</v>
      </c>
      <c r="D29" s="14">
        <v>111</v>
      </c>
      <c r="E29" s="14">
        <v>111</v>
      </c>
      <c r="F29" s="14"/>
      <c r="G29" s="15">
        <v>0.96039999999999903</v>
      </c>
      <c r="H29" s="49"/>
      <c r="I29" s="14"/>
      <c r="J29" s="14"/>
      <c r="K29" s="19">
        <v>0.4</v>
      </c>
      <c r="L29" s="24">
        <v>1</v>
      </c>
      <c r="M29" s="14">
        <v>111</v>
      </c>
      <c r="N29" s="14">
        <v>111</v>
      </c>
      <c r="O29" s="14"/>
      <c r="P29" s="15">
        <v>0.96189999999999998</v>
      </c>
      <c r="Q29" s="49"/>
    </row>
    <row r="30" spans="2:19" x14ac:dyDescent="0.25">
      <c r="B30" s="19">
        <v>0.4</v>
      </c>
      <c r="C30" s="24">
        <v>2</v>
      </c>
      <c r="D30" s="14">
        <v>111</v>
      </c>
      <c r="E30" s="14">
        <v>111</v>
      </c>
      <c r="F30" s="14"/>
      <c r="G30" s="15">
        <v>0.95930000000000004</v>
      </c>
      <c r="H30" s="49"/>
      <c r="I30" s="14"/>
      <c r="J30" s="14"/>
      <c r="K30" s="19">
        <v>0.4</v>
      </c>
      <c r="L30" s="24">
        <v>2</v>
      </c>
      <c r="M30" s="14">
        <v>111</v>
      </c>
      <c r="N30" s="14">
        <v>111</v>
      </c>
      <c r="O30" s="14"/>
      <c r="P30" s="15">
        <v>0.95989999999999998</v>
      </c>
      <c r="Q30" s="49"/>
    </row>
    <row r="31" spans="2:19" x14ac:dyDescent="0.25">
      <c r="B31" s="19">
        <v>0.4</v>
      </c>
      <c r="C31" s="24">
        <v>0</v>
      </c>
      <c r="D31" s="14">
        <v>222</v>
      </c>
      <c r="E31" s="14">
        <v>222</v>
      </c>
      <c r="F31" s="14"/>
      <c r="G31" s="15">
        <v>0.96079999999999999</v>
      </c>
      <c r="H31" s="49"/>
      <c r="I31" s="14"/>
      <c r="J31" s="14"/>
      <c r="K31" s="19">
        <v>0.4</v>
      </c>
      <c r="L31" s="24">
        <v>0</v>
      </c>
      <c r="M31" s="14">
        <v>222</v>
      </c>
      <c r="N31" s="14">
        <v>222</v>
      </c>
      <c r="O31" s="14"/>
      <c r="P31" s="15">
        <v>0.95860000000000001</v>
      </c>
      <c r="Q31" s="49"/>
    </row>
    <row r="32" spans="2:19" x14ac:dyDescent="0.25">
      <c r="B32" s="19">
        <v>0.4</v>
      </c>
      <c r="C32" s="24">
        <v>1</v>
      </c>
      <c r="D32" s="14">
        <v>222</v>
      </c>
      <c r="E32" s="14">
        <v>222</v>
      </c>
      <c r="F32" s="14"/>
      <c r="G32" s="15">
        <v>0.95979999999999899</v>
      </c>
      <c r="H32" s="49"/>
      <c r="I32" s="14"/>
      <c r="J32" s="14"/>
      <c r="K32" s="19">
        <v>0.4</v>
      </c>
      <c r="L32" s="24">
        <v>1</v>
      </c>
      <c r="M32" s="14">
        <v>222</v>
      </c>
      <c r="N32" s="14">
        <v>222</v>
      </c>
      <c r="O32" s="14"/>
      <c r="P32" s="15">
        <v>0.95860000000000001</v>
      </c>
      <c r="Q32" s="49"/>
    </row>
    <row r="33" spans="2:19" x14ac:dyDescent="0.25">
      <c r="B33" s="19">
        <v>0.4</v>
      </c>
      <c r="C33" s="24">
        <v>2</v>
      </c>
      <c r="D33" s="14">
        <v>222</v>
      </c>
      <c r="E33" s="14">
        <v>222</v>
      </c>
      <c r="F33" s="14"/>
      <c r="G33" s="15">
        <v>0.95950000000000002</v>
      </c>
      <c r="H33" s="49"/>
      <c r="I33" s="14"/>
      <c r="J33" s="14"/>
      <c r="K33" s="19">
        <v>0.4</v>
      </c>
      <c r="L33" s="24">
        <v>2</v>
      </c>
      <c r="M33" s="14">
        <v>222</v>
      </c>
      <c r="N33" s="14">
        <v>222</v>
      </c>
      <c r="O33" s="14"/>
      <c r="P33" s="15">
        <v>0.96209999999999896</v>
      </c>
      <c r="Q33" s="49"/>
    </row>
    <row r="34" spans="2:19" x14ac:dyDescent="0.25">
      <c r="B34" s="19">
        <v>0.4</v>
      </c>
      <c r="C34" s="24">
        <v>0</v>
      </c>
      <c r="D34" s="14">
        <v>333</v>
      </c>
      <c r="E34" s="14">
        <v>333</v>
      </c>
      <c r="F34" s="14"/>
      <c r="G34" s="15">
        <v>0.95919999999999905</v>
      </c>
      <c r="H34" s="49"/>
      <c r="I34" s="14"/>
      <c r="J34" s="14"/>
      <c r="K34" s="19">
        <v>0.4</v>
      </c>
      <c r="L34" s="24">
        <v>0</v>
      </c>
      <c r="M34" s="14">
        <v>333</v>
      </c>
      <c r="N34" s="14">
        <v>333</v>
      </c>
      <c r="O34" s="14"/>
      <c r="P34" s="15">
        <v>0.96</v>
      </c>
      <c r="Q34" s="49"/>
    </row>
    <row r="35" spans="2:19" x14ac:dyDescent="0.25">
      <c r="B35" s="19">
        <v>0.4</v>
      </c>
      <c r="C35" s="24">
        <v>1</v>
      </c>
      <c r="D35" s="14">
        <v>333</v>
      </c>
      <c r="E35" s="14">
        <v>333</v>
      </c>
      <c r="F35" s="14"/>
      <c r="G35" s="15">
        <v>0.96109999999999995</v>
      </c>
      <c r="H35" s="49"/>
      <c r="I35" s="14"/>
      <c r="J35" s="14"/>
      <c r="K35" s="19">
        <v>0.4</v>
      </c>
      <c r="L35" s="24">
        <v>1</v>
      </c>
      <c r="M35" s="14">
        <v>333</v>
      </c>
      <c r="N35" s="14">
        <v>333</v>
      </c>
      <c r="O35" s="14"/>
      <c r="P35" s="15">
        <v>0.95789999999999997</v>
      </c>
      <c r="Q35" s="49"/>
    </row>
    <row r="36" spans="2:19" x14ac:dyDescent="0.25">
      <c r="B36" s="19">
        <v>0.4</v>
      </c>
      <c r="C36" s="24">
        <v>2</v>
      </c>
      <c r="D36" s="14">
        <v>333</v>
      </c>
      <c r="E36" s="14">
        <v>333</v>
      </c>
      <c r="F36" s="14"/>
      <c r="G36" s="15">
        <v>0.95830000000000004</v>
      </c>
      <c r="H36" s="49">
        <f>AVERAGE(G28:G36)</f>
        <v>0.95995555555555534</v>
      </c>
      <c r="I36" s="49">
        <f>STDEV(G28:G36)</f>
        <v>9.8375697089162417E-4</v>
      </c>
      <c r="J36" s="1" t="s">
        <v>51</v>
      </c>
      <c r="K36" s="19">
        <v>0.4</v>
      </c>
      <c r="L36" s="24">
        <v>2</v>
      </c>
      <c r="M36" s="14">
        <v>333</v>
      </c>
      <c r="N36" s="14">
        <v>333</v>
      </c>
      <c r="O36" s="14"/>
      <c r="P36" s="15">
        <v>0.95939999999999903</v>
      </c>
      <c r="Q36" s="49">
        <f>AVERAGE(P28:P36)</f>
        <v>0.95976666666666632</v>
      </c>
      <c r="R36" s="49">
        <f>STDEV(P28:P36)</f>
        <v>1.4352700094405716E-3</v>
      </c>
      <c r="S36" s="1" t="s">
        <v>51</v>
      </c>
    </row>
    <row r="37" spans="2:19" x14ac:dyDescent="0.25">
      <c r="B37" s="19"/>
      <c r="C37" s="14"/>
      <c r="D37" s="14"/>
      <c r="E37" s="14"/>
      <c r="F37" s="14"/>
      <c r="G37" s="15"/>
      <c r="H37" s="49"/>
      <c r="I37" s="14"/>
      <c r="J37" s="14"/>
      <c r="K37" s="19"/>
      <c r="L37" s="14"/>
      <c r="M37" s="14"/>
      <c r="N37" s="14"/>
      <c r="O37" s="14"/>
      <c r="P37" s="15"/>
      <c r="Q37" s="49"/>
    </row>
    <row r="38" spans="2:19" x14ac:dyDescent="0.25">
      <c r="B38" s="19">
        <v>0.6</v>
      </c>
      <c r="C38" s="24">
        <v>0</v>
      </c>
      <c r="D38" s="14">
        <v>111</v>
      </c>
      <c r="E38" s="14">
        <v>111</v>
      </c>
      <c r="F38" s="14"/>
      <c r="G38" s="15">
        <v>0.960699999999999</v>
      </c>
      <c r="H38" s="49"/>
      <c r="I38" s="14"/>
      <c r="J38" s="14"/>
      <c r="K38" s="19">
        <v>0.6</v>
      </c>
      <c r="L38" s="24">
        <v>0</v>
      </c>
      <c r="M38" s="14">
        <v>111</v>
      </c>
      <c r="N38" s="14">
        <v>111</v>
      </c>
      <c r="O38" s="14"/>
      <c r="P38" s="15">
        <v>0.95889999999999997</v>
      </c>
      <c r="Q38" s="49"/>
    </row>
    <row r="39" spans="2:19" x14ac:dyDescent="0.25">
      <c r="B39" s="19">
        <v>0.6</v>
      </c>
      <c r="C39" s="24">
        <v>1</v>
      </c>
      <c r="D39" s="14">
        <v>111</v>
      </c>
      <c r="E39" s="14">
        <v>111</v>
      </c>
      <c r="F39" s="14"/>
      <c r="G39" s="15">
        <v>0.96039999999999903</v>
      </c>
      <c r="H39" s="49"/>
      <c r="I39" s="14"/>
      <c r="J39" s="14"/>
      <c r="K39" s="19">
        <v>0.6</v>
      </c>
      <c r="L39" s="24">
        <v>1</v>
      </c>
      <c r="M39" s="14">
        <v>111</v>
      </c>
      <c r="N39" s="14">
        <v>111</v>
      </c>
      <c r="O39" s="14"/>
      <c r="P39" s="15">
        <v>0.96039999999999903</v>
      </c>
      <c r="Q39" s="49"/>
    </row>
    <row r="40" spans="2:19" x14ac:dyDescent="0.25">
      <c r="B40" s="19">
        <v>0.6</v>
      </c>
      <c r="C40" s="24">
        <v>2</v>
      </c>
      <c r="D40" s="14">
        <v>111</v>
      </c>
      <c r="E40" s="14">
        <v>111</v>
      </c>
      <c r="F40" s="14"/>
      <c r="G40" s="15">
        <v>0.95909999999999995</v>
      </c>
      <c r="H40" s="49"/>
      <c r="I40" s="14"/>
      <c r="J40" s="14"/>
      <c r="K40" s="19">
        <v>0.6</v>
      </c>
      <c r="L40" s="24">
        <v>2</v>
      </c>
      <c r="M40" s="14">
        <v>111</v>
      </c>
      <c r="N40" s="14">
        <v>111</v>
      </c>
      <c r="O40" s="14"/>
      <c r="P40" s="15">
        <v>0.96109999999999995</v>
      </c>
      <c r="Q40" s="49"/>
    </row>
    <row r="41" spans="2:19" x14ac:dyDescent="0.25">
      <c r="B41" s="19">
        <v>0.6</v>
      </c>
      <c r="C41" s="24">
        <v>0</v>
      </c>
      <c r="D41" s="14">
        <v>222</v>
      </c>
      <c r="E41" s="14">
        <v>222</v>
      </c>
      <c r="F41" s="14"/>
      <c r="G41" s="15">
        <v>0.96079999999999999</v>
      </c>
      <c r="H41" s="49"/>
      <c r="I41" s="14"/>
      <c r="J41" s="14"/>
      <c r="K41" s="19">
        <v>0.6</v>
      </c>
      <c r="L41" s="24">
        <v>0</v>
      </c>
      <c r="M41" s="14">
        <v>222</v>
      </c>
      <c r="N41" s="14">
        <v>222</v>
      </c>
      <c r="O41" s="14"/>
      <c r="P41" s="15">
        <v>0.96299999999999897</v>
      </c>
      <c r="Q41" s="49"/>
    </row>
    <row r="42" spans="2:19" x14ac:dyDescent="0.25">
      <c r="B42" s="19">
        <v>0.6</v>
      </c>
      <c r="C42" s="24">
        <v>1</v>
      </c>
      <c r="D42" s="14">
        <v>222</v>
      </c>
      <c r="E42" s="14">
        <v>222</v>
      </c>
      <c r="F42" s="14"/>
      <c r="G42" s="15">
        <v>0.96009999999999995</v>
      </c>
      <c r="H42" s="49"/>
      <c r="I42" s="14"/>
      <c r="J42" s="14"/>
      <c r="K42" s="19">
        <v>0.6</v>
      </c>
      <c r="L42" s="24">
        <v>1</v>
      </c>
      <c r="M42" s="14">
        <v>222</v>
      </c>
      <c r="N42" s="14">
        <v>222</v>
      </c>
      <c r="O42" s="14"/>
      <c r="P42" s="15">
        <v>0.95909999999999995</v>
      </c>
      <c r="Q42" s="49"/>
    </row>
    <row r="43" spans="2:19" x14ac:dyDescent="0.25">
      <c r="B43" s="19">
        <v>0.6</v>
      </c>
      <c r="C43" s="24">
        <v>2</v>
      </c>
      <c r="D43" s="14">
        <v>222</v>
      </c>
      <c r="E43" s="14">
        <v>222</v>
      </c>
      <c r="F43" s="14"/>
      <c r="G43" s="15">
        <v>0.95850000000000002</v>
      </c>
      <c r="H43" s="49"/>
      <c r="I43" s="14"/>
      <c r="J43" s="14"/>
      <c r="K43" s="19">
        <v>0.6</v>
      </c>
      <c r="L43" s="24">
        <v>2</v>
      </c>
      <c r="M43" s="14">
        <v>222</v>
      </c>
      <c r="N43" s="14">
        <v>222</v>
      </c>
      <c r="O43" s="14"/>
      <c r="P43" s="15">
        <v>0.96050000000000002</v>
      </c>
      <c r="Q43" s="49"/>
    </row>
    <row r="44" spans="2:19" x14ac:dyDescent="0.25">
      <c r="B44" s="19">
        <v>0.6</v>
      </c>
      <c r="C44" s="24">
        <v>0</v>
      </c>
      <c r="D44" s="14">
        <v>333</v>
      </c>
      <c r="E44" s="14">
        <v>333</v>
      </c>
      <c r="F44" s="14"/>
      <c r="G44" s="15">
        <v>0.96120000000000005</v>
      </c>
      <c r="H44" s="49"/>
      <c r="I44" s="14"/>
      <c r="J44" s="14"/>
      <c r="K44" s="19">
        <v>0.6</v>
      </c>
      <c r="L44" s="24">
        <v>0</v>
      </c>
      <c r="M44" s="14">
        <v>333</v>
      </c>
      <c r="N44" s="14">
        <v>333</v>
      </c>
      <c r="O44" s="14"/>
      <c r="P44" s="15">
        <v>0.96089999999999998</v>
      </c>
      <c r="Q44" s="49"/>
    </row>
    <row r="45" spans="2:19" x14ac:dyDescent="0.25">
      <c r="B45" s="19">
        <v>0.6</v>
      </c>
      <c r="C45" s="24">
        <v>1</v>
      </c>
      <c r="D45" s="14">
        <v>333</v>
      </c>
      <c r="E45" s="14">
        <v>333</v>
      </c>
      <c r="F45" s="14"/>
      <c r="G45" s="15">
        <v>0.9607</v>
      </c>
      <c r="H45" s="49"/>
      <c r="I45" s="14"/>
      <c r="J45" s="14"/>
      <c r="K45" s="19">
        <v>0.6</v>
      </c>
      <c r="L45" s="24">
        <v>1</v>
      </c>
      <c r="M45" s="14">
        <v>333</v>
      </c>
      <c r="N45" s="14">
        <v>333</v>
      </c>
      <c r="O45" s="14"/>
      <c r="P45" s="15">
        <v>0.96</v>
      </c>
      <c r="Q45" s="49"/>
    </row>
    <row r="46" spans="2:19" x14ac:dyDescent="0.25">
      <c r="B46" s="19">
        <v>0.6</v>
      </c>
      <c r="C46" s="24">
        <v>2</v>
      </c>
      <c r="D46" s="14">
        <v>333</v>
      </c>
      <c r="E46" s="14">
        <v>333</v>
      </c>
      <c r="F46" s="14"/>
      <c r="G46" s="15">
        <v>0.95850000000000002</v>
      </c>
      <c r="H46" s="49">
        <f>AVERAGE(G38:G46)</f>
        <v>0.95999999999999985</v>
      </c>
      <c r="I46" s="49">
        <f>STDEV(G38:G46)</f>
        <v>1.033198915988464E-3</v>
      </c>
      <c r="J46" s="1" t="s">
        <v>51</v>
      </c>
      <c r="K46" s="19">
        <v>0.6</v>
      </c>
      <c r="L46" s="24">
        <v>2</v>
      </c>
      <c r="M46" s="14">
        <v>333</v>
      </c>
      <c r="N46" s="14">
        <v>333</v>
      </c>
      <c r="O46" s="14"/>
      <c r="P46" s="15">
        <v>0.96039999999999903</v>
      </c>
      <c r="Q46" s="49">
        <f>AVERAGE(P38:P46)</f>
        <v>0.96047777777777754</v>
      </c>
      <c r="R46" s="49">
        <f>STDEV(P38:P46)</f>
        <v>1.2018504251544168E-3</v>
      </c>
      <c r="S46" s="1" t="s">
        <v>51</v>
      </c>
    </row>
    <row r="47" spans="2:19" x14ac:dyDescent="0.25">
      <c r="B47" s="19"/>
      <c r="C47" s="14"/>
      <c r="D47" s="14"/>
      <c r="E47" s="14"/>
      <c r="F47" s="14"/>
      <c r="G47" s="15"/>
      <c r="H47" s="49"/>
      <c r="I47" s="14"/>
      <c r="J47" s="14"/>
      <c r="K47" s="19"/>
      <c r="L47" s="14"/>
      <c r="M47" s="14"/>
      <c r="N47" s="14"/>
      <c r="O47" s="14"/>
      <c r="P47" s="15"/>
      <c r="Q47" s="49"/>
    </row>
    <row r="48" spans="2:19" x14ac:dyDescent="0.25">
      <c r="B48" s="19">
        <v>0.8</v>
      </c>
      <c r="C48" s="24">
        <v>0</v>
      </c>
      <c r="D48" s="14">
        <v>111</v>
      </c>
      <c r="E48" s="14">
        <v>111</v>
      </c>
      <c r="F48" s="14"/>
      <c r="G48" s="15">
        <v>0.96039999999999903</v>
      </c>
      <c r="H48" s="49"/>
      <c r="I48" s="14"/>
      <c r="J48" s="14"/>
      <c r="K48" s="19">
        <v>0.8</v>
      </c>
      <c r="L48" s="24">
        <v>0</v>
      </c>
      <c r="M48" s="14">
        <v>111</v>
      </c>
      <c r="N48" s="14">
        <v>111</v>
      </c>
      <c r="O48" s="14"/>
      <c r="P48" s="15">
        <v>0.95879999999999899</v>
      </c>
      <c r="Q48" s="49"/>
    </row>
    <row r="49" spans="2:19" x14ac:dyDescent="0.25">
      <c r="B49" s="19">
        <v>0.8</v>
      </c>
      <c r="C49" s="24">
        <v>1</v>
      </c>
      <c r="D49" s="14">
        <v>111</v>
      </c>
      <c r="E49" s="14">
        <v>111</v>
      </c>
      <c r="F49" s="14"/>
      <c r="G49" s="15">
        <v>0.95889999999999997</v>
      </c>
      <c r="H49" s="49"/>
      <c r="I49" s="14"/>
      <c r="J49" s="14"/>
      <c r="K49" s="19">
        <v>0.8</v>
      </c>
      <c r="L49" s="24">
        <v>1</v>
      </c>
      <c r="M49" s="14">
        <v>111</v>
      </c>
      <c r="N49" s="14">
        <v>111</v>
      </c>
      <c r="O49" s="14"/>
      <c r="P49" s="15">
        <v>0.95949999999999902</v>
      </c>
      <c r="Q49" s="49"/>
    </row>
    <row r="50" spans="2:19" x14ac:dyDescent="0.25">
      <c r="B50" s="19">
        <v>0.8</v>
      </c>
      <c r="C50" s="24">
        <v>2</v>
      </c>
      <c r="D50" s="14">
        <v>111</v>
      </c>
      <c r="E50" s="14">
        <v>111</v>
      </c>
      <c r="F50" s="14"/>
      <c r="G50" s="15">
        <v>0.95919999999999905</v>
      </c>
      <c r="H50" s="49"/>
      <c r="I50" s="14"/>
      <c r="J50" s="14"/>
      <c r="K50" s="19">
        <v>0.8</v>
      </c>
      <c r="L50" s="24">
        <v>2</v>
      </c>
      <c r="M50" s="14">
        <v>111</v>
      </c>
      <c r="N50" s="14">
        <v>111</v>
      </c>
      <c r="O50" s="14"/>
      <c r="P50" s="15">
        <v>0.96</v>
      </c>
      <c r="Q50" s="49"/>
    </row>
    <row r="51" spans="2:19" x14ac:dyDescent="0.25">
      <c r="B51" s="19">
        <v>0.8</v>
      </c>
      <c r="C51" s="24">
        <v>0</v>
      </c>
      <c r="D51" s="14">
        <v>222</v>
      </c>
      <c r="E51" s="14">
        <v>222</v>
      </c>
      <c r="F51" s="14"/>
      <c r="G51" s="15">
        <v>0.96279999999999999</v>
      </c>
      <c r="H51" s="49"/>
      <c r="I51" s="14"/>
      <c r="J51" s="14"/>
      <c r="K51" s="19">
        <v>0.8</v>
      </c>
      <c r="L51" s="24">
        <v>0</v>
      </c>
      <c r="M51" s="14">
        <v>222</v>
      </c>
      <c r="N51" s="14">
        <v>222</v>
      </c>
      <c r="O51" s="14"/>
      <c r="P51" s="15">
        <v>0.95819999999999905</v>
      </c>
      <c r="Q51" s="49"/>
    </row>
    <row r="52" spans="2:19" x14ac:dyDescent="0.25">
      <c r="B52" s="19">
        <v>0.8</v>
      </c>
      <c r="C52" s="24">
        <v>1</v>
      </c>
      <c r="D52" s="14">
        <v>222</v>
      </c>
      <c r="E52" s="14">
        <v>222</v>
      </c>
      <c r="F52" s="14"/>
      <c r="G52" s="15">
        <v>0.96189999999999998</v>
      </c>
      <c r="H52" s="49"/>
      <c r="I52" s="14"/>
      <c r="J52" s="14"/>
      <c r="K52" s="19">
        <v>0.8</v>
      </c>
      <c r="L52" s="24">
        <v>1</v>
      </c>
      <c r="M52" s="14">
        <v>222</v>
      </c>
      <c r="N52" s="14">
        <v>222</v>
      </c>
      <c r="O52" s="14"/>
      <c r="P52" s="15">
        <v>0.9617</v>
      </c>
      <c r="Q52" s="49"/>
    </row>
    <row r="53" spans="2:19" x14ac:dyDescent="0.25">
      <c r="B53" s="19">
        <v>0.8</v>
      </c>
      <c r="C53" s="24">
        <v>2</v>
      </c>
      <c r="D53" s="14">
        <v>222</v>
      </c>
      <c r="E53" s="14">
        <v>222</v>
      </c>
      <c r="F53" s="14"/>
      <c r="G53" s="15">
        <v>0.96089999999999998</v>
      </c>
      <c r="H53" s="49"/>
      <c r="I53" s="14"/>
      <c r="J53" s="14"/>
      <c r="K53" s="19">
        <v>0.8</v>
      </c>
      <c r="L53" s="24">
        <v>2</v>
      </c>
      <c r="M53" s="14">
        <v>222</v>
      </c>
      <c r="N53" s="14">
        <v>222</v>
      </c>
      <c r="O53" s="14"/>
      <c r="P53" s="15">
        <v>0.96029999999999904</v>
      </c>
      <c r="Q53" s="49"/>
    </row>
    <row r="54" spans="2:19" x14ac:dyDescent="0.25">
      <c r="B54" s="19">
        <v>0.8</v>
      </c>
      <c r="C54" s="24">
        <v>0</v>
      </c>
      <c r="D54" s="14">
        <v>333</v>
      </c>
      <c r="E54" s="14">
        <v>333</v>
      </c>
      <c r="F54" s="14"/>
      <c r="G54" s="15">
        <v>0.960699999999999</v>
      </c>
      <c r="H54" s="49"/>
      <c r="I54" s="14"/>
      <c r="J54" s="14"/>
      <c r="K54" s="19">
        <v>0.8</v>
      </c>
      <c r="L54" s="24">
        <v>0</v>
      </c>
      <c r="M54" s="14">
        <v>333</v>
      </c>
      <c r="N54" s="14">
        <v>333</v>
      </c>
      <c r="O54" s="14"/>
      <c r="P54" s="15">
        <v>0.96039999999999903</v>
      </c>
      <c r="Q54" s="49"/>
    </row>
    <row r="55" spans="2:19" x14ac:dyDescent="0.25">
      <c r="B55" s="19">
        <v>0.8</v>
      </c>
      <c r="C55" s="24">
        <v>1</v>
      </c>
      <c r="D55" s="14">
        <v>333</v>
      </c>
      <c r="E55" s="14">
        <v>333</v>
      </c>
      <c r="F55" s="14"/>
      <c r="G55" s="15">
        <v>0.96020000000000005</v>
      </c>
      <c r="H55" s="49"/>
      <c r="I55" s="14"/>
      <c r="J55" s="14"/>
      <c r="K55" s="19">
        <v>0.8</v>
      </c>
      <c r="L55" s="24">
        <v>1</v>
      </c>
      <c r="M55" s="14">
        <v>333</v>
      </c>
      <c r="N55" s="14">
        <v>333</v>
      </c>
      <c r="O55" s="14"/>
      <c r="P55" s="15">
        <v>0.95920000000000005</v>
      </c>
      <c r="Q55" s="49"/>
    </row>
    <row r="56" spans="2:19" x14ac:dyDescent="0.25">
      <c r="B56" s="19">
        <v>0.8</v>
      </c>
      <c r="C56" s="24">
        <v>2</v>
      </c>
      <c r="D56" s="14">
        <v>333</v>
      </c>
      <c r="E56" s="14">
        <v>333</v>
      </c>
      <c r="F56" s="14"/>
      <c r="G56" s="15">
        <v>0.9607</v>
      </c>
      <c r="H56" s="49">
        <f>AVERAGE(G48:G56)</f>
        <v>0.96063333333333312</v>
      </c>
      <c r="I56" s="49">
        <f>STDEV(G48:G56)</f>
        <v>1.20830459735961E-3</v>
      </c>
      <c r="J56" s="1" t="s">
        <v>51</v>
      </c>
      <c r="K56" s="19">
        <v>0.8</v>
      </c>
      <c r="L56" s="24">
        <v>2</v>
      </c>
      <c r="M56" s="14">
        <v>333</v>
      </c>
      <c r="N56" s="14">
        <v>333</v>
      </c>
      <c r="O56" s="14"/>
      <c r="P56" s="15">
        <v>0.95989999999999998</v>
      </c>
      <c r="Q56" s="49">
        <f>AVERAGE(P48:P56)</f>
        <v>0.9597777777777774</v>
      </c>
      <c r="R56" s="49">
        <f>STDEV(P48:P56)</f>
        <v>1.0170764201596889E-3</v>
      </c>
      <c r="S56" s="1" t="s">
        <v>51</v>
      </c>
    </row>
    <row r="57" spans="2:19" x14ac:dyDescent="0.25">
      <c r="B57" s="19"/>
      <c r="C57" s="14"/>
      <c r="D57" s="14"/>
      <c r="E57" s="14"/>
      <c r="F57" s="14"/>
      <c r="G57" s="15"/>
      <c r="H57" s="49"/>
      <c r="I57" s="14"/>
      <c r="J57" s="14"/>
      <c r="K57" s="19"/>
      <c r="L57" s="14"/>
      <c r="M57" s="14"/>
      <c r="N57" s="14"/>
      <c r="O57" s="14"/>
      <c r="P57" s="15"/>
      <c r="Q57" s="49"/>
    </row>
    <row r="58" spans="2:19" x14ac:dyDescent="0.25">
      <c r="B58" s="13">
        <v>1</v>
      </c>
      <c r="C58" s="24">
        <v>0</v>
      </c>
      <c r="D58" s="24">
        <v>702624</v>
      </c>
      <c r="E58" s="24">
        <v>74770</v>
      </c>
      <c r="F58" s="14"/>
      <c r="G58" s="25">
        <v>0.96089999999999898</v>
      </c>
      <c r="H58" s="49"/>
      <c r="I58" s="14"/>
      <c r="J58" s="14"/>
      <c r="K58" s="13">
        <v>1</v>
      </c>
      <c r="L58" s="24">
        <v>0</v>
      </c>
      <c r="M58" s="24">
        <v>123948</v>
      </c>
      <c r="N58" s="24">
        <v>52171</v>
      </c>
      <c r="O58" s="14"/>
      <c r="P58" s="25">
        <v>0.96130000000000004</v>
      </c>
      <c r="Q58" s="49"/>
    </row>
    <row r="59" spans="2:19" x14ac:dyDescent="0.25">
      <c r="B59" s="13">
        <v>1</v>
      </c>
      <c r="C59" s="24">
        <v>1</v>
      </c>
      <c r="D59" s="24">
        <v>83009</v>
      </c>
      <c r="E59" s="24">
        <v>75870</v>
      </c>
      <c r="F59" s="14"/>
      <c r="G59" s="25">
        <v>0.96109999999999995</v>
      </c>
      <c r="H59" s="49"/>
      <c r="I59" s="14"/>
      <c r="J59" s="14"/>
      <c r="K59" s="13">
        <v>1</v>
      </c>
      <c r="L59" s="24">
        <v>1</v>
      </c>
      <c r="M59" s="24">
        <v>757271</v>
      </c>
      <c r="N59" s="24">
        <v>40069</v>
      </c>
      <c r="O59" s="14"/>
      <c r="P59" s="25">
        <v>0.95989999999999998</v>
      </c>
      <c r="Q59" s="49"/>
    </row>
    <row r="60" spans="2:19" ht="15.75" thickBot="1" x14ac:dyDescent="0.3">
      <c r="B60" s="52">
        <v>1</v>
      </c>
      <c r="C60" s="26">
        <v>2</v>
      </c>
      <c r="D60" s="26">
        <v>249017</v>
      </c>
      <c r="E60" s="26">
        <v>26876</v>
      </c>
      <c r="F60" s="20"/>
      <c r="G60" s="29">
        <v>0.96149999999999902</v>
      </c>
      <c r="H60" s="49">
        <f>AVERAGE(G58:G60)</f>
        <v>0.96116666666666595</v>
      </c>
      <c r="I60" s="49">
        <f>STDEV(G58:G60)</f>
        <v>3.0550504633030724E-4</v>
      </c>
      <c r="J60" s="1" t="s">
        <v>51</v>
      </c>
      <c r="K60" s="52">
        <v>1</v>
      </c>
      <c r="L60" s="26">
        <v>2</v>
      </c>
      <c r="M60" s="26">
        <v>757781</v>
      </c>
      <c r="N60" s="26">
        <v>16781</v>
      </c>
      <c r="O60" s="20"/>
      <c r="P60" s="29">
        <v>0.96060000000000001</v>
      </c>
      <c r="Q60" s="49">
        <f>AVERAGE(P58:P60)</f>
        <v>0.96060000000000001</v>
      </c>
      <c r="R60" s="49">
        <f>STDEV(P58:P60)</f>
        <v>7.0000000000003393E-4</v>
      </c>
      <c r="S60" s="1" t="s">
        <v>51</v>
      </c>
    </row>
    <row r="61" spans="2:19" x14ac:dyDescent="0.25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 spans="2:19" x14ac:dyDescent="0.25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</sheetData>
  <mergeCells count="4">
    <mergeCell ref="B5:G5"/>
    <mergeCell ref="K5:P5"/>
    <mergeCell ref="A1:M1"/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6A03-254F-4858-83FE-DCA95753636D}">
  <dimension ref="A1:O92"/>
  <sheetViews>
    <sheetView zoomScale="80" zoomScaleNormal="80" workbookViewId="0">
      <selection activeCell="A2" sqref="A2:C2"/>
    </sheetView>
  </sheetViews>
  <sheetFormatPr defaultRowHeight="15" x14ac:dyDescent="0.25"/>
  <cols>
    <col min="2" max="2" width="13.7109375" bestFit="1" customWidth="1"/>
    <col min="3" max="3" width="9.42578125" bestFit="1" customWidth="1"/>
    <col min="4" max="4" width="30.28515625" bestFit="1" customWidth="1"/>
    <col min="5" max="5" width="27.140625" bestFit="1" customWidth="1"/>
    <col min="7" max="7" width="13" bestFit="1" customWidth="1"/>
    <col min="8" max="8" width="13.140625" bestFit="1" customWidth="1"/>
    <col min="10" max="10" width="12.42578125" bestFit="1" customWidth="1"/>
    <col min="11" max="11" width="27.42578125" bestFit="1" customWidth="1"/>
    <col min="13" max="13" width="21.28515625" bestFit="1" customWidth="1"/>
    <col min="14" max="14" width="33.85546875" bestFit="1" customWidth="1"/>
  </cols>
  <sheetData>
    <row r="1" spans="1:14" ht="15.75" thickBot="1" x14ac:dyDescent="0.3">
      <c r="A1" s="68" t="s">
        <v>41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70"/>
    </row>
    <row r="2" spans="1:14" ht="15.75" thickBot="1" x14ac:dyDescent="0.3">
      <c r="A2" s="68" t="s">
        <v>56</v>
      </c>
      <c r="B2" s="69"/>
      <c r="C2" s="70"/>
    </row>
    <row r="4" spans="1:14" ht="15.75" thickBot="1" x14ac:dyDescent="0.3"/>
    <row r="5" spans="1:14" ht="15.75" thickBot="1" x14ac:dyDescent="0.3">
      <c r="B5" s="57" t="s">
        <v>38</v>
      </c>
      <c r="C5" s="58" t="s">
        <v>25</v>
      </c>
      <c r="D5" s="58" t="s">
        <v>32</v>
      </c>
      <c r="E5" s="58" t="s">
        <v>33</v>
      </c>
      <c r="F5" s="58"/>
      <c r="G5" s="58" t="s">
        <v>34</v>
      </c>
      <c r="H5" s="58" t="s">
        <v>35</v>
      </c>
      <c r="I5" s="58"/>
      <c r="J5" s="58" t="s">
        <v>36</v>
      </c>
      <c r="K5" s="59" t="s">
        <v>37</v>
      </c>
      <c r="L5" s="58"/>
      <c r="M5" s="58" t="s">
        <v>39</v>
      </c>
      <c r="N5" s="60" t="s">
        <v>40</v>
      </c>
    </row>
    <row r="6" spans="1:14" x14ac:dyDescent="0.25">
      <c r="B6" s="18" t="s">
        <v>28</v>
      </c>
      <c r="C6" s="51" t="s">
        <v>26</v>
      </c>
      <c r="D6" s="51">
        <v>993.21</v>
      </c>
      <c r="E6" s="51">
        <v>992.1</v>
      </c>
      <c r="F6" s="51"/>
      <c r="G6" s="65">
        <f>(D6-$D$90)/$D$92</f>
        <v>0.99713770415915215</v>
      </c>
      <c r="H6" s="65">
        <f t="shared" ref="H6:H25" si="0">(E6-$E$90)/$E$92</f>
        <v>0.99863245493973685</v>
      </c>
      <c r="I6" s="51"/>
      <c r="J6" s="65">
        <f t="shared" ref="J6:J25" si="1">G6-H6</f>
        <v>-1.4947507805846971E-3</v>
      </c>
      <c r="K6" s="65">
        <f t="shared" ref="K6:K25" si="2">(J6-$J$90)/$J$92</f>
        <v>0.84913166134741569</v>
      </c>
      <c r="L6" s="51"/>
      <c r="M6" s="51"/>
      <c r="N6" s="53"/>
    </row>
    <row r="7" spans="1:14" x14ac:dyDescent="0.25">
      <c r="B7" s="7"/>
      <c r="C7" s="8" t="s">
        <v>26</v>
      </c>
      <c r="D7" s="8">
        <v>992.60500000000002</v>
      </c>
      <c r="E7" s="8">
        <v>991.79600000000005</v>
      </c>
      <c r="F7" s="8"/>
      <c r="G7" s="66">
        <f t="shared" ref="G7:G70" si="3">(D7-$D$90)/$D$92</f>
        <v>0.99575124380389735</v>
      </c>
      <c r="H7" s="66">
        <f t="shared" si="0"/>
        <v>0.9982813285053449</v>
      </c>
      <c r="I7" s="8"/>
      <c r="J7" s="66">
        <f t="shared" si="1"/>
        <v>-2.5300847014475547E-3</v>
      </c>
      <c r="K7" s="66">
        <f t="shared" si="2"/>
        <v>0.84678351035882038</v>
      </c>
      <c r="L7" s="8"/>
      <c r="M7" s="8"/>
      <c r="N7" s="12"/>
    </row>
    <row r="8" spans="1:14" x14ac:dyDescent="0.25">
      <c r="B8" s="7"/>
      <c r="C8" s="8" t="s">
        <v>26</v>
      </c>
      <c r="D8" s="8">
        <v>993.38</v>
      </c>
      <c r="E8" s="8">
        <v>990.33799999999997</v>
      </c>
      <c r="F8" s="8"/>
      <c r="G8" s="66">
        <f t="shared" si="3"/>
        <v>0.99752728806062851</v>
      </c>
      <c r="H8" s="66">
        <f t="shared" si="0"/>
        <v>0.99659730764566257</v>
      </c>
      <c r="I8" s="8"/>
      <c r="J8" s="66">
        <f t="shared" si="1"/>
        <v>9.2998041496594741E-4</v>
      </c>
      <c r="K8" s="66">
        <f t="shared" si="2"/>
        <v>0.85463098368118495</v>
      </c>
      <c r="L8" s="8"/>
      <c r="M8" s="8"/>
      <c r="N8" s="12"/>
    </row>
    <row r="9" spans="1:14" x14ac:dyDescent="0.25">
      <c r="B9" s="7"/>
      <c r="C9" s="8" t="s">
        <v>26</v>
      </c>
      <c r="D9" s="8">
        <v>993.24300000000005</v>
      </c>
      <c r="E9" s="8">
        <v>991.625</v>
      </c>
      <c r="F9" s="8"/>
      <c r="G9" s="66">
        <f t="shared" si="3"/>
        <v>0.99721332926943873</v>
      </c>
      <c r="H9" s="66">
        <f t="shared" si="0"/>
        <v>0.99808381988599937</v>
      </c>
      <c r="I9" s="8"/>
      <c r="J9" s="66">
        <f t="shared" si="1"/>
        <v>-8.7049061656063742E-4</v>
      </c>
      <c r="K9" s="66">
        <f t="shared" si="2"/>
        <v>0.85054749163342813</v>
      </c>
      <c r="L9" s="8"/>
      <c r="M9" s="8"/>
      <c r="N9" s="12"/>
    </row>
    <row r="10" spans="1:14" x14ac:dyDescent="0.25">
      <c r="B10" s="7"/>
      <c r="C10" s="8" t="s">
        <v>26</v>
      </c>
      <c r="D10" s="8">
        <v>993.63199999999995</v>
      </c>
      <c r="E10" s="8">
        <v>993.01300000000003</v>
      </c>
      <c r="F10" s="8"/>
      <c r="G10" s="66">
        <f t="shared" si="3"/>
        <v>0.99810478890281717</v>
      </c>
      <c r="H10" s="66">
        <f t="shared" si="0"/>
        <v>0.99968698926407829</v>
      </c>
      <c r="I10" s="8"/>
      <c r="J10" s="66">
        <f t="shared" si="1"/>
        <v>-1.5822003612611102E-3</v>
      </c>
      <c r="K10" s="66">
        <f t="shared" si="2"/>
        <v>0.8489333245449795</v>
      </c>
      <c r="L10" s="8"/>
      <c r="M10" s="8"/>
      <c r="N10" s="12"/>
    </row>
    <row r="11" spans="1:14" x14ac:dyDescent="0.25">
      <c r="B11" s="7"/>
      <c r="C11" s="8" t="s">
        <v>26</v>
      </c>
      <c r="D11" s="8">
        <v>993.47</v>
      </c>
      <c r="E11" s="8">
        <v>993.20799999999997</v>
      </c>
      <c r="F11" s="8"/>
      <c r="G11" s="66">
        <f t="shared" si="3"/>
        <v>0.99773353836141032</v>
      </c>
      <c r="H11" s="66">
        <f t="shared" si="0"/>
        <v>0.99991221839140199</v>
      </c>
      <c r="I11" s="8"/>
      <c r="J11" s="66">
        <f t="shared" si="1"/>
        <v>-2.1786800299916642E-3</v>
      </c>
      <c r="K11" s="66">
        <f t="shared" si="2"/>
        <v>0.84758050078871805</v>
      </c>
      <c r="L11" s="8"/>
      <c r="M11" s="8"/>
      <c r="N11" s="12"/>
    </row>
    <row r="12" spans="1:14" x14ac:dyDescent="0.25">
      <c r="B12" s="7"/>
      <c r="C12" s="8" t="s">
        <v>26</v>
      </c>
      <c r="D12" s="8">
        <v>993.745</v>
      </c>
      <c r="E12" s="8">
        <v>993.28399999999999</v>
      </c>
      <c r="F12" s="8"/>
      <c r="G12" s="66">
        <f t="shared" si="3"/>
        <v>0.99836374761379876</v>
      </c>
      <c r="H12" s="66">
        <f t="shared" si="0"/>
        <v>1</v>
      </c>
      <c r="I12" s="8"/>
      <c r="J12" s="66">
        <f t="shared" si="1"/>
        <v>-1.6362523862012424E-3</v>
      </c>
      <c r="K12" s="66">
        <f t="shared" si="2"/>
        <v>0.84881073383946792</v>
      </c>
      <c r="L12" s="8"/>
      <c r="M12" s="8"/>
      <c r="N12" s="12"/>
    </row>
    <row r="13" spans="1:14" x14ac:dyDescent="0.25">
      <c r="B13" s="7"/>
      <c r="C13" s="8" t="s">
        <v>26</v>
      </c>
      <c r="D13" s="8">
        <v>992.50699999999995</v>
      </c>
      <c r="E13" s="8">
        <v>992.05600000000004</v>
      </c>
      <c r="F13" s="8"/>
      <c r="G13" s="66">
        <f t="shared" si="3"/>
        <v>0.99552666014304603</v>
      </c>
      <c r="H13" s="66">
        <f t="shared" si="0"/>
        <v>0.99858163400844324</v>
      </c>
      <c r="I13" s="8"/>
      <c r="J13" s="66">
        <f>G13-H13</f>
        <v>-3.0549738653972147E-3</v>
      </c>
      <c r="K13" s="66">
        <f t="shared" si="2"/>
        <v>0.84559305481168234</v>
      </c>
      <c r="L13" s="8"/>
      <c r="M13" s="8"/>
      <c r="N13" s="12"/>
    </row>
    <row r="14" spans="1:14" x14ac:dyDescent="0.25">
      <c r="B14" s="7"/>
      <c r="C14" s="8" t="s">
        <v>26</v>
      </c>
      <c r="D14" s="8">
        <v>993.34100000000001</v>
      </c>
      <c r="E14" s="8">
        <v>992.74400000000003</v>
      </c>
      <c r="F14" s="8"/>
      <c r="G14" s="66">
        <f t="shared" si="3"/>
        <v>0.99743791293028983</v>
      </c>
      <c r="H14" s="66">
        <f t="shared" si="0"/>
        <v>0.9993762885704881</v>
      </c>
      <c r="I14" s="8"/>
      <c r="J14" s="66">
        <f t="shared" si="1"/>
        <v>-1.9383756401982755E-3</v>
      </c>
      <c r="K14" s="66">
        <f t="shared" si="2"/>
        <v>0.84812551431438987</v>
      </c>
      <c r="L14" s="8"/>
      <c r="M14" s="8"/>
      <c r="N14" s="12"/>
    </row>
    <row r="15" spans="1:14" x14ac:dyDescent="0.25">
      <c r="B15" s="7"/>
      <c r="C15" s="8" t="s">
        <v>26</v>
      </c>
      <c r="D15" s="8">
        <v>991.75400000000002</v>
      </c>
      <c r="E15" s="8">
        <v>991.62599999999998</v>
      </c>
      <c r="F15" s="8"/>
      <c r="G15" s="66">
        <f t="shared" si="3"/>
        <v>0.9938010326265061</v>
      </c>
      <c r="H15" s="66">
        <f t="shared" si="0"/>
        <v>0.99808497490716519</v>
      </c>
      <c r="I15" s="8"/>
      <c r="J15" s="66">
        <f t="shared" si="1"/>
        <v>-4.2839422806590921E-3</v>
      </c>
      <c r="K15" s="66">
        <f t="shared" si="2"/>
        <v>0.84280573823574667</v>
      </c>
      <c r="L15" s="8"/>
      <c r="M15" s="8"/>
      <c r="N15" s="12"/>
    </row>
    <row r="16" spans="1:14" x14ac:dyDescent="0.25">
      <c r="B16" s="7"/>
      <c r="C16" s="8" t="s">
        <v>27</v>
      </c>
      <c r="D16" s="8">
        <v>980.68899999999996</v>
      </c>
      <c r="E16" s="8">
        <v>980.60599999999999</v>
      </c>
      <c r="F16" s="8"/>
      <c r="G16" s="66">
        <f t="shared" si="3"/>
        <v>0.96844370398040169</v>
      </c>
      <c r="H16" s="66">
        <f t="shared" si="0"/>
        <v>0.98535664166045844</v>
      </c>
      <c r="I16" s="8"/>
      <c r="J16" s="66">
        <f t="shared" si="1"/>
        <v>-1.691293768005675E-2</v>
      </c>
      <c r="K16" s="66">
        <f t="shared" si="2"/>
        <v>0.81416301009317182</v>
      </c>
      <c r="L16" s="8"/>
      <c r="M16" s="8"/>
      <c r="N16" s="12"/>
    </row>
    <row r="17" spans="2:15" x14ac:dyDescent="0.25">
      <c r="B17" s="7"/>
      <c r="C17" s="8" t="s">
        <v>27</v>
      </c>
      <c r="D17" s="8">
        <v>980.39499999999998</v>
      </c>
      <c r="E17" s="8">
        <v>980.37400000000002</v>
      </c>
      <c r="F17" s="8"/>
      <c r="G17" s="66">
        <f t="shared" si="3"/>
        <v>0.96776995299784818</v>
      </c>
      <c r="H17" s="66">
        <f t="shared" si="0"/>
        <v>0.98508867675000145</v>
      </c>
      <c r="I17" s="8"/>
      <c r="J17" s="66">
        <f t="shared" si="1"/>
        <v>-1.7318723752153264E-2</v>
      </c>
      <c r="K17" s="66">
        <f t="shared" si="2"/>
        <v>0.81324268192932925</v>
      </c>
      <c r="L17" s="8"/>
      <c r="M17" s="8"/>
      <c r="N17" s="12"/>
    </row>
    <row r="18" spans="2:15" x14ac:dyDescent="0.25">
      <c r="B18" s="7"/>
      <c r="C18" s="8" t="s">
        <v>27</v>
      </c>
      <c r="D18" s="8">
        <v>979.22</v>
      </c>
      <c r="E18" s="8">
        <v>979.18899999999996</v>
      </c>
      <c r="F18" s="8"/>
      <c r="G18" s="66">
        <f t="shared" si="3"/>
        <v>0.96507724073764289</v>
      </c>
      <c r="H18" s="66">
        <f t="shared" si="0"/>
        <v>0.98371997666857247</v>
      </c>
      <c r="I18" s="8"/>
      <c r="J18" s="66">
        <f t="shared" si="1"/>
        <v>-1.8642735930929577E-2</v>
      </c>
      <c r="K18" s="66">
        <f t="shared" si="2"/>
        <v>0.8102398048441134</v>
      </c>
      <c r="L18" s="8"/>
      <c r="M18" s="8"/>
      <c r="N18" s="12"/>
    </row>
    <row r="19" spans="2:15" x14ac:dyDescent="0.25">
      <c r="B19" s="7"/>
      <c r="C19" s="8" t="s">
        <v>27</v>
      </c>
      <c r="D19" s="8">
        <v>979.10699999999997</v>
      </c>
      <c r="E19" s="8">
        <v>979.06100000000004</v>
      </c>
      <c r="F19" s="8"/>
      <c r="G19" s="66">
        <f t="shared" si="3"/>
        <v>0.96481828202666131</v>
      </c>
      <c r="H19" s="66">
        <f t="shared" si="0"/>
        <v>0.98357213395935483</v>
      </c>
      <c r="I19" s="8"/>
      <c r="J19" s="66">
        <f t="shared" si="1"/>
        <v>-1.8753851932693522E-2</v>
      </c>
      <c r="K19" s="66">
        <f t="shared" si="2"/>
        <v>0.80998779228649009</v>
      </c>
      <c r="L19" s="8"/>
      <c r="M19" s="8"/>
      <c r="N19" s="12"/>
    </row>
    <row r="20" spans="2:15" x14ac:dyDescent="0.25">
      <c r="B20" s="7"/>
      <c r="C20" s="8" t="s">
        <v>27</v>
      </c>
      <c r="D20" s="8">
        <v>981.14200000000005</v>
      </c>
      <c r="E20" s="8">
        <v>981.12099999999998</v>
      </c>
      <c r="F20" s="8"/>
      <c r="G20" s="66">
        <f t="shared" si="3"/>
        <v>0.96948183049433634</v>
      </c>
      <c r="H20" s="66">
        <f t="shared" si="0"/>
        <v>0.98595147756082624</v>
      </c>
      <c r="I20" s="8"/>
      <c r="J20" s="66">
        <f t="shared" si="1"/>
        <v>-1.6469647066489901E-2</v>
      </c>
      <c r="K20" s="66">
        <f t="shared" si="2"/>
        <v>0.81516839905175487</v>
      </c>
      <c r="L20" s="8"/>
      <c r="M20" s="8"/>
      <c r="N20" s="12"/>
    </row>
    <row r="21" spans="2:15" x14ac:dyDescent="0.25">
      <c r="B21" s="7"/>
      <c r="C21" s="8" t="s">
        <v>27</v>
      </c>
      <c r="D21" s="8">
        <v>979.24</v>
      </c>
      <c r="E21" s="8">
        <v>979.19</v>
      </c>
      <c r="F21" s="8"/>
      <c r="G21" s="66">
        <f t="shared" si="3"/>
        <v>0.96512307413781662</v>
      </c>
      <c r="H21" s="66">
        <f t="shared" si="0"/>
        <v>0.98372113168973829</v>
      </c>
      <c r="I21" s="8"/>
      <c r="J21" s="66">
        <f t="shared" si="1"/>
        <v>-1.8598057551921676E-2</v>
      </c>
      <c r="K21" s="66">
        <f t="shared" si="2"/>
        <v>0.81034113599701207</v>
      </c>
      <c r="L21" s="8"/>
      <c r="M21" s="8"/>
      <c r="N21" s="12"/>
    </row>
    <row r="22" spans="2:15" x14ac:dyDescent="0.25">
      <c r="B22" s="7"/>
      <c r="C22" s="8" t="s">
        <v>27</v>
      </c>
      <c r="D22" s="8">
        <v>979.70100000000002</v>
      </c>
      <c r="E22" s="8">
        <v>979.60299999999995</v>
      </c>
      <c r="F22" s="8"/>
      <c r="G22" s="66">
        <f t="shared" si="3"/>
        <v>0.96617953401182055</v>
      </c>
      <c r="H22" s="66">
        <f t="shared" si="0"/>
        <v>0.98419815543119826</v>
      </c>
      <c r="I22" s="8"/>
      <c r="J22" s="66">
        <f t="shared" si="1"/>
        <v>-1.8018621419377712E-2</v>
      </c>
      <c r="K22" s="66">
        <f t="shared" si="2"/>
        <v>0.81165530478839776</v>
      </c>
      <c r="L22" s="8"/>
      <c r="M22" s="8"/>
      <c r="N22" s="12"/>
    </row>
    <row r="23" spans="2:15" x14ac:dyDescent="0.25">
      <c r="B23" s="7"/>
      <c r="C23" s="8" t="s">
        <v>27</v>
      </c>
      <c r="D23" s="8">
        <v>985.84400000000005</v>
      </c>
      <c r="E23" s="8">
        <v>985.798</v>
      </c>
      <c r="F23" s="8"/>
      <c r="G23" s="66">
        <f t="shared" si="3"/>
        <v>0.98025726287517523</v>
      </c>
      <c r="H23" s="66">
        <f t="shared" si="0"/>
        <v>0.99135351155309925</v>
      </c>
      <c r="I23" s="8"/>
      <c r="J23" s="66">
        <f t="shared" si="1"/>
        <v>-1.1096248677924025E-2</v>
      </c>
      <c r="K23" s="66">
        <f t="shared" si="2"/>
        <v>0.82735533747227108</v>
      </c>
      <c r="L23" s="8"/>
      <c r="M23" s="8"/>
      <c r="N23" s="12"/>
    </row>
    <row r="24" spans="2:15" x14ac:dyDescent="0.25">
      <c r="B24" s="7"/>
      <c r="C24" s="8" t="s">
        <v>27</v>
      </c>
      <c r="D24" s="8">
        <v>979.54100000000005</v>
      </c>
      <c r="E24" s="8">
        <v>979.4</v>
      </c>
      <c r="F24" s="8"/>
      <c r="G24" s="66">
        <f t="shared" si="3"/>
        <v>0.96581286681043099</v>
      </c>
      <c r="H24" s="66">
        <f t="shared" si="0"/>
        <v>0.98396368613454843</v>
      </c>
      <c r="I24" s="8"/>
      <c r="J24" s="66">
        <f t="shared" si="1"/>
        <v>-1.815081932411744E-2</v>
      </c>
      <c r="K24" s="66">
        <f t="shared" si="2"/>
        <v>0.81135547819675469</v>
      </c>
      <c r="L24" s="8"/>
      <c r="M24" s="8"/>
      <c r="N24" s="12"/>
    </row>
    <row r="25" spans="2:15" ht="15.75" thickBot="1" x14ac:dyDescent="0.3">
      <c r="B25" s="54"/>
      <c r="C25" s="16" t="s">
        <v>27</v>
      </c>
      <c r="D25" s="16">
        <v>980.30200000000002</v>
      </c>
      <c r="E25" s="16">
        <v>980.2</v>
      </c>
      <c r="F25" s="16"/>
      <c r="G25" s="67">
        <f t="shared" si="3"/>
        <v>0.96755682768704054</v>
      </c>
      <c r="H25" s="67">
        <f t="shared" si="0"/>
        <v>0.98488770306715878</v>
      </c>
      <c r="I25" s="16"/>
      <c r="J25" s="67">
        <f t="shared" si="1"/>
        <v>-1.7330875380118238E-2</v>
      </c>
      <c r="K25" s="67">
        <f t="shared" si="2"/>
        <v>0.81321512187682443</v>
      </c>
      <c r="L25" s="16"/>
      <c r="M25" s="55">
        <f>AVERAGE(K6:K25)</f>
        <v>0.83098332900459759</v>
      </c>
      <c r="N25" s="56">
        <f>STDEV(K6:K25)</f>
        <v>1.8232702326052144E-2</v>
      </c>
      <c r="O25" s="1" t="s">
        <v>51</v>
      </c>
    </row>
    <row r="26" spans="2:15" ht="15.75" thickBot="1" x14ac:dyDescent="0.3">
      <c r="G26" s="3"/>
      <c r="H26" s="3"/>
      <c r="J26" s="3"/>
      <c r="K26" s="3"/>
    </row>
    <row r="27" spans="2:15" x14ac:dyDescent="0.25">
      <c r="B27" s="18" t="s">
        <v>29</v>
      </c>
      <c r="C27" s="51" t="s">
        <v>26</v>
      </c>
      <c r="D27" s="51">
        <v>994.23900000000003</v>
      </c>
      <c r="E27" s="51">
        <v>985.44899999999996</v>
      </c>
      <c r="F27" s="51"/>
      <c r="G27" s="65">
        <f t="shared" si="3"/>
        <v>0.99949583259808938</v>
      </c>
      <c r="H27" s="65">
        <f t="shared" ref="H27:H46" si="4">(E27-$E$90)/$E$92</f>
        <v>0.99095040916624788</v>
      </c>
      <c r="I27" s="51"/>
      <c r="J27" s="65">
        <f t="shared" ref="J27:J46" si="5">G27-H27</f>
        <v>8.5454234318415034E-3</v>
      </c>
      <c r="K27" s="65">
        <f t="shared" ref="K27:K46" si="6">(J27-$J$90)/$J$92</f>
        <v>0.87190290889132793</v>
      </c>
      <c r="L27" s="51"/>
      <c r="M27" s="51"/>
      <c r="N27" s="53"/>
    </row>
    <row r="28" spans="2:15" x14ac:dyDescent="0.25">
      <c r="B28" s="7"/>
      <c r="C28" s="8" t="s">
        <v>26</v>
      </c>
      <c r="D28" s="8">
        <v>994.21299999999997</v>
      </c>
      <c r="E28" s="8">
        <v>988.68600000000004</v>
      </c>
      <c r="F28" s="8"/>
      <c r="G28" s="66">
        <f t="shared" si="3"/>
        <v>0.99943624917786344</v>
      </c>
      <c r="H28" s="66">
        <f t="shared" si="4"/>
        <v>0.99468921267982235</v>
      </c>
      <c r="I28" s="8"/>
      <c r="J28" s="66">
        <f t="shared" si="5"/>
        <v>4.7470364980410906E-3</v>
      </c>
      <c r="K28" s="66">
        <f t="shared" si="6"/>
        <v>0.86328811722465726</v>
      </c>
      <c r="L28" s="8"/>
      <c r="M28" s="8"/>
      <c r="N28" s="12"/>
    </row>
    <row r="29" spans="2:15" x14ac:dyDescent="0.25">
      <c r="B29" s="7"/>
      <c r="C29" s="8" t="s">
        <v>26</v>
      </c>
      <c r="D29" s="8">
        <v>993.97199999999998</v>
      </c>
      <c r="E29" s="8">
        <v>983.24599999999998</v>
      </c>
      <c r="F29" s="8"/>
      <c r="G29" s="66">
        <f t="shared" si="3"/>
        <v>0.99888395670577024</v>
      </c>
      <c r="H29" s="66">
        <f t="shared" si="4"/>
        <v>0.9884058975380724</v>
      </c>
      <c r="I29" s="8"/>
      <c r="J29" s="66">
        <f t="shared" si="5"/>
        <v>1.047805916769784E-2</v>
      </c>
      <c r="K29" s="66">
        <f t="shared" si="6"/>
        <v>0.8762861522317601</v>
      </c>
      <c r="L29" s="8"/>
      <c r="M29" s="8"/>
      <c r="N29" s="12"/>
    </row>
    <row r="30" spans="2:15" x14ac:dyDescent="0.25">
      <c r="B30" s="7"/>
      <c r="C30" s="8" t="s">
        <v>26</v>
      </c>
      <c r="D30" s="8">
        <v>994.39499999999998</v>
      </c>
      <c r="E30" s="8">
        <v>987.38900000000001</v>
      </c>
      <c r="F30" s="8"/>
      <c r="G30" s="66">
        <f t="shared" si="3"/>
        <v>0.99985333311944424</v>
      </c>
      <c r="H30" s="66">
        <f t="shared" si="4"/>
        <v>0.99319115022782789</v>
      </c>
      <c r="I30" s="8"/>
      <c r="J30" s="66">
        <f t="shared" si="5"/>
        <v>6.6621828916163528E-3</v>
      </c>
      <c r="K30" s="66">
        <f t="shared" si="6"/>
        <v>0.86763169450611111</v>
      </c>
      <c r="L30" s="8"/>
      <c r="M30" s="8"/>
      <c r="N30" s="12"/>
    </row>
    <row r="31" spans="2:15" x14ac:dyDescent="0.25">
      <c r="B31" s="7"/>
      <c r="C31" s="8" t="s">
        <v>26</v>
      </c>
      <c r="D31" s="8">
        <v>994.33600000000001</v>
      </c>
      <c r="E31" s="8">
        <v>988.68499999999995</v>
      </c>
      <c r="F31" s="8"/>
      <c r="G31" s="66">
        <f t="shared" si="3"/>
        <v>0.99971812458893183</v>
      </c>
      <c r="H31" s="66">
        <f t="shared" si="4"/>
        <v>0.99468805765865653</v>
      </c>
      <c r="I31" s="8"/>
      <c r="J31" s="66">
        <f t="shared" si="5"/>
        <v>5.0300669302753009E-3</v>
      </c>
      <c r="K31" s="66">
        <f t="shared" si="6"/>
        <v>0.86393003397814239</v>
      </c>
      <c r="L31" s="8"/>
      <c r="M31" s="8"/>
      <c r="N31" s="12"/>
    </row>
    <row r="32" spans="2:15" x14ac:dyDescent="0.25">
      <c r="B32" s="7"/>
      <c r="C32" s="8" t="s">
        <v>26</v>
      </c>
      <c r="D32" s="8">
        <v>994.45899999999995</v>
      </c>
      <c r="E32" s="8">
        <v>988.70500000000004</v>
      </c>
      <c r="F32" s="8"/>
      <c r="G32" s="66">
        <f t="shared" si="3"/>
        <v>1</v>
      </c>
      <c r="H32" s="66">
        <f t="shared" si="4"/>
        <v>0.99471115808197186</v>
      </c>
      <c r="I32" s="8"/>
      <c r="J32" s="66">
        <f t="shared" si="5"/>
        <v>5.2888419180281421E-3</v>
      </c>
      <c r="K32" s="66">
        <f t="shared" si="6"/>
        <v>0.86451693906361393</v>
      </c>
      <c r="L32" s="8"/>
      <c r="M32" s="8"/>
      <c r="N32" s="12"/>
    </row>
    <row r="33" spans="2:15" x14ac:dyDescent="0.25">
      <c r="B33" s="7"/>
      <c r="C33" s="8" t="s">
        <v>26</v>
      </c>
      <c r="D33" s="8">
        <v>993.87699999999995</v>
      </c>
      <c r="E33" s="8">
        <v>980.46500000000003</v>
      </c>
      <c r="F33" s="8"/>
      <c r="G33" s="66">
        <f t="shared" si="3"/>
        <v>0.99866624805494508</v>
      </c>
      <c r="H33" s="66">
        <f t="shared" si="4"/>
        <v>0.9851937836760859</v>
      </c>
      <c r="I33" s="8"/>
      <c r="J33" s="66">
        <f t="shared" si="5"/>
        <v>1.3472464378859184E-2</v>
      </c>
      <c r="K33" s="66">
        <f t="shared" si="6"/>
        <v>0.88307750274694796</v>
      </c>
      <c r="L33" s="8"/>
      <c r="M33" s="8"/>
      <c r="N33" s="12"/>
    </row>
    <row r="34" spans="2:15" x14ac:dyDescent="0.25">
      <c r="B34" s="7"/>
      <c r="C34" s="8" t="s">
        <v>26</v>
      </c>
      <c r="D34" s="8">
        <v>994.31100000000004</v>
      </c>
      <c r="E34" s="8">
        <v>985.61</v>
      </c>
      <c r="F34" s="8"/>
      <c r="G34" s="66">
        <f t="shared" si="3"/>
        <v>0.99966083283871476</v>
      </c>
      <c r="H34" s="66">
        <f t="shared" si="4"/>
        <v>0.99113636757393586</v>
      </c>
      <c r="I34" s="8"/>
      <c r="J34" s="66">
        <f t="shared" si="5"/>
        <v>8.5244652647789021E-3</v>
      </c>
      <c r="K34" s="66">
        <f t="shared" si="6"/>
        <v>0.87185537549199132</v>
      </c>
      <c r="L34" s="8"/>
      <c r="M34" s="8"/>
      <c r="N34" s="12"/>
    </row>
    <row r="35" spans="2:15" x14ac:dyDescent="0.25">
      <c r="B35" s="7"/>
      <c r="C35" s="8" t="s">
        <v>26</v>
      </c>
      <c r="D35" s="8">
        <v>994.12900000000002</v>
      </c>
      <c r="E35" s="8">
        <v>986.61599999999999</v>
      </c>
      <c r="F35" s="8"/>
      <c r="G35" s="66">
        <f t="shared" si="3"/>
        <v>0.99924374889713397</v>
      </c>
      <c r="H35" s="66">
        <f t="shared" si="4"/>
        <v>0.99229831886669317</v>
      </c>
      <c r="I35" s="8"/>
      <c r="J35" s="66">
        <f t="shared" si="5"/>
        <v>6.9454300304407912E-3</v>
      </c>
      <c r="K35" s="66">
        <f t="shared" si="6"/>
        <v>0.86827410275300121</v>
      </c>
      <c r="L35" s="8"/>
      <c r="M35" s="8"/>
      <c r="N35" s="12"/>
    </row>
    <row r="36" spans="2:15" x14ac:dyDescent="0.25">
      <c r="B36" s="7"/>
      <c r="C36" s="8" t="s">
        <v>26</v>
      </c>
      <c r="D36" s="8">
        <v>994.24800000000005</v>
      </c>
      <c r="E36" s="8">
        <v>989.52300000000002</v>
      </c>
      <c r="F36" s="8"/>
      <c r="G36" s="66">
        <f t="shared" si="3"/>
        <v>0.99951645762816765</v>
      </c>
      <c r="H36" s="66">
        <f t="shared" si="4"/>
        <v>0.99565596539556589</v>
      </c>
      <c r="I36" s="8"/>
      <c r="J36" s="66">
        <f t="shared" si="5"/>
        <v>3.8604922326017643E-3</v>
      </c>
      <c r="K36" s="66">
        <f t="shared" si="6"/>
        <v>0.86127742313710154</v>
      </c>
      <c r="L36" s="8"/>
      <c r="M36" s="8"/>
      <c r="N36" s="12"/>
    </row>
    <row r="37" spans="2:15" x14ac:dyDescent="0.25">
      <c r="B37" s="7"/>
      <c r="C37" s="8" t="s">
        <v>27</v>
      </c>
      <c r="D37" s="8">
        <v>977.20500000000004</v>
      </c>
      <c r="E37" s="8">
        <v>977.12800000000004</v>
      </c>
      <c r="F37" s="8"/>
      <c r="G37" s="66">
        <f t="shared" si="3"/>
        <v>0.96045952567014181</v>
      </c>
      <c r="H37" s="66">
        <f t="shared" si="4"/>
        <v>0.98133947804593524</v>
      </c>
      <c r="I37" s="8"/>
      <c r="J37" s="66">
        <f t="shared" si="5"/>
        <v>-2.0879952375793431E-2</v>
      </c>
      <c r="K37" s="66">
        <f t="shared" si="6"/>
        <v>0.80516576843822552</v>
      </c>
      <c r="L37" s="8"/>
      <c r="M37" s="8"/>
      <c r="N37" s="12"/>
    </row>
    <row r="38" spans="2:15" x14ac:dyDescent="0.25">
      <c r="B38" s="7"/>
      <c r="C38" s="8" t="s">
        <v>27</v>
      </c>
      <c r="D38" s="8">
        <v>977.99699999999996</v>
      </c>
      <c r="E38" s="8">
        <v>978.02200000000005</v>
      </c>
      <c r="F38" s="8"/>
      <c r="G38" s="66">
        <f t="shared" si="3"/>
        <v>0.96227452831702043</v>
      </c>
      <c r="H38" s="66">
        <f t="shared" si="4"/>
        <v>0.98237206696812729</v>
      </c>
      <c r="I38" s="8"/>
      <c r="J38" s="66">
        <f t="shared" si="5"/>
        <v>-2.0097538651106861E-2</v>
      </c>
      <c r="K38" s="66">
        <f t="shared" si="6"/>
        <v>0.80694029308586979</v>
      </c>
      <c r="L38" s="8"/>
      <c r="M38" s="8"/>
      <c r="N38" s="12"/>
    </row>
    <row r="39" spans="2:15" x14ac:dyDescent="0.25">
      <c r="B39" s="7"/>
      <c r="C39" s="8" t="s">
        <v>27</v>
      </c>
      <c r="D39" s="8">
        <v>976.98800000000006</v>
      </c>
      <c r="E39" s="8">
        <v>976.88599999999997</v>
      </c>
      <c r="F39" s="8"/>
      <c r="G39" s="66">
        <f t="shared" si="3"/>
        <v>0.95996223327825714</v>
      </c>
      <c r="H39" s="66">
        <f t="shared" si="4"/>
        <v>0.98105996292382058</v>
      </c>
      <c r="I39" s="8"/>
      <c r="J39" s="66">
        <f t="shared" si="5"/>
        <v>-2.1097729645563446E-2</v>
      </c>
      <c r="K39" s="66">
        <f t="shared" si="6"/>
        <v>0.80467184671789993</v>
      </c>
      <c r="L39" s="8"/>
      <c r="M39" s="8"/>
      <c r="N39" s="12"/>
    </row>
    <row r="40" spans="2:15" x14ac:dyDescent="0.25">
      <c r="B40" s="7"/>
      <c r="C40" s="8" t="s">
        <v>27</v>
      </c>
      <c r="D40" s="8">
        <v>979.09900000000005</v>
      </c>
      <c r="E40" s="8">
        <v>979.08699999999999</v>
      </c>
      <c r="F40" s="8"/>
      <c r="G40" s="66">
        <f t="shared" si="3"/>
        <v>0.96479994866659202</v>
      </c>
      <c r="H40" s="66">
        <f t="shared" si="4"/>
        <v>0.98360216450966464</v>
      </c>
      <c r="I40" s="8"/>
      <c r="J40" s="66">
        <f t="shared" si="5"/>
        <v>-1.8802215843072623E-2</v>
      </c>
      <c r="K40" s="66">
        <f t="shared" si="6"/>
        <v>0.80987810229982915</v>
      </c>
      <c r="L40" s="8"/>
      <c r="M40" s="8"/>
      <c r="N40" s="12"/>
    </row>
    <row r="41" spans="2:15" x14ac:dyDescent="0.25">
      <c r="B41" s="7"/>
      <c r="C41" s="8" t="s">
        <v>27</v>
      </c>
      <c r="D41" s="8">
        <v>977.53200000000004</v>
      </c>
      <c r="E41" s="8">
        <v>977.52099999999996</v>
      </c>
      <c r="F41" s="8"/>
      <c r="G41" s="66">
        <f t="shared" si="3"/>
        <v>0.9612089017629819</v>
      </c>
      <c r="H41" s="66">
        <f t="shared" si="4"/>
        <v>0.98179340136408</v>
      </c>
      <c r="I41" s="8"/>
      <c r="J41" s="66">
        <f t="shared" si="5"/>
        <v>-2.0584499601098094E-2</v>
      </c>
      <c r="K41" s="66">
        <f t="shared" si="6"/>
        <v>0.80583585922826351</v>
      </c>
      <c r="L41" s="8"/>
      <c r="M41" s="8"/>
      <c r="N41" s="12"/>
    </row>
    <row r="42" spans="2:15" x14ac:dyDescent="0.25">
      <c r="B42" s="7"/>
      <c r="C42" s="8" t="s">
        <v>27</v>
      </c>
      <c r="D42" s="8">
        <v>978.29399999999998</v>
      </c>
      <c r="E42" s="8">
        <v>978.31</v>
      </c>
      <c r="F42" s="8"/>
      <c r="G42" s="66">
        <f t="shared" si="3"/>
        <v>0.9629551543096001</v>
      </c>
      <c r="H42" s="66">
        <f t="shared" si="4"/>
        <v>0.98270471306386686</v>
      </c>
      <c r="I42" s="8"/>
      <c r="J42" s="66">
        <f t="shared" si="5"/>
        <v>-1.9749558754266761E-2</v>
      </c>
      <c r="K42" s="66">
        <f t="shared" si="6"/>
        <v>0.80772951608176602</v>
      </c>
      <c r="L42" s="8"/>
      <c r="M42" s="8"/>
      <c r="N42" s="12"/>
    </row>
    <row r="43" spans="2:15" x14ac:dyDescent="0.25">
      <c r="B43" s="7"/>
      <c r="C43" s="8" t="s">
        <v>27</v>
      </c>
      <c r="D43" s="8">
        <v>978.66800000000001</v>
      </c>
      <c r="E43" s="8">
        <v>978.61699999999996</v>
      </c>
      <c r="F43" s="8"/>
      <c r="G43" s="66">
        <f t="shared" si="3"/>
        <v>0.96381223889284851</v>
      </c>
      <c r="H43" s="66">
        <f t="shared" si="4"/>
        <v>0.98305930456175605</v>
      </c>
      <c r="I43" s="8"/>
      <c r="J43" s="66">
        <f t="shared" si="5"/>
        <v>-1.9247065668907548E-2</v>
      </c>
      <c r="K43" s="66">
        <f t="shared" si="6"/>
        <v>0.80886917702725614</v>
      </c>
      <c r="L43" s="8"/>
      <c r="M43" s="8"/>
      <c r="N43" s="12"/>
    </row>
    <row r="44" spans="2:15" x14ac:dyDescent="0.25">
      <c r="B44" s="7"/>
      <c r="C44" s="8" t="s">
        <v>27</v>
      </c>
      <c r="D44" s="8">
        <v>975.96100000000001</v>
      </c>
      <c r="E44" s="8">
        <v>975.84900000000005</v>
      </c>
      <c r="F44" s="8"/>
      <c r="G44" s="66">
        <f t="shared" si="3"/>
        <v>0.95760868817933709</v>
      </c>
      <c r="H44" s="66">
        <f t="shared" si="4"/>
        <v>0.97986220597492457</v>
      </c>
      <c r="I44" s="8"/>
      <c r="J44" s="66">
        <f t="shared" si="5"/>
        <v>-2.2253517795587485E-2</v>
      </c>
      <c r="K44" s="66">
        <f t="shared" si="6"/>
        <v>0.80205050394877309</v>
      </c>
      <c r="L44" s="8"/>
      <c r="M44" s="8"/>
      <c r="N44" s="12"/>
    </row>
    <row r="45" spans="2:15" x14ac:dyDescent="0.25">
      <c r="B45" s="7"/>
      <c r="C45" s="8" t="s">
        <v>27</v>
      </c>
      <c r="D45" s="8">
        <v>977.23299999999995</v>
      </c>
      <c r="E45" s="8">
        <v>977.20399999999995</v>
      </c>
      <c r="F45" s="8"/>
      <c r="G45" s="66">
        <f t="shared" si="3"/>
        <v>0.96052369243038482</v>
      </c>
      <c r="H45" s="66">
        <f t="shared" si="4"/>
        <v>0.98142725965453315</v>
      </c>
      <c r="I45" s="8"/>
      <c r="J45" s="66">
        <f t="shared" si="5"/>
        <v>-2.0903567224148323E-2</v>
      </c>
      <c r="K45" s="66">
        <f t="shared" si="6"/>
        <v>0.80511220965067631</v>
      </c>
      <c r="L45" s="8"/>
      <c r="M45" s="8"/>
      <c r="N45" s="12"/>
    </row>
    <row r="46" spans="2:15" ht="15.75" thickBot="1" x14ac:dyDescent="0.3">
      <c r="B46" s="54"/>
      <c r="C46" s="16" t="s">
        <v>27</v>
      </c>
      <c r="D46" s="16">
        <v>977.71900000000005</v>
      </c>
      <c r="E46" s="16">
        <v>977.71100000000001</v>
      </c>
      <c r="F46" s="16"/>
      <c r="G46" s="67">
        <f t="shared" si="3"/>
        <v>0.96163744405460616</v>
      </c>
      <c r="H46" s="67">
        <f t="shared" si="4"/>
        <v>0.98201285538557492</v>
      </c>
      <c r="I46" s="16"/>
      <c r="J46" s="67">
        <f t="shared" si="5"/>
        <v>-2.0375411330968762E-2</v>
      </c>
      <c r="K46" s="67">
        <f t="shared" si="6"/>
        <v>0.80631007418279599</v>
      </c>
      <c r="L46" s="16"/>
      <c r="M46" s="55">
        <f>AVERAGE(K27:K46)</f>
        <v>0.83773018003430055</v>
      </c>
      <c r="N46" s="56">
        <f>STDEV(K27:K46)</f>
        <v>3.2658851842319751E-2</v>
      </c>
      <c r="O46" s="1" t="s">
        <v>51</v>
      </c>
    </row>
    <row r="47" spans="2:15" ht="15.75" thickBot="1" x14ac:dyDescent="0.3">
      <c r="G47" s="3"/>
      <c r="H47" s="3"/>
      <c r="J47" s="3"/>
      <c r="K47" s="3"/>
    </row>
    <row r="48" spans="2:15" x14ac:dyDescent="0.25">
      <c r="B48" s="18" t="s">
        <v>30</v>
      </c>
      <c r="C48" s="51" t="s">
        <v>26</v>
      </c>
      <c r="D48" s="51">
        <v>767.63800000000003</v>
      </c>
      <c r="E48" s="51">
        <v>486.952</v>
      </c>
      <c r="F48" s="51"/>
      <c r="G48" s="65">
        <f t="shared" si="3"/>
        <v>0.48020111695996237</v>
      </c>
      <c r="H48" s="65">
        <f t="shared" ref="H48:H67" si="7">(E48-$E$90)/$E$92</f>
        <v>0.41517582309695822</v>
      </c>
      <c r="I48" s="51"/>
      <c r="J48" s="65">
        <f t="shared" ref="J48:J67" si="8">G48-H48</f>
        <v>6.5025293863004152E-2</v>
      </c>
      <c r="K48" s="65">
        <f t="shared" ref="K48:K67" si="9">(J48-$J$90)/$J$92</f>
        <v>1</v>
      </c>
      <c r="L48" s="51"/>
      <c r="M48" s="51"/>
      <c r="N48" s="53"/>
    </row>
    <row r="49" spans="2:14" x14ac:dyDescent="0.25">
      <c r="B49" s="7"/>
      <c r="C49" s="8" t="s">
        <v>26</v>
      </c>
      <c r="D49" s="8">
        <v>574.64700000000005</v>
      </c>
      <c r="E49" s="8">
        <v>152.85599999999999</v>
      </c>
      <c r="F49" s="8"/>
      <c r="G49" s="66">
        <f t="shared" si="3"/>
        <v>3.7929430313752649E-2</v>
      </c>
      <c r="H49" s="66">
        <f t="shared" si="7"/>
        <v>2.9287871700248908E-2</v>
      </c>
      <c r="I49" s="8"/>
      <c r="J49" s="66">
        <f t="shared" si="8"/>
        <v>8.6415586135037414E-3</v>
      </c>
      <c r="K49" s="66">
        <f t="shared" si="9"/>
        <v>0.87212094475136315</v>
      </c>
      <c r="L49" s="8"/>
      <c r="M49" s="8"/>
      <c r="N49" s="12"/>
    </row>
    <row r="50" spans="2:14" x14ac:dyDescent="0.25">
      <c r="B50" s="7"/>
      <c r="C50" s="8" t="s">
        <v>26</v>
      </c>
      <c r="D50" s="8">
        <v>560.89099999999996</v>
      </c>
      <c r="E50" s="8">
        <v>127.499</v>
      </c>
      <c r="F50" s="8"/>
      <c r="G50" s="66">
        <f t="shared" si="3"/>
        <v>6.4052176742756817E-3</v>
      </c>
      <c r="H50" s="66">
        <f t="shared" si="7"/>
        <v>0</v>
      </c>
      <c r="I50" s="8"/>
      <c r="J50" s="66">
        <f t="shared" si="8"/>
        <v>6.4052176742756817E-3</v>
      </c>
      <c r="K50" s="66">
        <f t="shared" si="9"/>
        <v>0.86704889400380525</v>
      </c>
      <c r="L50" s="8"/>
      <c r="M50" s="8"/>
      <c r="N50" s="12"/>
    </row>
    <row r="51" spans="2:14" x14ac:dyDescent="0.25">
      <c r="B51" s="7"/>
      <c r="C51" s="8" t="s">
        <v>26</v>
      </c>
      <c r="D51" s="8">
        <v>582.25900000000001</v>
      </c>
      <c r="E51" s="8">
        <v>163.29</v>
      </c>
      <c r="F51" s="8"/>
      <c r="G51" s="66">
        <f t="shared" si="3"/>
        <v>5.5373622419866063E-2</v>
      </c>
      <c r="H51" s="66">
        <f t="shared" si="7"/>
        <v>4.1339362543818613E-2</v>
      </c>
      <c r="I51" s="8"/>
      <c r="J51" s="66">
        <f t="shared" si="8"/>
        <v>1.403425987604745E-2</v>
      </c>
      <c r="K51" s="66">
        <f t="shared" si="9"/>
        <v>0.88435166234466644</v>
      </c>
      <c r="L51" s="8"/>
      <c r="M51" s="8"/>
      <c r="N51" s="12"/>
    </row>
    <row r="52" spans="2:14" x14ac:dyDescent="0.25">
      <c r="B52" s="7"/>
      <c r="C52" s="8" t="s">
        <v>26</v>
      </c>
      <c r="D52" s="8">
        <v>558.274</v>
      </c>
      <c r="E52" s="8">
        <v>137.209</v>
      </c>
      <c r="F52" s="8"/>
      <c r="G52" s="66">
        <f t="shared" si="3"/>
        <v>4.0791726154600023E-4</v>
      </c>
      <c r="H52" s="66">
        <f t="shared" si="7"/>
        <v>1.1215255519557406E-2</v>
      </c>
      <c r="I52" s="8"/>
      <c r="J52" s="66">
        <f t="shared" si="8"/>
        <v>-1.0807338258011405E-2</v>
      </c>
      <c r="K52" s="66">
        <f t="shared" si="9"/>
        <v>0.82801059011536804</v>
      </c>
      <c r="L52" s="8"/>
      <c r="M52" s="8"/>
      <c r="N52" s="12"/>
    </row>
    <row r="53" spans="2:14" x14ac:dyDescent="0.25">
      <c r="B53" s="7"/>
      <c r="C53" s="8" t="s">
        <v>26</v>
      </c>
      <c r="D53" s="8">
        <v>569.84199999999998</v>
      </c>
      <c r="E53" s="8">
        <v>145.517</v>
      </c>
      <c r="F53" s="8"/>
      <c r="G53" s="66">
        <f t="shared" si="3"/>
        <v>2.6917955922019014E-2</v>
      </c>
      <c r="H53" s="66">
        <f t="shared" si="7"/>
        <v>2.0811171364715261E-2</v>
      </c>
      <c r="I53" s="8"/>
      <c r="J53" s="66">
        <f t="shared" si="8"/>
        <v>6.1067845573037523E-3</v>
      </c>
      <c r="K53" s="66">
        <f t="shared" si="9"/>
        <v>0.86637204375817323</v>
      </c>
      <c r="L53" s="8"/>
      <c r="M53" s="8"/>
      <c r="N53" s="12"/>
    </row>
    <row r="54" spans="2:14" x14ac:dyDescent="0.25">
      <c r="B54" s="7"/>
      <c r="C54" s="8" t="s">
        <v>26</v>
      </c>
      <c r="D54" s="8">
        <v>559.76599999999996</v>
      </c>
      <c r="E54" s="8">
        <v>132.637</v>
      </c>
      <c r="F54" s="8"/>
      <c r="G54" s="66">
        <f t="shared" si="3"/>
        <v>3.8270889145045738E-3</v>
      </c>
      <c r="H54" s="66">
        <f t="shared" si="7"/>
        <v>5.9344987496895941E-3</v>
      </c>
      <c r="I54" s="8"/>
      <c r="J54" s="66">
        <f t="shared" si="8"/>
        <v>-2.1074098351850203E-3</v>
      </c>
      <c r="K54" s="66">
        <f t="shared" si="9"/>
        <v>0.84774214253059499</v>
      </c>
      <c r="L54" s="8"/>
      <c r="M54" s="8"/>
      <c r="N54" s="12"/>
    </row>
    <row r="55" spans="2:14" x14ac:dyDescent="0.25">
      <c r="B55" s="7"/>
      <c r="C55" s="8" t="s">
        <v>26</v>
      </c>
      <c r="D55" s="8">
        <v>572.72699999999998</v>
      </c>
      <c r="E55" s="8">
        <v>138.285</v>
      </c>
      <c r="F55" s="8"/>
      <c r="G55" s="66">
        <f t="shared" si="3"/>
        <v>3.3529423897076457E-2</v>
      </c>
      <c r="H55" s="66">
        <f t="shared" si="7"/>
        <v>1.2458058293918238E-2</v>
      </c>
      <c r="I55" s="8"/>
      <c r="J55" s="66">
        <f t="shared" si="8"/>
        <v>2.1071365603158219E-2</v>
      </c>
      <c r="K55" s="66">
        <f t="shared" si="9"/>
        <v>0.90031191095334073</v>
      </c>
      <c r="L55" s="8"/>
      <c r="M55" s="8"/>
      <c r="N55" s="12"/>
    </row>
    <row r="56" spans="2:14" x14ac:dyDescent="0.25">
      <c r="B56" s="7"/>
      <c r="C56" s="8" t="s">
        <v>26</v>
      </c>
      <c r="D56" s="8">
        <v>558.096</v>
      </c>
      <c r="E56" s="8">
        <v>139.06899999999999</v>
      </c>
      <c r="F56" s="8"/>
      <c r="G56" s="66">
        <f t="shared" si="3"/>
        <v>0</v>
      </c>
      <c r="H56" s="66">
        <f t="shared" si="7"/>
        <v>1.3363594887876314E-2</v>
      </c>
      <c r="I56" s="8"/>
      <c r="J56" s="66">
        <f t="shared" si="8"/>
        <v>-1.3363594887876314E-2</v>
      </c>
      <c r="K56" s="66">
        <f t="shared" si="9"/>
        <v>0.82221296636175045</v>
      </c>
      <c r="L56" s="8"/>
      <c r="M56" s="8"/>
      <c r="N56" s="12"/>
    </row>
    <row r="57" spans="2:14" x14ac:dyDescent="0.25">
      <c r="B57" s="7"/>
      <c r="C57" s="8" t="s">
        <v>26</v>
      </c>
      <c r="D57" s="8">
        <v>580.077</v>
      </c>
      <c r="E57" s="8">
        <v>160.43700000000001</v>
      </c>
      <c r="F57" s="8"/>
      <c r="G57" s="66">
        <f t="shared" si="3"/>
        <v>5.0373198460914419E-2</v>
      </c>
      <c r="H57" s="66">
        <f t="shared" si="7"/>
        <v>3.8044087157897186E-2</v>
      </c>
      <c r="I57" s="8"/>
      <c r="J57" s="66">
        <f t="shared" si="8"/>
        <v>1.2329111303017233E-2</v>
      </c>
      <c r="K57" s="66">
        <f t="shared" si="9"/>
        <v>0.88048436289008492</v>
      </c>
      <c r="L57" s="8"/>
      <c r="M57" s="8"/>
      <c r="N57" s="12"/>
    </row>
    <row r="58" spans="2:14" x14ac:dyDescent="0.25">
      <c r="B58" s="7"/>
      <c r="C58" s="8" t="s">
        <v>27</v>
      </c>
      <c r="D58" s="8">
        <v>657.82100000000003</v>
      </c>
      <c r="E58" s="8">
        <v>650.80200000000002</v>
      </c>
      <c r="F58" s="8"/>
      <c r="G58" s="66">
        <f t="shared" si="3"/>
        <v>0.22853679161615453</v>
      </c>
      <c r="H58" s="66">
        <f t="shared" si="7"/>
        <v>0.60442604110720333</v>
      </c>
      <c r="I58" s="8"/>
      <c r="J58" s="66">
        <f t="shared" si="8"/>
        <v>-0.37588924949104879</v>
      </c>
      <c r="K58" s="66">
        <f t="shared" si="9"/>
        <v>0</v>
      </c>
      <c r="L58" s="8"/>
      <c r="M58" s="8"/>
      <c r="N58" s="12"/>
    </row>
    <row r="59" spans="2:14" x14ac:dyDescent="0.25">
      <c r="B59" s="7"/>
      <c r="C59" s="8" t="s">
        <v>27</v>
      </c>
      <c r="D59" s="8">
        <v>699.65899999999999</v>
      </c>
      <c r="E59" s="8">
        <v>694.20799999999997</v>
      </c>
      <c r="F59" s="8"/>
      <c r="G59" s="66">
        <f t="shared" si="3"/>
        <v>0.32441568143953547</v>
      </c>
      <c r="H59" s="66">
        <f t="shared" si="7"/>
        <v>0.65456088982830607</v>
      </c>
      <c r="I59" s="8"/>
      <c r="J59" s="66">
        <f t="shared" si="8"/>
        <v>-0.33014520838877059</v>
      </c>
      <c r="K59" s="66">
        <f t="shared" si="9"/>
        <v>0.10374808858492536</v>
      </c>
      <c r="L59" s="8"/>
      <c r="M59" s="8"/>
      <c r="N59" s="12"/>
    </row>
    <row r="60" spans="2:14" x14ac:dyDescent="0.25">
      <c r="B60" s="7"/>
      <c r="C60" s="8" t="s">
        <v>27</v>
      </c>
      <c r="D60" s="8">
        <v>667.60299999999995</v>
      </c>
      <c r="E60" s="8">
        <v>661.33799999999997</v>
      </c>
      <c r="F60" s="8"/>
      <c r="G60" s="66">
        <f t="shared" si="3"/>
        <v>0.25095390764111525</v>
      </c>
      <c r="H60" s="66">
        <f t="shared" si="7"/>
        <v>0.61659534410968075</v>
      </c>
      <c r="I60" s="8"/>
      <c r="J60" s="66">
        <f t="shared" si="8"/>
        <v>-0.36564143646856551</v>
      </c>
      <c r="K60" s="66">
        <f t="shared" si="9"/>
        <v>2.3242175103882493E-2</v>
      </c>
      <c r="L60" s="8"/>
      <c r="M60" s="8"/>
      <c r="N60" s="12"/>
    </row>
    <row r="61" spans="2:14" x14ac:dyDescent="0.25">
      <c r="B61" s="7"/>
      <c r="C61" s="8" t="s">
        <v>27</v>
      </c>
      <c r="D61" s="8">
        <v>704.07399999999996</v>
      </c>
      <c r="E61" s="8">
        <v>698.85400000000004</v>
      </c>
      <c r="F61" s="8"/>
      <c r="G61" s="66">
        <f t="shared" si="3"/>
        <v>0.33453340452788155</v>
      </c>
      <c r="H61" s="66">
        <f t="shared" si="7"/>
        <v>0.65992711816444038</v>
      </c>
      <c r="I61" s="8"/>
      <c r="J61" s="66">
        <f t="shared" si="8"/>
        <v>-0.32539371363655883</v>
      </c>
      <c r="K61" s="66">
        <f t="shared" si="9"/>
        <v>0.11452454135526713</v>
      </c>
      <c r="L61" s="8"/>
      <c r="M61" s="8"/>
      <c r="N61" s="12"/>
    </row>
    <row r="62" spans="2:14" x14ac:dyDescent="0.25">
      <c r="B62" s="7"/>
      <c r="C62" s="8" t="s">
        <v>27</v>
      </c>
      <c r="D62" s="8">
        <v>659.72199999999998</v>
      </c>
      <c r="E62" s="8">
        <v>651.375</v>
      </c>
      <c r="F62" s="8"/>
      <c r="G62" s="66">
        <f t="shared" si="3"/>
        <v>0.23289325630266541</v>
      </c>
      <c r="H62" s="66">
        <f t="shared" si="7"/>
        <v>0.60508786823518546</v>
      </c>
      <c r="I62" s="8"/>
      <c r="J62" s="66">
        <f t="shared" si="8"/>
        <v>-0.37219461193252001</v>
      </c>
      <c r="K62" s="66">
        <f t="shared" si="9"/>
        <v>8.3794867150979811E-3</v>
      </c>
      <c r="L62" s="8"/>
      <c r="M62" s="8"/>
      <c r="N62" s="12"/>
    </row>
    <row r="63" spans="2:14" x14ac:dyDescent="0.25">
      <c r="B63" s="7"/>
      <c r="C63" s="8" t="s">
        <v>27</v>
      </c>
      <c r="D63" s="8">
        <v>728.28099999999995</v>
      </c>
      <c r="E63" s="8">
        <v>724.20500000000004</v>
      </c>
      <c r="F63" s="8"/>
      <c r="G63" s="66">
        <f t="shared" si="3"/>
        <v>0.39000786042812974</v>
      </c>
      <c r="H63" s="66">
        <f t="shared" si="7"/>
        <v>0.68920805973769472</v>
      </c>
      <c r="I63" s="8"/>
      <c r="J63" s="66">
        <f t="shared" si="8"/>
        <v>-0.29920019930956498</v>
      </c>
      <c r="K63" s="66">
        <f t="shared" si="9"/>
        <v>0.17393177734194798</v>
      </c>
      <c r="L63" s="8"/>
      <c r="M63" s="8"/>
      <c r="N63" s="12"/>
    </row>
    <row r="64" spans="2:14" x14ac:dyDescent="0.25">
      <c r="B64" s="7"/>
      <c r="C64" s="8" t="s">
        <v>27</v>
      </c>
      <c r="D64" s="8">
        <v>670.14300000000003</v>
      </c>
      <c r="E64" s="8">
        <v>663.05700000000002</v>
      </c>
      <c r="F64" s="8"/>
      <c r="G64" s="66">
        <f t="shared" si="3"/>
        <v>0.25677474946317641</v>
      </c>
      <c r="H64" s="66">
        <f t="shared" si="7"/>
        <v>0.61858082549362714</v>
      </c>
      <c r="I64" s="8"/>
      <c r="J64" s="66">
        <f t="shared" si="8"/>
        <v>-0.36180607603045073</v>
      </c>
      <c r="K64" s="66">
        <f t="shared" si="9"/>
        <v>3.1940823166019545E-2</v>
      </c>
      <c r="L64" s="8"/>
      <c r="M64" s="8"/>
      <c r="N64" s="12"/>
    </row>
    <row r="65" spans="2:15" x14ac:dyDescent="0.25">
      <c r="B65" s="7"/>
      <c r="C65" s="8" t="s">
        <v>27</v>
      </c>
      <c r="D65" s="8">
        <v>675.02700000000004</v>
      </c>
      <c r="E65" s="8">
        <v>668.62199999999996</v>
      </c>
      <c r="F65" s="8"/>
      <c r="G65" s="66">
        <f t="shared" si="3"/>
        <v>0.26796726578559604</v>
      </c>
      <c r="H65" s="66">
        <f t="shared" si="7"/>
        <v>0.62500851828109749</v>
      </c>
      <c r="I65" s="8"/>
      <c r="J65" s="66">
        <f t="shared" si="8"/>
        <v>-0.35704125249550145</v>
      </c>
      <c r="K65" s="66">
        <f t="shared" si="9"/>
        <v>4.2747505791416965E-2</v>
      </c>
      <c r="L65" s="8"/>
      <c r="M65" s="8"/>
      <c r="N65" s="12"/>
    </row>
    <row r="66" spans="2:15" x14ac:dyDescent="0.25">
      <c r="B66" s="7"/>
      <c r="C66" s="8" t="s">
        <v>27</v>
      </c>
      <c r="D66" s="8">
        <v>713.16700000000003</v>
      </c>
      <c r="E66" s="8">
        <v>707.75699999999995</v>
      </c>
      <c r="F66" s="8"/>
      <c r="G66" s="66">
        <f t="shared" si="3"/>
        <v>0.35537155991685832</v>
      </c>
      <c r="H66" s="66">
        <f t="shared" si="7"/>
        <v>0.6702102716032271</v>
      </c>
      <c r="I66" s="8"/>
      <c r="J66" s="66">
        <f t="shared" si="8"/>
        <v>-0.31483871168636879</v>
      </c>
      <c r="K66" s="66">
        <f t="shared" si="9"/>
        <v>0.13846342499901759</v>
      </c>
      <c r="L66" s="8"/>
      <c r="M66" s="8"/>
      <c r="N66" s="12"/>
    </row>
    <row r="67" spans="2:15" ht="15.75" thickBot="1" x14ac:dyDescent="0.3">
      <c r="B67" s="54"/>
      <c r="C67" s="16" t="s">
        <v>27</v>
      </c>
      <c r="D67" s="16">
        <v>666.65899999999999</v>
      </c>
      <c r="E67" s="16">
        <v>659.21</v>
      </c>
      <c r="F67" s="16"/>
      <c r="G67" s="67">
        <f t="shared" si="3"/>
        <v>0.24879057115291628</v>
      </c>
      <c r="H67" s="67">
        <f t="shared" si="7"/>
        <v>0.61413745906893746</v>
      </c>
      <c r="I67" s="16"/>
      <c r="J67" s="67">
        <f t="shared" si="8"/>
        <v>-0.36534688791602121</v>
      </c>
      <c r="K67" s="67">
        <f t="shared" si="9"/>
        <v>2.391021510615516E-2</v>
      </c>
      <c r="L67" s="16"/>
      <c r="M67" s="55">
        <f>AVERAGE(K48:K67)</f>
        <v>0.47147717779364384</v>
      </c>
      <c r="N67" s="56">
        <f>STDEV(K48:K67)</f>
        <v>0.41944090682778962</v>
      </c>
      <c r="O67" s="1" t="s">
        <v>51</v>
      </c>
    </row>
    <row r="68" spans="2:15" ht="15.75" thickBot="1" x14ac:dyDescent="0.3">
      <c r="G68" s="3"/>
      <c r="H68" s="3"/>
      <c r="J68" s="3"/>
      <c r="K68" s="3"/>
    </row>
    <row r="69" spans="2:15" x14ac:dyDescent="0.25">
      <c r="B69" s="18" t="s">
        <v>31</v>
      </c>
      <c r="C69" s="51" t="s">
        <v>26</v>
      </c>
      <c r="D69" s="51">
        <v>988.35180000000003</v>
      </c>
      <c r="E69" s="51">
        <v>989.99699999999996</v>
      </c>
      <c r="F69" s="51"/>
      <c r="G69" s="65">
        <f t="shared" si="3"/>
        <v>0.98600431292295654</v>
      </c>
      <c r="H69" s="65">
        <f t="shared" ref="H69:H87" si="10">(E69-$E$90)/$E$92</f>
        <v>0.99620344542813744</v>
      </c>
      <c r="I69" s="51"/>
      <c r="J69" s="65">
        <f t="shared" ref="J69:J88" si="11">G69-H69</f>
        <v>-1.0199132505180897E-2</v>
      </c>
      <c r="K69" s="65">
        <f t="shared" ref="K69:K87" si="12">(J69-$J$90)/$J$92</f>
        <v>0.82939000878503555</v>
      </c>
      <c r="L69" s="51"/>
      <c r="M69" s="51"/>
      <c r="N69" s="53"/>
    </row>
    <row r="70" spans="2:15" x14ac:dyDescent="0.25">
      <c r="B70" s="7"/>
      <c r="C70" s="8" t="s">
        <v>26</v>
      </c>
      <c r="D70" s="8">
        <v>988.3</v>
      </c>
      <c r="E70" s="8">
        <v>988.18200000000002</v>
      </c>
      <c r="F70" s="8"/>
      <c r="G70" s="66">
        <f t="shared" si="3"/>
        <v>0.98588560441650641</v>
      </c>
      <c r="H70" s="66">
        <f t="shared" si="10"/>
        <v>0.99410708201227793</v>
      </c>
      <c r="I70" s="8"/>
      <c r="J70" s="66">
        <f t="shared" si="11"/>
        <v>-8.2214775957715203E-3</v>
      </c>
      <c r="K70" s="66">
        <f t="shared" si="12"/>
        <v>0.83387535620488995</v>
      </c>
      <c r="L70" s="8"/>
      <c r="M70" s="8"/>
      <c r="N70" s="12"/>
    </row>
    <row r="71" spans="2:15" x14ac:dyDescent="0.25">
      <c r="B71" s="7"/>
      <c r="C71" s="8" t="s">
        <v>26</v>
      </c>
      <c r="D71" s="8">
        <v>987.46500000000003</v>
      </c>
      <c r="E71" s="8">
        <v>989.577</v>
      </c>
      <c r="F71" s="8"/>
      <c r="G71" s="66">
        <f t="shared" ref="G71:G88" si="13">(D71-$D$90)/$D$92</f>
        <v>0.9839720599592543</v>
      </c>
      <c r="H71" s="66">
        <f t="shared" si="10"/>
        <v>0.99571833653851705</v>
      </c>
      <c r="I71" s="8"/>
      <c r="J71" s="66">
        <f t="shared" si="11"/>
        <v>-1.1746276579262749E-2</v>
      </c>
      <c r="K71" s="66">
        <f t="shared" si="12"/>
        <v>0.82588106561815178</v>
      </c>
      <c r="L71" s="8"/>
      <c r="M71" s="8"/>
      <c r="N71" s="12"/>
    </row>
    <row r="72" spans="2:15" x14ac:dyDescent="0.25">
      <c r="B72" s="7"/>
      <c r="C72" s="8" t="s">
        <v>26</v>
      </c>
      <c r="D72" s="8">
        <v>988.73900000000003</v>
      </c>
      <c r="E72" s="8">
        <v>987.46600000000001</v>
      </c>
      <c r="F72" s="8"/>
      <c r="G72" s="66">
        <f t="shared" si="13"/>
        <v>0.98689164755031955</v>
      </c>
      <c r="H72" s="66">
        <f t="shared" si="10"/>
        <v>0.99328008685759173</v>
      </c>
      <c r="I72" s="8"/>
      <c r="J72" s="66">
        <f t="shared" si="11"/>
        <v>-6.3884393072721757E-3</v>
      </c>
      <c r="K72" s="66">
        <f t="shared" si="12"/>
        <v>0.83803271122102374</v>
      </c>
      <c r="L72" s="8"/>
      <c r="M72" s="8"/>
      <c r="N72" s="12"/>
    </row>
    <row r="73" spans="2:15" x14ac:dyDescent="0.25">
      <c r="B73" s="7"/>
      <c r="C73" s="8" t="s">
        <v>26</v>
      </c>
      <c r="D73" s="8">
        <v>987.43600000000004</v>
      </c>
      <c r="E73" s="8">
        <v>989.89599999999996</v>
      </c>
      <c r="F73" s="8"/>
      <c r="G73" s="66">
        <f t="shared" si="13"/>
        <v>0.98390560152900242</v>
      </c>
      <c r="H73" s="66">
        <f t="shared" si="10"/>
        <v>0.99608678829039543</v>
      </c>
      <c r="I73" s="8"/>
      <c r="J73" s="66">
        <f t="shared" si="11"/>
        <v>-1.2181186761393015E-2</v>
      </c>
      <c r="K73" s="66">
        <f t="shared" si="12"/>
        <v>0.82489468358860507</v>
      </c>
      <c r="L73" s="8"/>
      <c r="M73" s="8"/>
      <c r="N73" s="12"/>
    </row>
    <row r="74" spans="2:15" x14ac:dyDescent="0.25">
      <c r="B74" s="7"/>
      <c r="C74" s="8" t="s">
        <v>26</v>
      </c>
      <c r="D74" s="8">
        <v>987.81</v>
      </c>
      <c r="E74" s="8">
        <v>990.81700000000001</v>
      </c>
      <c r="F74" s="8"/>
      <c r="G74" s="66">
        <f t="shared" si="13"/>
        <v>0.9847626861122506</v>
      </c>
      <c r="H74" s="66">
        <f t="shared" si="10"/>
        <v>0.997150562784063</v>
      </c>
      <c r="I74" s="8"/>
      <c r="J74" s="66">
        <f t="shared" si="11"/>
        <v>-1.2387876671812403E-2</v>
      </c>
      <c r="K74" s="66">
        <f t="shared" si="12"/>
        <v>0.82442590814552918</v>
      </c>
      <c r="L74" s="8"/>
      <c r="M74" s="8"/>
      <c r="N74" s="12"/>
    </row>
    <row r="75" spans="2:15" x14ac:dyDescent="0.25">
      <c r="B75" s="7"/>
      <c r="C75" s="8" t="s">
        <v>26</v>
      </c>
      <c r="D75" s="8">
        <v>987.84299999999996</v>
      </c>
      <c r="E75" s="8">
        <v>990.38199999999995</v>
      </c>
      <c r="F75" s="8"/>
      <c r="G75" s="66">
        <f t="shared" si="13"/>
        <v>0.98483831122253718</v>
      </c>
      <c r="H75" s="66">
        <f t="shared" si="10"/>
        <v>0.99664812857695617</v>
      </c>
      <c r="I75" s="8"/>
      <c r="J75" s="66">
        <f t="shared" si="11"/>
        <v>-1.1809817354418994E-2</v>
      </c>
      <c r="K75" s="66">
        <f t="shared" si="12"/>
        <v>0.82573695430199312</v>
      </c>
      <c r="L75" s="8"/>
      <c r="M75" s="8"/>
      <c r="N75" s="12"/>
    </row>
    <row r="76" spans="2:15" x14ac:dyDescent="0.25">
      <c r="B76" s="7"/>
      <c r="C76" s="8" t="s">
        <v>26</v>
      </c>
      <c r="D76" s="8">
        <v>987.24300000000005</v>
      </c>
      <c r="E76" s="8">
        <v>989.66800000000001</v>
      </c>
      <c r="F76" s="8"/>
      <c r="G76" s="66">
        <f t="shared" si="13"/>
        <v>0.98346330921732616</v>
      </c>
      <c r="H76" s="66">
        <f t="shared" si="10"/>
        <v>0.9958234434646015</v>
      </c>
      <c r="I76" s="8"/>
      <c r="J76" s="66">
        <f t="shared" si="11"/>
        <v>-1.2360134247275334E-2</v>
      </c>
      <c r="K76" s="66">
        <f t="shared" si="12"/>
        <v>0.82448882833030246</v>
      </c>
      <c r="L76" s="8"/>
      <c r="M76" s="8"/>
      <c r="N76" s="12"/>
    </row>
    <row r="77" spans="2:15" x14ac:dyDescent="0.25">
      <c r="B77" s="7"/>
      <c r="C77" s="8" t="s">
        <v>26</v>
      </c>
      <c r="D77" s="8">
        <v>989.32</v>
      </c>
      <c r="E77" s="8">
        <v>989.88800000000003</v>
      </c>
      <c r="F77" s="8"/>
      <c r="G77" s="66">
        <f t="shared" si="13"/>
        <v>0.98822310782536582</v>
      </c>
      <c r="H77" s="66">
        <f t="shared" si="10"/>
        <v>0.99607754812106941</v>
      </c>
      <c r="I77" s="8"/>
      <c r="J77" s="66">
        <f t="shared" si="11"/>
        <v>-7.8544402957035908E-3</v>
      </c>
      <c r="K77" s="66">
        <f t="shared" si="12"/>
        <v>0.83470780164267444</v>
      </c>
      <c r="L77" s="8"/>
      <c r="M77" s="8"/>
      <c r="N77" s="12"/>
    </row>
    <row r="78" spans="2:15" x14ac:dyDescent="0.25">
      <c r="B78" s="7"/>
      <c r="C78" s="8" t="s">
        <v>26</v>
      </c>
      <c r="D78" s="8">
        <v>987.423</v>
      </c>
      <c r="E78" s="8">
        <v>989.65899999999999</v>
      </c>
      <c r="F78" s="8"/>
      <c r="G78" s="66">
        <f t="shared" si="13"/>
        <v>0.98387580981888945</v>
      </c>
      <c r="H78" s="66">
        <f t="shared" si="10"/>
        <v>0.99581304827410966</v>
      </c>
      <c r="I78" s="8"/>
      <c r="J78" s="66">
        <f t="shared" si="11"/>
        <v>-1.1937238455220212E-2</v>
      </c>
      <c r="K78" s="66">
        <f t="shared" si="12"/>
        <v>0.82544796156468869</v>
      </c>
      <c r="L78" s="8"/>
      <c r="M78" s="8"/>
      <c r="N78" s="12"/>
    </row>
    <row r="79" spans="2:15" x14ac:dyDescent="0.25">
      <c r="B79" s="7"/>
      <c r="C79" s="8" t="s">
        <v>27</v>
      </c>
      <c r="D79" s="8">
        <v>982.39700000000005</v>
      </c>
      <c r="E79" s="8">
        <v>982.32399999999996</v>
      </c>
      <c r="F79" s="8"/>
      <c r="G79" s="66">
        <f t="shared" si="13"/>
        <v>0.97235787635523663</v>
      </c>
      <c r="H79" s="66">
        <f t="shared" si="10"/>
        <v>0.98734096802323901</v>
      </c>
      <c r="I79" s="8"/>
      <c r="J79" s="66">
        <f t="shared" si="11"/>
        <v>-1.498309166800238E-2</v>
      </c>
      <c r="K79" s="66">
        <f t="shared" si="12"/>
        <v>0.81853992630322459</v>
      </c>
      <c r="L79" s="8"/>
      <c r="M79" s="8"/>
      <c r="N79" s="12"/>
    </row>
    <row r="80" spans="2:15" x14ac:dyDescent="0.25">
      <c r="B80" s="7"/>
      <c r="C80" s="8" t="s">
        <v>27</v>
      </c>
      <c r="D80" s="8">
        <v>981.01199999999994</v>
      </c>
      <c r="E80" s="8">
        <v>981.048</v>
      </c>
      <c r="F80" s="8"/>
      <c r="G80" s="66">
        <f t="shared" si="13"/>
        <v>0.96918391339320697</v>
      </c>
      <c r="H80" s="66">
        <f t="shared" si="10"/>
        <v>0.98586716101572558</v>
      </c>
      <c r="I80" s="8"/>
      <c r="J80" s="66">
        <f t="shared" si="11"/>
        <v>-1.6683247622518604E-2</v>
      </c>
      <c r="K80" s="66">
        <f t="shared" si="12"/>
        <v>0.81468395017328543</v>
      </c>
      <c r="L80" s="8"/>
      <c r="M80" s="8"/>
      <c r="N80" s="12"/>
    </row>
    <row r="81" spans="2:15" x14ac:dyDescent="0.25">
      <c r="B81" s="7"/>
      <c r="C81" s="8" t="s">
        <v>27</v>
      </c>
      <c r="D81" s="8">
        <v>982.36400000000003</v>
      </c>
      <c r="E81" s="8">
        <v>982.39300000000003</v>
      </c>
      <c r="F81" s="8"/>
      <c r="G81" s="66">
        <f t="shared" si="13"/>
        <v>0.97228225124494994</v>
      </c>
      <c r="H81" s="66">
        <f t="shared" si="10"/>
        <v>0.98742066448367671</v>
      </c>
      <c r="I81" s="8"/>
      <c r="J81" s="66">
        <f t="shared" si="11"/>
        <v>-1.5138413238726778E-2</v>
      </c>
      <c r="K81" s="66">
        <f t="shared" si="12"/>
        <v>0.81818765493212653</v>
      </c>
      <c r="L81" s="8"/>
      <c r="M81" s="8"/>
      <c r="N81" s="12"/>
    </row>
    <row r="82" spans="2:15" x14ac:dyDescent="0.25">
      <c r="B82" s="7"/>
      <c r="C82" s="8" t="s">
        <v>27</v>
      </c>
      <c r="D82" s="8">
        <v>980.91</v>
      </c>
      <c r="E82" s="8">
        <v>980.80799999999999</v>
      </c>
      <c r="F82" s="8"/>
      <c r="G82" s="66">
        <f t="shared" si="13"/>
        <v>0.96895016305232118</v>
      </c>
      <c r="H82" s="66">
        <f t="shared" si="10"/>
        <v>0.98558995593594256</v>
      </c>
      <c r="I82" s="8"/>
      <c r="J82" s="66">
        <f t="shared" si="11"/>
        <v>-1.6639792883621385E-2</v>
      </c>
      <c r="K82" s="66">
        <f t="shared" si="12"/>
        <v>0.81478250609427338</v>
      </c>
      <c r="L82" s="8"/>
      <c r="M82" s="8"/>
      <c r="N82" s="12"/>
    </row>
    <row r="83" spans="2:15" x14ac:dyDescent="0.25">
      <c r="B83" s="7"/>
      <c r="C83" s="8" t="s">
        <v>27</v>
      </c>
      <c r="D83" s="8">
        <v>984.31100000000004</v>
      </c>
      <c r="E83" s="8">
        <v>984.31</v>
      </c>
      <c r="F83" s="8"/>
      <c r="G83" s="66">
        <f t="shared" si="13"/>
        <v>0.97674413275186045</v>
      </c>
      <c r="H83" s="66">
        <f t="shared" si="10"/>
        <v>0.98963484005844404</v>
      </c>
      <c r="I83" s="8"/>
      <c r="J83" s="66">
        <f t="shared" si="11"/>
        <v>-1.2890707306583593E-2</v>
      </c>
      <c r="K83" s="66">
        <f t="shared" si="12"/>
        <v>0.82328548163352044</v>
      </c>
      <c r="L83" s="8"/>
      <c r="M83" s="8"/>
      <c r="N83" s="12"/>
    </row>
    <row r="84" spans="2:15" x14ac:dyDescent="0.25">
      <c r="B84" s="7"/>
      <c r="C84" s="8" t="s">
        <v>27</v>
      </c>
      <c r="D84" s="8">
        <v>983.25599999999997</v>
      </c>
      <c r="E84" s="8">
        <v>983.14700000000005</v>
      </c>
      <c r="F84" s="8"/>
      <c r="G84" s="66">
        <f t="shared" si="13"/>
        <v>0.97432642089269716</v>
      </c>
      <c r="H84" s="66">
        <f t="shared" si="10"/>
        <v>0.98829155044266193</v>
      </c>
      <c r="I84" s="8"/>
      <c r="J84" s="66">
        <f t="shared" si="11"/>
        <v>-1.3965129549964761E-2</v>
      </c>
      <c r="K84" s="66">
        <f t="shared" si="12"/>
        <v>0.82084867781387771</v>
      </c>
      <c r="L84" s="8"/>
      <c r="M84" s="8"/>
      <c r="N84" s="12"/>
    </row>
    <row r="85" spans="2:15" x14ac:dyDescent="0.25">
      <c r="B85" s="7"/>
      <c r="C85" s="8" t="s">
        <v>27</v>
      </c>
      <c r="D85" s="8">
        <v>982.38300000000004</v>
      </c>
      <c r="E85" s="8">
        <v>982.30799999999999</v>
      </c>
      <c r="F85" s="8"/>
      <c r="G85" s="66">
        <f t="shared" si="13"/>
        <v>0.97232579297511501</v>
      </c>
      <c r="H85" s="66">
        <f t="shared" si="10"/>
        <v>0.98732248768458686</v>
      </c>
      <c r="I85" s="8"/>
      <c r="J85" s="66">
        <f t="shared" si="11"/>
        <v>-1.4996694709471847E-2</v>
      </c>
      <c r="K85" s="66">
        <f t="shared" si="12"/>
        <v>0.81850907442574738</v>
      </c>
      <c r="L85" s="8"/>
      <c r="M85" s="8"/>
      <c r="N85" s="12"/>
    </row>
    <row r="86" spans="2:15" x14ac:dyDescent="0.25">
      <c r="B86" s="7"/>
      <c r="C86" s="8" t="s">
        <v>27</v>
      </c>
      <c r="D86" s="8">
        <v>982.27</v>
      </c>
      <c r="E86" s="8">
        <v>982.17899999999997</v>
      </c>
      <c r="F86" s="8"/>
      <c r="G86" s="66">
        <f t="shared" si="13"/>
        <v>0.97206683426413343</v>
      </c>
      <c r="H86" s="66">
        <f t="shared" si="10"/>
        <v>0.9871734899542034</v>
      </c>
      <c r="I86" s="8"/>
      <c r="J86" s="66">
        <f t="shared" si="11"/>
        <v>-1.510665569006997E-2</v>
      </c>
      <c r="K86" s="66">
        <f t="shared" si="12"/>
        <v>0.81825968147136297</v>
      </c>
      <c r="L86" s="8"/>
      <c r="M86" s="8"/>
      <c r="N86" s="12"/>
    </row>
    <row r="87" spans="2:15" x14ac:dyDescent="0.25">
      <c r="B87" s="7"/>
      <c r="C87" s="8" t="s">
        <v>27</v>
      </c>
      <c r="D87" s="8">
        <v>983.84</v>
      </c>
      <c r="E87" s="8">
        <v>983.74099999999999</v>
      </c>
      <c r="F87" s="8"/>
      <c r="G87" s="66">
        <f t="shared" si="13"/>
        <v>0.9756647561777696</v>
      </c>
      <c r="H87" s="66">
        <f t="shared" si="10"/>
        <v>0.98897763301512498</v>
      </c>
      <c r="I87" s="8"/>
      <c r="J87" s="66">
        <f t="shared" si="11"/>
        <v>-1.3312876837355381E-2</v>
      </c>
      <c r="K87" s="66">
        <f t="shared" si="12"/>
        <v>0.82232799556930414</v>
      </c>
      <c r="L87" s="8"/>
      <c r="M87" s="8"/>
      <c r="N87" s="12"/>
    </row>
    <row r="88" spans="2:15" ht="15.75" thickBot="1" x14ac:dyDescent="0.3">
      <c r="B88" s="54"/>
      <c r="C88" s="16" t="s">
        <v>27</v>
      </c>
      <c r="D88" s="16">
        <v>984.72199999999998</v>
      </c>
      <c r="E88" s="16">
        <v>984.68399999999997</v>
      </c>
      <c r="F88" s="16"/>
      <c r="G88" s="67">
        <f t="shared" si="13"/>
        <v>0.97768600912543002</v>
      </c>
      <c r="H88" s="67">
        <f>(E88-$E$90)/$E$92</f>
        <v>0.99006681797443941</v>
      </c>
      <c r="I88" s="16"/>
      <c r="J88" s="67">
        <f t="shared" si="11"/>
        <v>-1.2380808849009384E-2</v>
      </c>
      <c r="K88" s="67">
        <f>(J88-$J$90)/$J$92</f>
        <v>0.82444193806087118</v>
      </c>
      <c r="L88" s="16"/>
      <c r="M88" s="55">
        <f>AVERAGE(K69:K88)</f>
        <v>0.82403740829402428</v>
      </c>
      <c r="N88" s="56">
        <f>STDEV(K69:K88)</f>
        <v>6.324031952963831E-3</v>
      </c>
      <c r="O88" s="1" t="s">
        <v>51</v>
      </c>
    </row>
    <row r="90" spans="2:15" x14ac:dyDescent="0.25">
      <c r="D90">
        <f>MIN(D6:D88)</f>
        <v>558.096</v>
      </c>
      <c r="E90">
        <f>MIN(E6:E88)</f>
        <v>127.499</v>
      </c>
      <c r="J90" s="3">
        <f>MIN(J6:J88)</f>
        <v>-0.37588924949104879</v>
      </c>
    </row>
    <row r="91" spans="2:15" x14ac:dyDescent="0.25">
      <c r="D91">
        <f>MAX(D6:D88)</f>
        <v>994.45899999999995</v>
      </c>
      <c r="E91">
        <f>MAX(E6:E88)</f>
        <v>993.28399999999999</v>
      </c>
      <c r="J91" s="3">
        <f>MAX(J6:J88)</f>
        <v>6.5025293863004152E-2</v>
      </c>
    </row>
    <row r="92" spans="2:15" x14ac:dyDescent="0.25">
      <c r="C92" t="s">
        <v>24</v>
      </c>
      <c r="D92">
        <f>D91-D90</f>
        <v>436.36299999999994</v>
      </c>
      <c r="E92">
        <f>E91-E90</f>
        <v>865.78499999999997</v>
      </c>
      <c r="J92" s="3">
        <f>J91-J90</f>
        <v>0.44091454335405295</v>
      </c>
    </row>
  </sheetData>
  <mergeCells count="2">
    <mergeCell ref="A1:M1"/>
    <mergeCell ref="A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5A59-2D19-46D1-A37E-3B735639E37F}">
  <dimension ref="A1:W17"/>
  <sheetViews>
    <sheetView zoomScale="80" zoomScaleNormal="80" workbookViewId="0">
      <selection activeCell="A3" sqref="A3"/>
    </sheetView>
  </sheetViews>
  <sheetFormatPr defaultRowHeight="15" x14ac:dyDescent="0.25"/>
  <cols>
    <col min="2" max="2" width="10.7109375" bestFit="1" customWidth="1"/>
    <col min="3" max="3" width="13.140625" bestFit="1" customWidth="1"/>
    <col min="4" max="4" width="8.5703125" bestFit="1" customWidth="1"/>
    <col min="5" max="5" width="4.28515625" customWidth="1"/>
    <col min="6" max="6" width="10.7109375" bestFit="1" customWidth="1"/>
    <col min="10" max="10" width="10.7109375" bestFit="1" customWidth="1"/>
    <col min="11" max="11" width="13.140625" bestFit="1" customWidth="1"/>
    <col min="12" max="12" width="8.5703125" bestFit="1" customWidth="1"/>
    <col min="14" max="14" width="10.7109375" bestFit="1" customWidth="1"/>
    <col min="18" max="18" width="10.7109375" bestFit="1" customWidth="1"/>
    <col min="19" max="19" width="13.140625" bestFit="1" customWidth="1"/>
    <col min="20" max="20" width="8.5703125" bestFit="1" customWidth="1"/>
    <col min="22" max="22" width="10.7109375" bestFit="1" customWidth="1"/>
  </cols>
  <sheetData>
    <row r="1" spans="1:23" ht="15.75" thickBot="1" x14ac:dyDescent="0.3">
      <c r="A1" s="68" t="s">
        <v>53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23" ht="15.75" thickBot="1" x14ac:dyDescent="0.3">
      <c r="A2" s="68" t="s">
        <v>57</v>
      </c>
      <c r="B2" s="69"/>
      <c r="C2" s="70"/>
    </row>
    <row r="4" spans="1:23" ht="15.75" thickBot="1" x14ac:dyDescent="0.3"/>
    <row r="5" spans="1:23" ht="15.75" thickBot="1" x14ac:dyDescent="0.3">
      <c r="B5" s="71" t="s">
        <v>18</v>
      </c>
      <c r="C5" s="72"/>
      <c r="D5" s="72"/>
      <c r="E5" s="72"/>
      <c r="F5" s="73"/>
      <c r="J5" s="71" t="s">
        <v>19</v>
      </c>
      <c r="K5" s="72"/>
      <c r="L5" s="72"/>
      <c r="M5" s="72"/>
      <c r="N5" s="73"/>
      <c r="R5" s="71" t="s">
        <v>19</v>
      </c>
      <c r="S5" s="72"/>
      <c r="T5" s="72"/>
      <c r="U5" s="72"/>
      <c r="V5" s="73"/>
    </row>
    <row r="6" spans="1:23" x14ac:dyDescent="0.25">
      <c r="B6" s="34" t="s">
        <v>0</v>
      </c>
      <c r="C6" s="35" t="s">
        <v>1</v>
      </c>
      <c r="D6" s="35" t="s">
        <v>2</v>
      </c>
      <c r="E6" s="35"/>
      <c r="F6" s="36" t="s">
        <v>5</v>
      </c>
      <c r="J6" s="34" t="s">
        <v>0</v>
      </c>
      <c r="K6" s="35" t="s">
        <v>1</v>
      </c>
      <c r="L6" s="35" t="s">
        <v>2</v>
      </c>
      <c r="M6" s="35"/>
      <c r="N6" s="36" t="s">
        <v>5</v>
      </c>
      <c r="R6" s="34" t="s">
        <v>0</v>
      </c>
      <c r="S6" s="35" t="s">
        <v>1</v>
      </c>
      <c r="T6" s="35" t="s">
        <v>2</v>
      </c>
      <c r="U6" s="35"/>
      <c r="V6" s="36" t="s">
        <v>5</v>
      </c>
    </row>
    <row r="7" spans="1:23" x14ac:dyDescent="0.25">
      <c r="B7" s="7"/>
      <c r="C7" s="8"/>
      <c r="D7" s="8"/>
      <c r="E7" s="8"/>
      <c r="F7" s="12"/>
      <c r="G7" s="8"/>
      <c r="H7" s="8"/>
      <c r="I7" s="8"/>
      <c r="J7" s="7"/>
      <c r="K7" s="8"/>
      <c r="L7" s="8"/>
      <c r="M7" s="8"/>
      <c r="N7" s="12"/>
      <c r="R7" s="7"/>
      <c r="S7" s="8"/>
      <c r="T7" s="8"/>
      <c r="U7" s="8"/>
      <c r="V7" s="12"/>
    </row>
    <row r="8" spans="1:23" x14ac:dyDescent="0.25">
      <c r="B8" s="19">
        <v>0</v>
      </c>
      <c r="C8" s="24">
        <v>38837</v>
      </c>
      <c r="D8" s="24">
        <v>82707</v>
      </c>
      <c r="E8" s="14"/>
      <c r="F8" s="25">
        <v>0.97509999999999897</v>
      </c>
      <c r="G8" s="14"/>
      <c r="H8" s="14"/>
      <c r="I8" s="14"/>
      <c r="J8" s="19">
        <v>0</v>
      </c>
      <c r="K8" s="14">
        <v>623469</v>
      </c>
      <c r="L8" s="14">
        <v>68235</v>
      </c>
      <c r="M8" s="14"/>
      <c r="N8" s="15">
        <v>0.97349999999999903</v>
      </c>
      <c r="R8" s="19">
        <v>0</v>
      </c>
      <c r="S8" s="14">
        <v>623469</v>
      </c>
      <c r="T8" s="14">
        <v>68235</v>
      </c>
      <c r="U8" s="14"/>
      <c r="V8" s="15">
        <v>0.85450000000000004</v>
      </c>
    </row>
    <row r="9" spans="1:23" x14ac:dyDescent="0.25">
      <c r="B9" s="19">
        <v>1</v>
      </c>
      <c r="C9" s="24">
        <v>529712</v>
      </c>
      <c r="D9" s="24">
        <v>33787</v>
      </c>
      <c r="E9" s="14"/>
      <c r="F9" s="25">
        <v>0.97399999999999998</v>
      </c>
      <c r="G9" s="14"/>
      <c r="H9" s="14"/>
      <c r="I9" s="14"/>
      <c r="J9" s="19">
        <v>1</v>
      </c>
      <c r="K9" s="14">
        <v>567257</v>
      </c>
      <c r="L9" s="14">
        <v>77868</v>
      </c>
      <c r="M9" s="14"/>
      <c r="N9" s="15">
        <v>0.97349999999999903</v>
      </c>
      <c r="R9" s="19">
        <v>1</v>
      </c>
      <c r="S9" s="14">
        <v>567257</v>
      </c>
      <c r="T9" s="14">
        <v>77868</v>
      </c>
      <c r="U9" s="14"/>
      <c r="V9" s="15">
        <v>0.85839999999999905</v>
      </c>
    </row>
    <row r="10" spans="1:23" x14ac:dyDescent="0.25">
      <c r="B10" s="19">
        <v>2</v>
      </c>
      <c r="C10" s="24">
        <v>90241</v>
      </c>
      <c r="D10" s="24">
        <v>81071</v>
      </c>
      <c r="E10" s="14"/>
      <c r="F10" s="15">
        <v>0.97569999999999901</v>
      </c>
      <c r="G10" s="14"/>
      <c r="H10" s="14"/>
      <c r="I10" s="14"/>
      <c r="J10" s="19">
        <v>2</v>
      </c>
      <c r="K10" s="14">
        <v>656807</v>
      </c>
      <c r="L10" s="14">
        <v>71139</v>
      </c>
      <c r="M10" s="14"/>
      <c r="N10" s="15">
        <v>0.9748</v>
      </c>
      <c r="R10" s="19">
        <v>2</v>
      </c>
      <c r="S10" s="14">
        <v>656807</v>
      </c>
      <c r="T10" s="14">
        <v>71139</v>
      </c>
      <c r="U10" s="14"/>
      <c r="V10" s="15">
        <v>0.8548</v>
      </c>
    </row>
    <row r="11" spans="1:23" x14ac:dyDescent="0.25">
      <c r="B11" s="19">
        <v>3</v>
      </c>
      <c r="C11" s="24">
        <v>42445</v>
      </c>
      <c r="D11" s="24">
        <v>56550</v>
      </c>
      <c r="E11" s="14"/>
      <c r="F11" s="15">
        <v>0.97360000000000002</v>
      </c>
      <c r="G11" s="14"/>
      <c r="H11" s="14"/>
      <c r="I11" s="14"/>
      <c r="J11" s="19">
        <v>3</v>
      </c>
      <c r="K11" s="14">
        <v>587698</v>
      </c>
      <c r="L11" s="14">
        <v>20738</v>
      </c>
      <c r="M11" s="14"/>
      <c r="N11" s="15">
        <v>0.97430000000000005</v>
      </c>
      <c r="R11" s="19">
        <v>3</v>
      </c>
      <c r="S11" s="14">
        <v>587698</v>
      </c>
      <c r="T11" s="14">
        <v>20738</v>
      </c>
      <c r="U11" s="14"/>
      <c r="V11" s="15">
        <v>0.85769999999999902</v>
      </c>
    </row>
    <row r="12" spans="1:23" ht="15.75" thickBot="1" x14ac:dyDescent="0.3">
      <c r="B12" s="38">
        <v>4</v>
      </c>
      <c r="C12" s="26">
        <v>365882</v>
      </c>
      <c r="D12" s="26">
        <v>80705</v>
      </c>
      <c r="E12" s="20"/>
      <c r="F12" s="27">
        <v>0.97609999999999997</v>
      </c>
      <c r="G12" s="14"/>
      <c r="H12" s="14"/>
      <c r="I12" s="14"/>
      <c r="J12" s="38">
        <v>4</v>
      </c>
      <c r="K12" s="20">
        <v>781759</v>
      </c>
      <c r="L12" s="20">
        <v>20427</v>
      </c>
      <c r="M12" s="20"/>
      <c r="N12" s="27">
        <v>0.97509999999999997</v>
      </c>
      <c r="R12" s="38">
        <v>4</v>
      </c>
      <c r="S12" s="20">
        <v>781759</v>
      </c>
      <c r="T12" s="20">
        <v>20427</v>
      </c>
      <c r="U12" s="20"/>
      <c r="V12" s="27">
        <v>0.85509999999999897</v>
      </c>
    </row>
    <row r="13" spans="1:23" x14ac:dyDescent="0.25">
      <c r="B13" s="14"/>
      <c r="C13" s="24"/>
      <c r="D13" s="24"/>
      <c r="E13" s="14"/>
      <c r="F13" s="49"/>
      <c r="G13" s="8"/>
      <c r="H13" s="8"/>
      <c r="I13" s="8"/>
      <c r="J13" s="14"/>
      <c r="K13" s="14"/>
      <c r="L13" s="14"/>
      <c r="M13" s="14"/>
      <c r="N13" s="49"/>
      <c r="R13" s="14"/>
      <c r="S13" s="14"/>
      <c r="T13" s="14"/>
      <c r="U13" s="14"/>
      <c r="V13" s="49"/>
    </row>
    <row r="14" spans="1:23" x14ac:dyDescent="0.25">
      <c r="B14" s="6" t="s">
        <v>45</v>
      </c>
      <c r="C14" s="24"/>
      <c r="D14" s="24"/>
      <c r="E14" s="14"/>
      <c r="F14" s="78">
        <f>AVERAGE(F8:F12)</f>
        <v>0.97489999999999954</v>
      </c>
      <c r="G14" s="1" t="s">
        <v>51</v>
      </c>
      <c r="H14" s="8"/>
      <c r="I14" s="8"/>
      <c r="J14" s="14"/>
      <c r="K14" s="14"/>
      <c r="L14" s="14"/>
      <c r="M14" s="14"/>
      <c r="N14" s="78">
        <f>AVERAGE(N8:N12)</f>
        <v>0.97423999999999966</v>
      </c>
      <c r="O14" s="1" t="s">
        <v>51</v>
      </c>
      <c r="R14" s="14"/>
      <c r="S14" s="14"/>
      <c r="T14" s="14"/>
      <c r="U14" s="14"/>
      <c r="V14" s="78">
        <f>AVERAGE(V8:V12)</f>
        <v>0.85609999999999942</v>
      </c>
      <c r="W14" s="1" t="s">
        <v>51</v>
      </c>
    </row>
    <row r="15" spans="1:23" x14ac:dyDescent="0.25">
      <c r="B15" s="6" t="s">
        <v>47</v>
      </c>
      <c r="C15" s="24"/>
      <c r="D15" s="24"/>
      <c r="E15" s="14"/>
      <c r="F15" s="78">
        <f>STDEV(F8:F12)</f>
        <v>1.0747092630099915E-3</v>
      </c>
      <c r="G15" s="1" t="s">
        <v>51</v>
      </c>
      <c r="H15" s="8"/>
      <c r="I15" s="8"/>
      <c r="J15" s="14"/>
      <c r="K15" s="14"/>
      <c r="L15" s="14"/>
      <c r="M15" s="14"/>
      <c r="N15" s="78">
        <f>STDEV(N8:N12)</f>
        <v>7.3348483283616913E-4</v>
      </c>
      <c r="O15" s="1" t="s">
        <v>51</v>
      </c>
      <c r="R15" s="14"/>
      <c r="S15" s="14"/>
      <c r="T15" s="14"/>
      <c r="U15" s="14"/>
      <c r="V15" s="78">
        <f>STDEV(V8:V12)</f>
        <v>1.8096961070850008E-3</v>
      </c>
      <c r="W15" s="1" t="s">
        <v>51</v>
      </c>
    </row>
    <row r="16" spans="1:23" x14ac:dyDescent="0.25">
      <c r="B16" s="14"/>
      <c r="C16" s="24"/>
      <c r="D16" s="24"/>
      <c r="E16" s="14"/>
      <c r="F16" s="49"/>
      <c r="G16" s="8"/>
      <c r="H16" s="8"/>
      <c r="I16" s="8"/>
      <c r="J16" s="14"/>
      <c r="K16" s="14"/>
      <c r="L16" s="14"/>
      <c r="M16" s="14"/>
      <c r="N16" s="49"/>
    </row>
    <row r="17" spans="2:14" x14ac:dyDescent="0.25">
      <c r="B17" s="14"/>
      <c r="C17" s="24"/>
      <c r="D17" s="24"/>
      <c r="E17" s="14"/>
      <c r="F17" s="49"/>
      <c r="G17" s="8"/>
      <c r="H17" s="8"/>
      <c r="I17" s="8"/>
      <c r="J17" s="14"/>
      <c r="K17" s="14"/>
      <c r="L17" s="14"/>
      <c r="M17" s="14"/>
      <c r="N17" s="49"/>
    </row>
  </sheetData>
  <mergeCells count="5">
    <mergeCell ref="B5:F5"/>
    <mergeCell ref="J5:N5"/>
    <mergeCell ref="R5:V5"/>
    <mergeCell ref="A1:K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NALSM1000</vt:lpstr>
      <vt:lpstr>LSM_AP-STDP</vt:lpstr>
      <vt:lpstr>LSM</vt:lpstr>
      <vt:lpstr>LSM_STDP</vt:lpstr>
      <vt:lpstr>Ablation</vt:lpstr>
      <vt:lpstr>Kernel quality</vt:lpstr>
      <vt:lpstr>NALSM8000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Vladimir</cp:lastModifiedBy>
  <dcterms:created xsi:type="dcterms:W3CDTF">2021-06-03T22:19:35Z</dcterms:created>
  <dcterms:modified xsi:type="dcterms:W3CDTF">2021-10-15T23:08:56Z</dcterms:modified>
</cp:coreProperties>
</file>