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fcpre-my.sharepoint.com/personal/mlarriva_fcpdc_com/Documents/Personal Folders/Documents/Supply Study/"/>
    </mc:Choice>
  </mc:AlternateContent>
  <xr:revisionPtr revIDLastSave="19" documentId="8_{019CEBCD-44B5-44A7-9674-4ECBB3F25AE0}" xr6:coauthVersionLast="47" xr6:coauthVersionMax="47" xr10:uidLastSave="{2B106E05-1262-4B11-BE69-1314291DBA9F}"/>
  <bookViews>
    <workbookView xWindow="-120" yWindow="-120" windowWidth="29040" windowHeight="15720" xr2:uid="{383B5AC8-B0F9-4453-B141-309964726D96}"/>
  </bookViews>
  <sheets>
    <sheet name="output" sheetId="1" r:id="rId1"/>
  </sheets>
  <calcPr calcId="0"/>
</workbook>
</file>

<file path=xl/calcChain.xml><?xml version="1.0" encoding="utf-8"?>
<calcChain xmlns="http://schemas.openxmlformats.org/spreadsheetml/2006/main">
  <c r="O73" i="1" l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T3" i="1" l="1"/>
  <c r="T4" i="1"/>
  <c r="T5" i="1"/>
  <c r="T6" i="1"/>
  <c r="S3" i="1"/>
  <c r="S4" i="1"/>
  <c r="S5" i="1"/>
  <c r="S6" i="1"/>
  <c r="N11" i="1" l="1"/>
  <c r="N8" i="1" l="1"/>
  <c r="N10" i="1"/>
  <c r="N7" i="1"/>
  <c r="N6" i="1"/>
  <c r="N39" i="1"/>
  <c r="N22" i="1"/>
  <c r="N5" i="1"/>
  <c r="N9" i="1"/>
  <c r="N50" i="1"/>
  <c r="N46" i="1"/>
  <c r="N19" i="1" l="1"/>
  <c r="N68" i="1"/>
  <c r="N20" i="1"/>
  <c r="N18" i="1"/>
  <c r="N53" i="1" l="1"/>
  <c r="N58" i="1"/>
  <c r="N59" i="1"/>
  <c r="N60" i="1" l="1"/>
  <c r="N71" i="1" l="1"/>
  <c r="N48" i="1" l="1"/>
  <c r="N61" i="1" l="1"/>
  <c r="N13" i="1" l="1"/>
  <c r="N43" i="1"/>
  <c r="N72" i="1"/>
  <c r="N66" i="1"/>
  <c r="N17" i="1"/>
  <c r="N24" i="1"/>
  <c r="N42" i="1"/>
  <c r="N47" i="1"/>
  <c r="N40" i="1"/>
  <c r="N37" i="1"/>
  <c r="N35" i="1"/>
  <c r="N16" i="1"/>
  <c r="N34" i="1"/>
  <c r="N29" i="1"/>
  <c r="N45" i="1"/>
  <c r="N32" i="1"/>
  <c r="N63" i="1"/>
  <c r="N33" i="1"/>
  <c r="N31" i="1"/>
  <c r="N41" i="1"/>
  <c r="N44" i="1"/>
  <c r="N49" i="1"/>
  <c r="N25" i="1"/>
  <c r="N73" i="1"/>
  <c r="N54" i="1" l="1"/>
  <c r="N12" i="1" l="1"/>
  <c r="N57" i="1"/>
  <c r="N56" i="1"/>
  <c r="N55" i="1"/>
  <c r="N4" i="1"/>
  <c r="N64" i="1" l="1"/>
  <c r="N26" i="1"/>
  <c r="N27" i="1"/>
  <c r="N67" i="1" l="1"/>
  <c r="N30" i="1"/>
  <c r="N28" i="1"/>
  <c r="N3" i="1"/>
  <c r="N38" i="1"/>
  <c r="N65" i="1"/>
  <c r="N69" i="1"/>
  <c r="N36" i="1"/>
  <c r="N23" i="1"/>
  <c r="N15" i="1" l="1"/>
  <c r="N70" i="1"/>
  <c r="N62" i="1"/>
  <c r="N21" i="1" l="1"/>
  <c r="R6" i="1"/>
  <c r="Q6" i="1"/>
  <c r="N14" i="1" l="1"/>
  <c r="R4" i="1" l="1"/>
  <c r="Q4" i="1"/>
  <c r="N51" i="1" l="1"/>
  <c r="N52" i="1"/>
  <c r="Q5" i="1" l="1"/>
  <c r="R5" i="1"/>
  <c r="R3" i="1"/>
  <c r="Q3" i="1"/>
</calcChain>
</file>

<file path=xl/sharedStrings.xml><?xml version="1.0" encoding="utf-8"?>
<sst xmlns="http://schemas.openxmlformats.org/spreadsheetml/2006/main" count="591" uniqueCount="276">
  <si>
    <t>msa</t>
  </si>
  <si>
    <t>quantity</t>
  </si>
  <si>
    <t>supply_growth</t>
  </si>
  <si>
    <t>Akron - OH</t>
  </si>
  <si>
    <t>Albany - NY</t>
  </si>
  <si>
    <t>Albuquerque - NM</t>
  </si>
  <si>
    <t>Ann Arbor - MI</t>
  </si>
  <si>
    <t>Atlanta - GA</t>
  </si>
  <si>
    <t>Austin - TX</t>
  </si>
  <si>
    <t>Baltimore - MD</t>
  </si>
  <si>
    <t>Baton Rouge - LA</t>
  </si>
  <si>
    <t>Birmingham - AL</t>
  </si>
  <si>
    <t>Boston - MA</t>
  </si>
  <si>
    <t>Buffalo - NY</t>
  </si>
  <si>
    <t>Charleston - SC</t>
  </si>
  <si>
    <t>Charlotte - NC</t>
  </si>
  <si>
    <t>Chicago - IL</t>
  </si>
  <si>
    <t>Cincinnati - OH</t>
  </si>
  <si>
    <t>Cleveland - OH</t>
  </si>
  <si>
    <t>Colorado Springs - CO</t>
  </si>
  <si>
    <t>Columbia - SC</t>
  </si>
  <si>
    <t>Columbus - OH</t>
  </si>
  <si>
    <t>Dallas-Fort Worth - TX</t>
  </si>
  <si>
    <t>Dayton - OH</t>
  </si>
  <si>
    <t>Denver - CO</t>
  </si>
  <si>
    <t>Des Moines - IA</t>
  </si>
  <si>
    <t>Detroit - MI</t>
  </si>
  <si>
    <t>Durham - NC</t>
  </si>
  <si>
    <t>East Bay - CA</t>
  </si>
  <si>
    <t>El Paso - TX</t>
  </si>
  <si>
    <t>Fargo - ND</t>
  </si>
  <si>
    <t>Fort Lauderdale - FL</t>
  </si>
  <si>
    <t>Fresno - CA</t>
  </si>
  <si>
    <t>Grand Rapids - MI</t>
  </si>
  <si>
    <t>Greensboro - NC</t>
  </si>
  <si>
    <t>Greenville - SC</t>
  </si>
  <si>
    <t>Harrisburg - PA</t>
  </si>
  <si>
    <t>Hartford - CT</t>
  </si>
  <si>
    <t>Honolulu - HI</t>
  </si>
  <si>
    <t>Houston - TX</t>
  </si>
  <si>
    <t>Huntsville - AL</t>
  </si>
  <si>
    <t>Indianapolis - IN</t>
  </si>
  <si>
    <t>Inland Empire - CA</t>
  </si>
  <si>
    <t>Jackson - MS</t>
  </si>
  <si>
    <t>Jacksonville - FL</t>
  </si>
  <si>
    <t>Kansas City - MO</t>
  </si>
  <si>
    <t>Knoxville - TN</t>
  </si>
  <si>
    <t>Lansing - MI</t>
  </si>
  <si>
    <t>Las Vegas - NV</t>
  </si>
  <si>
    <t>Lehigh Valley - PA</t>
  </si>
  <si>
    <t>Lexington - KY</t>
  </si>
  <si>
    <t>Lincoln - NE</t>
  </si>
  <si>
    <t>Little Rock - AR</t>
  </si>
  <si>
    <t>Long Island - NY</t>
  </si>
  <si>
    <t>Los Angeles - CA</t>
  </si>
  <si>
    <t>Louisville - KY</t>
  </si>
  <si>
    <t>Madison - WI</t>
  </si>
  <si>
    <t>Memphis - TN</t>
  </si>
  <si>
    <t>Miami - FL</t>
  </si>
  <si>
    <t>Milwaukee - WI</t>
  </si>
  <si>
    <t>Minneapolis - MN</t>
  </si>
  <si>
    <t>Nashville - TN</t>
  </si>
  <si>
    <t>New Haven - CT</t>
  </si>
  <si>
    <t>New Orleans - LA</t>
  </si>
  <si>
    <t>New York - NY</t>
  </si>
  <si>
    <t>Norfolk - VA</t>
  </si>
  <si>
    <t>Northern New Jersey - NJ</t>
  </si>
  <si>
    <t>Northwest Arkansas - AR</t>
  </si>
  <si>
    <t>Oklahoma City - OK</t>
  </si>
  <si>
    <t>Omaha - NE</t>
  </si>
  <si>
    <t>Orange County - CA</t>
  </si>
  <si>
    <t>Orlando - FL</t>
  </si>
  <si>
    <t>Palm Beach - FL</t>
  </si>
  <si>
    <t>Philadelphia - PA</t>
  </si>
  <si>
    <t>Phoenix - AZ</t>
  </si>
  <si>
    <t>Pittsburgh - PA</t>
  </si>
  <si>
    <t>Portland - OR</t>
  </si>
  <si>
    <t>Providence - RI</t>
  </si>
  <si>
    <t>Raleigh - NC</t>
  </si>
  <si>
    <t>Reno - NV</t>
  </si>
  <si>
    <t>Richmond - VA</t>
  </si>
  <si>
    <t>Rochester - NY</t>
  </si>
  <si>
    <t>Sacramento - CA</t>
  </si>
  <si>
    <t>Saint Louis - MO</t>
  </si>
  <si>
    <t>Salt Lake City - UT</t>
  </si>
  <si>
    <t>San Antonio - TX</t>
  </si>
  <si>
    <t>San Diego - CA</t>
  </si>
  <si>
    <t>San Francisco - CA</t>
  </si>
  <si>
    <t>San Jose - CA</t>
  </si>
  <si>
    <t>Sarasota - FL</t>
  </si>
  <si>
    <t>Seattle - WA</t>
  </si>
  <si>
    <t>Spokane - WA</t>
  </si>
  <si>
    <t>Stockton - CA</t>
  </si>
  <si>
    <t>Syracuse - NY</t>
  </si>
  <si>
    <t>Tampa - FL</t>
  </si>
  <si>
    <t>Toledo - OH</t>
  </si>
  <si>
    <t>Tucson - AZ</t>
  </si>
  <si>
    <t>Tulsa - OK</t>
  </si>
  <si>
    <t>Ventura - CA</t>
  </si>
  <si>
    <t>Washington - DC</t>
  </si>
  <si>
    <t>Wichita - KS</t>
  </si>
  <si>
    <t>Winston-Salem - NC</t>
  </si>
  <si>
    <t>Worcester - MA</t>
  </si>
  <si>
    <t>id_ppty</t>
  </si>
  <si>
    <t>text_ppty_name</t>
  </si>
  <si>
    <t>text_fund_name</t>
  </si>
  <si>
    <t>desc_sub_mrkt_type</t>
  </si>
  <si>
    <t>research_sub_mrkt</t>
  </si>
  <si>
    <t>dt_ppty_acqstn</t>
  </si>
  <si>
    <t>Fund IV</t>
  </si>
  <si>
    <t>Prince Georges County</t>
  </si>
  <si>
    <t>NULL</t>
  </si>
  <si>
    <t>Canterbury Square</t>
  </si>
  <si>
    <t>Fund V</t>
  </si>
  <si>
    <t>Richmond</t>
  </si>
  <si>
    <t>Richmond - Tidewater:Tuckahoe</t>
  </si>
  <si>
    <t>Dallas</t>
  </si>
  <si>
    <t>Ladera Palms</t>
  </si>
  <si>
    <t>Fort Worth:Fort Worth - Central South</t>
  </si>
  <si>
    <t>Forest Glen</t>
  </si>
  <si>
    <t>Atlanta, GA</t>
  </si>
  <si>
    <t>Atlanta - Suburban:Austell</t>
  </si>
  <si>
    <t>Springdale Glen</t>
  </si>
  <si>
    <t>Atlanta - Urban:North Decatur/Clarkston/Scottdale</t>
  </si>
  <si>
    <t>North Carolina</t>
  </si>
  <si>
    <t>Long Island</t>
  </si>
  <si>
    <t>Fairfield 5050 - Courtyard at Bayport</t>
  </si>
  <si>
    <t>Long Island:Sayville</t>
  </si>
  <si>
    <t>Haven Largo</t>
  </si>
  <si>
    <t>Washington DC - Suburban Maryland:Bowie/Lake Arbor/Largo</t>
  </si>
  <si>
    <t>Hudson Apartments</t>
  </si>
  <si>
    <t>Fort Worth:Arlington - North</t>
  </si>
  <si>
    <t>Ft. Lauderdale</t>
  </si>
  <si>
    <t>Place at Midway</t>
  </si>
  <si>
    <t>Atlanta - Suburban:Douglasville</t>
  </si>
  <si>
    <t>Corey Place</t>
  </si>
  <si>
    <t>Fort Worth:Grand Prairie</t>
  </si>
  <si>
    <t>Phoenix</t>
  </si>
  <si>
    <t>Coronado Springs East</t>
  </si>
  <si>
    <t>West Palm Beach - Boca Raton:Palm Springs</t>
  </si>
  <si>
    <t>Mirador at Idlewood</t>
  </si>
  <si>
    <t>Nashville</t>
  </si>
  <si>
    <t>Tides at South Tempe</t>
  </si>
  <si>
    <t>Phoenix:Tempe - South</t>
  </si>
  <si>
    <t>Townsend (Arlington)</t>
  </si>
  <si>
    <t>Jacksonville</t>
  </si>
  <si>
    <t>Jacksonville:Jacksonville - Newcastle</t>
  </si>
  <si>
    <t>Fairfield 5134 - Southpoint at Massapequa</t>
  </si>
  <si>
    <t>Long Island:Amityville - Copiague</t>
  </si>
  <si>
    <t>Artisan West</t>
  </si>
  <si>
    <t>Houston</t>
  </si>
  <si>
    <t>Houston - West:West Bellaire</t>
  </si>
  <si>
    <t>Midtown on Seneca</t>
  </si>
  <si>
    <t>Tucson</t>
  </si>
  <si>
    <t>Tucson:North Central</t>
  </si>
  <si>
    <t>Amber Grove</t>
  </si>
  <si>
    <t>Atlanta - Suburban : Marietta</t>
  </si>
  <si>
    <t>Avery Townhomes</t>
  </si>
  <si>
    <t>Atlanta - Urban:College Park/Hartsfield-Jackson International</t>
  </si>
  <si>
    <t>Park at Sorrento</t>
  </si>
  <si>
    <t>Orlando</t>
  </si>
  <si>
    <t>Orlando:West Kissimme</t>
  </si>
  <si>
    <t>The Hendry</t>
  </si>
  <si>
    <t>Dallas - North:Garland - North</t>
  </si>
  <si>
    <t>Fairfield 5086 - Jefferson at Farmingdale</t>
  </si>
  <si>
    <t>Long Island:Farmingdale</t>
  </si>
  <si>
    <t>Gramercy Park</t>
  </si>
  <si>
    <t>Houston - West:Royal Oaks Country Club</t>
  </si>
  <si>
    <t>The Asher</t>
  </si>
  <si>
    <t>Atlanta - Suburban:Lawrenceville</t>
  </si>
  <si>
    <t>Magnolia Terrace</t>
  </si>
  <si>
    <t>Addison Keller Springs</t>
  </si>
  <si>
    <t>Dallas - North:Addison - Farmers Branch</t>
  </si>
  <si>
    <t>Omnia on Thomas</t>
  </si>
  <si>
    <t>Phoenix:Phoenix - Midtown</t>
  </si>
  <si>
    <t>Bradford Ridge</t>
  </si>
  <si>
    <t>Atlanta - Urban:Forest Park</t>
  </si>
  <si>
    <t>Fairfield 5155 - The Wel</t>
  </si>
  <si>
    <t>Long Island: Amityville - Copiague</t>
  </si>
  <si>
    <t>Fairfield 5125 - Glen Cove</t>
  </si>
  <si>
    <t>Long Island:Glen Cove</t>
  </si>
  <si>
    <t>Somerset Apartments</t>
  </si>
  <si>
    <t>Charlotte:Hidden Valley - Oak Forest</t>
  </si>
  <si>
    <t>Estuary Apartments</t>
  </si>
  <si>
    <t>Atlanta - Suburban:Stone Mountain</t>
  </si>
  <si>
    <t>Westchase Forest</t>
  </si>
  <si>
    <t>Westwood Glen</t>
  </si>
  <si>
    <t>Atlanta - Suburban:Sandtown</t>
  </si>
  <si>
    <t>Laurel Pointe</t>
  </si>
  <si>
    <t>The Jax</t>
  </si>
  <si>
    <t>San Antonio</t>
  </si>
  <si>
    <t>San Antonio:Shavano Park</t>
  </si>
  <si>
    <t>Brookview</t>
  </si>
  <si>
    <t>The Summit</t>
  </si>
  <si>
    <t>San Antonio:Hill Country Village</t>
  </si>
  <si>
    <t>The Montgomery</t>
  </si>
  <si>
    <t>Dallas - Suburban:Irving - Las Colinas</t>
  </si>
  <si>
    <t>Huntington Meadows</t>
  </si>
  <si>
    <t>Austin</t>
  </si>
  <si>
    <t>Austin:Daffan</t>
  </si>
  <si>
    <t>Denver</t>
  </si>
  <si>
    <t>Edgewater</t>
  </si>
  <si>
    <t>Philadelphia</t>
  </si>
  <si>
    <t>Philadelphia - Urban:Center City - west</t>
  </si>
  <si>
    <t>Summit Station at Duluth</t>
  </si>
  <si>
    <t>Atlanta - Suburban:Norcross</t>
  </si>
  <si>
    <t>Fairfield 5030 - Village at Levittown</t>
  </si>
  <si>
    <t>Flats at Riverview</t>
  </si>
  <si>
    <t>Ivy Crossing</t>
  </si>
  <si>
    <t>Denver:Denver - City Park - Cherry Creek</t>
  </si>
  <si>
    <t>Fairfield 5020 - Square at East Meadow</t>
  </si>
  <si>
    <t>Long Island:East Meadow - Bellmore</t>
  </si>
  <si>
    <t>Coronado Springs Apartments</t>
  </si>
  <si>
    <t>Grand Arbor Reserve</t>
  </si>
  <si>
    <t>Raleigh - Durham:Raleigh - Central West</t>
  </si>
  <si>
    <t>Ashford Spring Lake</t>
  </si>
  <si>
    <t>Maxwell</t>
  </si>
  <si>
    <t>Fort Worth:Fort Worth - East</t>
  </si>
  <si>
    <t>Villas at Princeton Lakes</t>
  </si>
  <si>
    <t>Fairfield 5040 - Tudor at Levittown</t>
  </si>
  <si>
    <t>Greens at Braelinn</t>
  </si>
  <si>
    <t>Atlanta - Suburban:Fayetteville</t>
  </si>
  <si>
    <t>Aurora Meadows</t>
  </si>
  <si>
    <t>Denver:Aurora - Central</t>
  </si>
  <si>
    <t>Oak Park</t>
  </si>
  <si>
    <t>Fort Worth:Euless</t>
  </si>
  <si>
    <t>Avana Cypress Creek</t>
  </si>
  <si>
    <t>Fort Lauderdale:North Lauderdale</t>
  </si>
  <si>
    <t>Park 35 Apartments</t>
  </si>
  <si>
    <t>Atlanta - Urban:Chandler-McAfee/West Belvedere Park</t>
  </si>
  <si>
    <t>Ashwood Ridge</t>
  </si>
  <si>
    <t>Atlanta - Urban:East Riverdale</t>
  </si>
  <si>
    <t>The Dacoma</t>
  </si>
  <si>
    <t>Houston - West:Rosslyn</t>
  </si>
  <si>
    <t>Wyndcliff Galleria</t>
  </si>
  <si>
    <t>Atlanta - Urban:North Vinings</t>
  </si>
  <si>
    <t>Greens at Peachtree City</t>
  </si>
  <si>
    <t>Tides on South Mill</t>
  </si>
  <si>
    <t>Cameron Creek</t>
  </si>
  <si>
    <t>Fort Worth:Fort Worth - Central West</t>
  </si>
  <si>
    <t>Costa Del Lago Apartments</t>
  </si>
  <si>
    <t>West Palm Beach - Boca Raton:Lake Worth</t>
  </si>
  <si>
    <t>Mableton Ridge</t>
  </si>
  <si>
    <t>Fairfield 5010 - Jericho Townhomes</t>
  </si>
  <si>
    <t>Long Island:Westbury - Woodbury</t>
  </si>
  <si>
    <t>Heights on Huron</t>
  </si>
  <si>
    <t>Denver:Westminster</t>
  </si>
  <si>
    <t>Fairfield 5060 - Courtyard at Lake Grove</t>
  </si>
  <si>
    <t>Long Island:Ronkonkoma - Selden</t>
  </si>
  <si>
    <t>rank</t>
  </si>
  <si>
    <t>All</t>
  </si>
  <si>
    <t>Unrealized MF in funds IV and V</t>
  </si>
  <si>
    <t>Water's Edge</t>
  </si>
  <si>
    <t>Fund VI</t>
  </si>
  <si>
    <t>Jacksonville:Jacksonville - Highlands</t>
  </si>
  <si>
    <t>Link West End</t>
  </si>
  <si>
    <t>Charleston (SC)</t>
  </si>
  <si>
    <t>Park on Sweetwater</t>
  </si>
  <si>
    <t>Hickory Lake</t>
  </si>
  <si>
    <t>Nashville:Nashville - South</t>
  </si>
  <si>
    <t>fcp_equity</t>
  </si>
  <si>
    <t>q</t>
  </si>
  <si>
    <t>equity wtd</t>
  </si>
  <si>
    <t>simple</t>
  </si>
  <si>
    <t>mean</t>
  </si>
  <si>
    <t>count</t>
  </si>
  <si>
    <t>(-0.271, 0.00324]</t>
  </si>
  <si>
    <t>(0.00324, 0.00701]</t>
  </si>
  <si>
    <t>(0.00701, 0.0112]</t>
  </si>
  <si>
    <t>(0.0112, 0.157]</t>
  </si>
  <si>
    <t>total_density_growth</t>
  </si>
  <si>
    <t>rent_growth</t>
  </si>
  <si>
    <t>interaction</t>
  </si>
  <si>
    <t>y_hat</t>
  </si>
  <si>
    <t>supply/demand q now</t>
  </si>
  <si>
    <t>predictions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</si>
</sst>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DED5F-F3CD-4058-97AD-3B00A85A254A}">
  <dimension ref="A1:AF114"/>
  <sheetViews>
    <sheetView tabSelected="1" zoomScale="85" zoomScaleNormal="85" workbookViewId="0"/>
  </sheetViews>
  <sheetFormatPr defaultRowHeight="15" x14ac:dyDescent="0.25"/>
  <cols>
    <col min="1" max="1" width="23" bestFit="1" customWidth="1"/>
  </cols>
  <sheetData>
    <row r="1" spans="1:32" x14ac:dyDescent="0.25">
      <c r="A1" t="s">
        <v>0</v>
      </c>
      <c r="B1" t="s">
        <v>1</v>
      </c>
      <c r="C1" t="s">
        <v>2</v>
      </c>
      <c r="D1" t="s">
        <v>274</v>
      </c>
      <c r="F1" t="s">
        <v>251</v>
      </c>
      <c r="Z1" t="s">
        <v>275</v>
      </c>
      <c r="AA1" t="s">
        <v>0</v>
      </c>
      <c r="AB1" t="s">
        <v>2</v>
      </c>
      <c r="AC1" t="s">
        <v>270</v>
      </c>
      <c r="AD1" t="s">
        <v>271</v>
      </c>
      <c r="AE1" t="s">
        <v>272</v>
      </c>
      <c r="AF1" t="s">
        <v>273</v>
      </c>
    </row>
    <row r="2" spans="1:32" x14ac:dyDescent="0.25">
      <c r="A2" t="s">
        <v>29</v>
      </c>
      <c r="B2">
        <v>-2.21615016148261E-2</v>
      </c>
      <c r="C2">
        <v>1.3448791960658501E-2</v>
      </c>
      <c r="D2">
        <v>1</v>
      </c>
      <c r="F2" t="s">
        <v>103</v>
      </c>
      <c r="G2" t="s">
        <v>104</v>
      </c>
      <c r="H2" t="s">
        <v>105</v>
      </c>
      <c r="I2" t="s">
        <v>106</v>
      </c>
      <c r="J2" s="2" t="s">
        <v>107</v>
      </c>
      <c r="K2" s="2" t="s">
        <v>108</v>
      </c>
      <c r="L2" s="2" t="s">
        <v>260</v>
      </c>
      <c r="M2" s="2" t="s">
        <v>0</v>
      </c>
      <c r="N2" s="2" t="s">
        <v>249</v>
      </c>
      <c r="O2" s="2" t="s">
        <v>261</v>
      </c>
      <c r="Q2" s="2" t="s">
        <v>262</v>
      </c>
      <c r="R2" s="2" t="s">
        <v>263</v>
      </c>
      <c r="S2" s="2" t="s">
        <v>261</v>
      </c>
      <c r="W2" t="s">
        <v>264</v>
      </c>
      <c r="X2" t="s">
        <v>265</v>
      </c>
      <c r="AA2" t="s">
        <v>40</v>
      </c>
      <c r="AB2">
        <v>0.13562244445539101</v>
      </c>
      <c r="AC2">
        <v>-9.7724623481244194E-2</v>
      </c>
      <c r="AD2">
        <v>-1.0714454999999999E-2</v>
      </c>
      <c r="AE2">
        <v>1.42005661368383E-4</v>
      </c>
      <c r="AF2">
        <v>5.9573232064552797E-2</v>
      </c>
    </row>
    <row r="3" spans="1:32" x14ac:dyDescent="0.25">
      <c r="A3" t="s">
        <v>63</v>
      </c>
      <c r="B3">
        <v>-1.9938969948895501E-2</v>
      </c>
      <c r="C3">
        <v>5.4714932381932698E-3</v>
      </c>
      <c r="D3">
        <v>2</v>
      </c>
      <c r="F3">
        <v>419001</v>
      </c>
      <c r="G3" t="s">
        <v>117</v>
      </c>
      <c r="H3" t="s">
        <v>109</v>
      </c>
      <c r="I3" t="s">
        <v>116</v>
      </c>
      <c r="J3" s="2" t="s">
        <v>118</v>
      </c>
      <c r="K3" s="2">
        <v>43473</v>
      </c>
      <c r="L3">
        <v>48015000</v>
      </c>
      <c r="M3" t="s">
        <v>22</v>
      </c>
      <c r="N3">
        <f>VLOOKUP(M3,A:D,4,0)</f>
        <v>94</v>
      </c>
      <c r="O3">
        <f>VLOOKUP(M3,A:D,2,0)</f>
        <v>1.4804501972407199E-2</v>
      </c>
      <c r="P3" t="s">
        <v>250</v>
      </c>
      <c r="Q3">
        <f>SUMPRODUCT(N3:N75,L3:L75)/SUM(L3:L75)</f>
        <v>76.568884391877162</v>
      </c>
      <c r="R3">
        <f>AVERAGE(N:N)</f>
        <v>75.591549295774641</v>
      </c>
      <c r="S3">
        <f>AVERAGE(O:O)</f>
        <v>1.0986834528055782E-2</v>
      </c>
      <c r="T3">
        <f>SUMPRODUCT(O3:O75,L3:L75)/SUM(L3:L75)</f>
        <v>1.1216655125232768E-2</v>
      </c>
      <c r="V3" t="s">
        <v>1</v>
      </c>
      <c r="AA3" t="s">
        <v>80</v>
      </c>
      <c r="AB3">
        <v>2.6475111448539E-2</v>
      </c>
      <c r="AC3">
        <v>-3.6646375404708498E-2</v>
      </c>
      <c r="AD3">
        <v>4.9919587000000001E-2</v>
      </c>
      <c r="AE3" s="1">
        <v>-4.8432825601822299E-5</v>
      </c>
      <c r="AF3">
        <v>4.5338364463177502E-2</v>
      </c>
    </row>
    <row r="4" spans="1:32" x14ac:dyDescent="0.25">
      <c r="A4" t="s">
        <v>101</v>
      </c>
      <c r="B4">
        <v>-1.80910345035479E-2</v>
      </c>
      <c r="C4">
        <v>3.5746913034509102E-2</v>
      </c>
      <c r="D4">
        <v>3</v>
      </c>
      <c r="F4">
        <v>419002</v>
      </c>
      <c r="G4" t="s">
        <v>149</v>
      </c>
      <c r="H4" t="s">
        <v>109</v>
      </c>
      <c r="I4" t="s">
        <v>150</v>
      </c>
      <c r="J4" s="2" t="s">
        <v>151</v>
      </c>
      <c r="K4" s="2">
        <v>43510</v>
      </c>
      <c r="L4">
        <v>31500000</v>
      </c>
      <c r="M4" t="s">
        <v>39</v>
      </c>
      <c r="N4">
        <f>VLOOKUP(M4,A:D,4,0)</f>
        <v>92</v>
      </c>
      <c r="O4">
        <f>VLOOKUP(M4,A:D,2,0)</f>
        <v>1.37261158466745E-2</v>
      </c>
      <c r="P4" t="s">
        <v>109</v>
      </c>
      <c r="Q4">
        <f>SUMPRODUCT(N3:N33,L3:L33)/SUM(L3:L33)</f>
        <v>76.549765580208629</v>
      </c>
      <c r="R4">
        <f>AVERAGEIF(H:H,P4,N:N)</f>
        <v>71.193548387096769</v>
      </c>
      <c r="S4">
        <f>AVERAGEIF(H:H,P4,O:O)</f>
        <v>1.0435720400684875E-2</v>
      </c>
      <c r="T4">
        <f>SUMPRODUCT(O3:O33,L3:L33)/SUM(L3:L33)</f>
        <v>1.1354396858276066E-2</v>
      </c>
      <c r="V4" t="s">
        <v>266</v>
      </c>
      <c r="W4">
        <v>2.6001E-2</v>
      </c>
      <c r="X4">
        <v>25</v>
      </c>
      <c r="AA4" t="s">
        <v>33</v>
      </c>
      <c r="AB4">
        <v>1.93444180522565E-2</v>
      </c>
      <c r="AC4">
        <v>-2.41254132004717E-2</v>
      </c>
      <c r="AD4">
        <v>4.8587874000000003E-2</v>
      </c>
      <c r="AE4" s="1">
        <v>-2.2675575913435399E-5</v>
      </c>
      <c r="AF4">
        <v>3.9727292837362899E-2</v>
      </c>
    </row>
    <row r="5" spans="1:32" x14ac:dyDescent="0.25">
      <c r="A5" t="s">
        <v>47</v>
      </c>
      <c r="B5">
        <v>-1.16235987886265E-2</v>
      </c>
      <c r="C5" s="1">
        <v>-6.2976257950752502E-5</v>
      </c>
      <c r="D5">
        <v>4</v>
      </c>
      <c r="F5">
        <v>419003</v>
      </c>
      <c r="G5" t="s">
        <v>243</v>
      </c>
      <c r="H5" t="s">
        <v>109</v>
      </c>
      <c r="I5" t="s">
        <v>125</v>
      </c>
      <c r="J5" s="2" t="s">
        <v>244</v>
      </c>
      <c r="K5" s="2">
        <v>43524</v>
      </c>
      <c r="L5">
        <v>0</v>
      </c>
      <c r="M5" t="s">
        <v>64</v>
      </c>
      <c r="N5">
        <f>VLOOKUP(M5,A:D,4,0)</f>
        <v>36</v>
      </c>
      <c r="O5">
        <f>VLOOKUP(M5,A:D,2,0)</f>
        <v>4.9433104946963796E-3</v>
      </c>
      <c r="P5" t="s">
        <v>113</v>
      </c>
      <c r="Q5">
        <f>SUMPRODUCT(N34:N69,L34:L69)/SUM(L34:L69)</f>
        <v>76.066413330726618</v>
      </c>
      <c r="R5">
        <f>AVERAGEIF(H:H,P5,N:N)</f>
        <v>78.444444444444443</v>
      </c>
      <c r="S5">
        <f t="shared" ref="S5:S6" si="0">AVERAGEIF(H:H,P5,O:O)</f>
        <v>1.1375301135158389E-2</v>
      </c>
      <c r="T5">
        <f>SUMPRODUCT(O34:O69,L34:L69)/SUM(L34:L69)</f>
        <v>1.1081809438215616E-2</v>
      </c>
      <c r="V5" t="s">
        <v>267</v>
      </c>
      <c r="W5">
        <v>2.8264999999999998E-2</v>
      </c>
      <c r="X5">
        <v>25</v>
      </c>
      <c r="AA5" t="s">
        <v>45</v>
      </c>
      <c r="AB5">
        <v>2.1292024483829702E-2</v>
      </c>
      <c r="AC5">
        <v>-2.2299109752133402E-2</v>
      </c>
      <c r="AD5">
        <v>5.0496451999999997E-2</v>
      </c>
      <c r="AE5" s="1">
        <v>-2.3975371569665502E-5</v>
      </c>
      <c r="AF5">
        <v>3.8332688117780601E-2</v>
      </c>
    </row>
    <row r="6" spans="1:32" x14ac:dyDescent="0.25">
      <c r="A6" t="s">
        <v>98</v>
      </c>
      <c r="B6">
        <v>-8.3620004594174898E-3</v>
      </c>
      <c r="C6">
        <v>1.6649098624287099E-2</v>
      </c>
      <c r="D6">
        <v>5</v>
      </c>
      <c r="F6">
        <v>419004</v>
      </c>
      <c r="G6" t="s">
        <v>210</v>
      </c>
      <c r="H6" t="s">
        <v>109</v>
      </c>
      <c r="I6" t="s">
        <v>125</v>
      </c>
      <c r="J6" s="2" t="s">
        <v>211</v>
      </c>
      <c r="K6" s="2">
        <v>43524</v>
      </c>
      <c r="L6">
        <v>0</v>
      </c>
      <c r="M6" t="s">
        <v>64</v>
      </c>
      <c r="N6">
        <f>VLOOKUP(M6,A:D,4,0)</f>
        <v>36</v>
      </c>
      <c r="O6">
        <f>VLOOKUP(M6,A:D,2,0)</f>
        <v>4.9433104946963796E-3</v>
      </c>
      <c r="P6" t="s">
        <v>253</v>
      </c>
      <c r="Q6">
        <f>SUMPRODUCT(N70:N73,L70:L73)/SUM(L70:L73)</f>
        <v>88.414012738853501</v>
      </c>
      <c r="R6">
        <f>AVERAGEIF(H:H,P6,N:N)</f>
        <v>84</v>
      </c>
      <c r="S6">
        <f t="shared" si="0"/>
        <v>1.1761769551256896E-2</v>
      </c>
      <c r="T6">
        <f>SUMPRODUCT(O70:O73,L70:L73)/SUM(L70:L73)</f>
        <v>1.2900135916737341E-2</v>
      </c>
      <c r="V6" t="s">
        <v>268</v>
      </c>
      <c r="W6">
        <v>2.1224E-2</v>
      </c>
      <c r="X6">
        <v>25</v>
      </c>
      <c r="AA6" t="s">
        <v>37</v>
      </c>
      <c r="AB6">
        <v>2.3598517585363299E-2</v>
      </c>
      <c r="AC6">
        <v>-2.27861090382841E-2</v>
      </c>
      <c r="AD6">
        <v>5.2010883000000001E-2</v>
      </c>
      <c r="AE6" s="1">
        <v>-2.7967208521072799E-5</v>
      </c>
      <c r="AF6">
        <v>3.8203137100870602E-2</v>
      </c>
    </row>
    <row r="7" spans="1:32" x14ac:dyDescent="0.25">
      <c r="A7" t="s">
        <v>3</v>
      </c>
      <c r="B7">
        <v>-8.0926579149226997E-3</v>
      </c>
      <c r="C7">
        <v>7.8445922667161293E-3</v>
      </c>
      <c r="D7">
        <v>6</v>
      </c>
      <c r="F7">
        <v>419005</v>
      </c>
      <c r="G7" t="s">
        <v>206</v>
      </c>
      <c r="H7" t="s">
        <v>109</v>
      </c>
      <c r="I7" t="s">
        <v>125</v>
      </c>
      <c r="J7" s="2" t="s">
        <v>165</v>
      </c>
      <c r="K7" s="2">
        <v>43524</v>
      </c>
      <c r="L7">
        <v>0</v>
      </c>
      <c r="M7" t="s">
        <v>64</v>
      </c>
      <c r="N7">
        <f>VLOOKUP(M7,A:D,4,0)</f>
        <v>36</v>
      </c>
      <c r="O7">
        <f>VLOOKUP(M7,A:D,2,0)</f>
        <v>4.9433104946963796E-3</v>
      </c>
      <c r="V7" t="s">
        <v>269</v>
      </c>
      <c r="W7">
        <v>6.9680000000000002E-3</v>
      </c>
      <c r="X7">
        <v>25</v>
      </c>
      <c r="AA7" t="s">
        <v>79</v>
      </c>
      <c r="AB7">
        <v>2.8852152214597599E-2</v>
      </c>
      <c r="AC7">
        <v>-2.9620606075553099E-2</v>
      </c>
      <c r="AD7">
        <v>3.6638927000000002E-2</v>
      </c>
      <c r="AE7" s="1">
        <v>-3.1312295131646899E-5</v>
      </c>
      <c r="AF7">
        <v>3.7332878176859603E-2</v>
      </c>
    </row>
    <row r="8" spans="1:32" x14ac:dyDescent="0.25">
      <c r="A8" t="s">
        <v>70</v>
      </c>
      <c r="B8">
        <v>-4.6937009193357797E-3</v>
      </c>
      <c r="C8">
        <v>8.5793071306509202E-3</v>
      </c>
      <c r="D8">
        <v>7</v>
      </c>
      <c r="F8">
        <v>419006</v>
      </c>
      <c r="G8" t="s">
        <v>219</v>
      </c>
      <c r="H8" t="s">
        <v>109</v>
      </c>
      <c r="I8" t="s">
        <v>125</v>
      </c>
      <c r="J8" t="s">
        <v>165</v>
      </c>
      <c r="K8" s="2">
        <v>43524</v>
      </c>
      <c r="L8">
        <v>0</v>
      </c>
      <c r="M8" t="s">
        <v>64</v>
      </c>
      <c r="N8">
        <f>VLOOKUP(M8,A:D,4,0)</f>
        <v>36</v>
      </c>
      <c r="O8">
        <f>VLOOKUP(M8,A:D,2,0)</f>
        <v>4.9433104946963796E-3</v>
      </c>
      <c r="AA8" t="s">
        <v>62</v>
      </c>
      <c r="AB8">
        <v>1.84978596445712E-2</v>
      </c>
      <c r="AC8">
        <v>-2.3417243919257601E-2</v>
      </c>
      <c r="AD8">
        <v>3.8914338E-2</v>
      </c>
      <c r="AE8" s="1">
        <v>-1.6856480646398702E-5</v>
      </c>
      <c r="AF8">
        <v>3.7230457859498703E-2</v>
      </c>
    </row>
    <row r="9" spans="1:32" x14ac:dyDescent="0.25">
      <c r="A9" t="s">
        <v>93</v>
      </c>
      <c r="B9">
        <v>-7.8307170311547501E-4</v>
      </c>
      <c r="C9">
        <v>9.1036824541888602E-3</v>
      </c>
      <c r="D9">
        <v>8</v>
      </c>
      <c r="F9">
        <v>419007</v>
      </c>
      <c r="G9" t="s">
        <v>126</v>
      </c>
      <c r="H9" t="s">
        <v>109</v>
      </c>
      <c r="I9" t="s">
        <v>125</v>
      </c>
      <c r="J9" s="2" t="s">
        <v>127</v>
      </c>
      <c r="K9" s="2">
        <v>43524</v>
      </c>
      <c r="L9">
        <v>0</v>
      </c>
      <c r="M9" t="s">
        <v>64</v>
      </c>
      <c r="N9">
        <f>VLOOKUP(M9,A:D,4,0)</f>
        <v>36</v>
      </c>
      <c r="O9">
        <f>VLOOKUP(M9,A:D,2,0)</f>
        <v>4.9433104946963796E-3</v>
      </c>
      <c r="AA9" t="s">
        <v>83</v>
      </c>
      <c r="AB9">
        <v>1.5684969193878101E-2</v>
      </c>
      <c r="AC9">
        <v>-2.0522094742833102E-2</v>
      </c>
      <c r="AD9">
        <v>3.8297728000000003E-2</v>
      </c>
      <c r="AE9" s="1">
        <v>-1.23275953023887E-5</v>
      </c>
      <c r="AF9">
        <v>3.6036679271211798E-2</v>
      </c>
    </row>
    <row r="10" spans="1:32" x14ac:dyDescent="0.25">
      <c r="A10" t="s">
        <v>13</v>
      </c>
      <c r="B10">
        <v>-1.6583275270335099E-4</v>
      </c>
      <c r="C10">
        <v>1.8444979710522301E-2</v>
      </c>
      <c r="D10">
        <v>9</v>
      </c>
      <c r="F10">
        <v>419008</v>
      </c>
      <c r="G10" t="s">
        <v>247</v>
      </c>
      <c r="H10" t="s">
        <v>109</v>
      </c>
      <c r="I10" t="s">
        <v>125</v>
      </c>
      <c r="J10" s="2" t="s">
        <v>248</v>
      </c>
      <c r="K10" s="2">
        <v>43524</v>
      </c>
      <c r="L10">
        <v>0</v>
      </c>
      <c r="M10" t="s">
        <v>64</v>
      </c>
      <c r="N10">
        <f>VLOOKUP(M10,A:D,4,0)</f>
        <v>36</v>
      </c>
      <c r="O10">
        <f>VLOOKUP(M10,A:D,2,0)</f>
        <v>4.9433104946963796E-3</v>
      </c>
      <c r="AA10" t="s">
        <v>66</v>
      </c>
      <c r="AB10">
        <v>3.85987555858609E-2</v>
      </c>
      <c r="AC10">
        <v>-3.3386838134205503E-2</v>
      </c>
      <c r="AD10">
        <v>3.3178393E-2</v>
      </c>
      <c r="AE10" s="1">
        <v>-4.2756676709993802E-5</v>
      </c>
      <c r="AF10">
        <v>3.5736575224959002E-2</v>
      </c>
    </row>
    <row r="11" spans="1:32" x14ac:dyDescent="0.25">
      <c r="A11" t="s">
        <v>81</v>
      </c>
      <c r="B11">
        <v>-1.00948713687799E-4</v>
      </c>
      <c r="C11">
        <v>5.7373130250665903E-3</v>
      </c>
      <c r="D11">
        <v>10</v>
      </c>
      <c r="F11">
        <v>419011</v>
      </c>
      <c r="G11" t="s">
        <v>201</v>
      </c>
      <c r="H11" t="s">
        <v>109</v>
      </c>
      <c r="I11" t="s">
        <v>202</v>
      </c>
      <c r="J11" s="2" t="s">
        <v>203</v>
      </c>
      <c r="K11" s="2">
        <v>43629</v>
      </c>
      <c r="L11">
        <v>117970000</v>
      </c>
      <c r="M11" t="s">
        <v>73</v>
      </c>
      <c r="N11">
        <f>VLOOKUP(M11,A:D,4,0)</f>
        <v>31</v>
      </c>
      <c r="O11">
        <f>VLOOKUP(M11,A:D,2,0)</f>
        <v>4.39851683788791E-3</v>
      </c>
      <c r="AA11" t="s">
        <v>78</v>
      </c>
      <c r="AB11">
        <v>7.3155057876599497E-2</v>
      </c>
      <c r="AC11">
        <v>-5.31384174318454E-2</v>
      </c>
      <c r="AD11">
        <v>-7.7584810000000002E-3</v>
      </c>
      <c r="AE11" s="1">
        <v>3.0159884585392901E-5</v>
      </c>
      <c r="AF11">
        <v>3.5559738939495898E-2</v>
      </c>
    </row>
    <row r="12" spans="1:32" x14ac:dyDescent="0.25">
      <c r="A12" t="s">
        <v>62</v>
      </c>
      <c r="B12">
        <v>7.2263497105991997E-4</v>
      </c>
      <c r="C12">
        <v>1.84978596445712E-2</v>
      </c>
      <c r="D12">
        <v>11</v>
      </c>
      <c r="F12">
        <v>419012</v>
      </c>
      <c r="G12" t="s">
        <v>170</v>
      </c>
      <c r="H12" t="s">
        <v>109</v>
      </c>
      <c r="I12" t="s">
        <v>150</v>
      </c>
      <c r="J12" s="2" t="s">
        <v>167</v>
      </c>
      <c r="K12" s="2">
        <v>43621</v>
      </c>
      <c r="L12">
        <v>22000000</v>
      </c>
      <c r="M12" t="s">
        <v>39</v>
      </c>
      <c r="N12">
        <f>VLOOKUP(M12,A:D,4,0)</f>
        <v>92</v>
      </c>
      <c r="O12">
        <f>VLOOKUP(M12,A:D,2,0)</f>
        <v>1.37261158466745E-2</v>
      </c>
      <c r="AA12" t="s">
        <v>26</v>
      </c>
      <c r="AB12">
        <v>1.1422899779725999E-2</v>
      </c>
      <c r="AC12">
        <v>-1.6900540032561799E-2</v>
      </c>
      <c r="AD12">
        <v>3.9849505E-2</v>
      </c>
      <c r="AE12" s="1">
        <v>-7.6930734630341795E-6</v>
      </c>
      <c r="AF12">
        <v>3.5290303832306601E-2</v>
      </c>
    </row>
    <row r="13" spans="1:32" x14ac:dyDescent="0.25">
      <c r="A13" t="s">
        <v>10</v>
      </c>
      <c r="B13">
        <v>1.0564662372245599E-3</v>
      </c>
      <c r="C13">
        <v>3.76423373546406E-2</v>
      </c>
      <c r="D13">
        <v>12</v>
      </c>
      <c r="F13">
        <v>419014</v>
      </c>
      <c r="G13" t="s">
        <v>183</v>
      </c>
      <c r="H13" t="s">
        <v>109</v>
      </c>
      <c r="I13" t="s">
        <v>120</v>
      </c>
      <c r="J13" s="2" t="s">
        <v>184</v>
      </c>
      <c r="K13" s="2">
        <v>43628</v>
      </c>
      <c r="L13">
        <v>40000000</v>
      </c>
      <c r="M13" t="s">
        <v>7</v>
      </c>
      <c r="N13">
        <f>VLOOKUP(M13,A:D,4,0)</f>
        <v>84</v>
      </c>
      <c r="O13">
        <f>VLOOKUP(M13,A:D,2,0)</f>
        <v>1.1260022420627199E-2</v>
      </c>
      <c r="AA13" t="s">
        <v>4</v>
      </c>
      <c r="AB13">
        <v>1.7803684006621301E-2</v>
      </c>
      <c r="AC13">
        <v>-2.32187558591745E-2</v>
      </c>
      <c r="AD13">
        <v>3.0367807E-2</v>
      </c>
      <c r="AE13" s="1">
        <v>-1.2553425604468601E-5</v>
      </c>
      <c r="AF13">
        <v>3.5255082352315899E-2</v>
      </c>
    </row>
    <row r="14" spans="1:32" x14ac:dyDescent="0.25">
      <c r="A14" t="s">
        <v>4</v>
      </c>
      <c r="B14">
        <v>1.1074190883275401E-3</v>
      </c>
      <c r="C14">
        <v>1.7803684006621301E-2</v>
      </c>
      <c r="D14">
        <v>13</v>
      </c>
      <c r="F14">
        <v>419015</v>
      </c>
      <c r="G14" t="s">
        <v>181</v>
      </c>
      <c r="H14" t="s">
        <v>109</v>
      </c>
      <c r="I14" t="s">
        <v>124</v>
      </c>
      <c r="J14" t="s">
        <v>182</v>
      </c>
      <c r="K14" s="2">
        <v>43699</v>
      </c>
      <c r="L14">
        <v>18000000</v>
      </c>
      <c r="M14" t="s">
        <v>15</v>
      </c>
      <c r="N14">
        <f>VLOOKUP(M14,A:D,4,0)</f>
        <v>98</v>
      </c>
      <c r="O14">
        <f>VLOOKUP(M14,A:D,2,0)</f>
        <v>1.9110205650689001E-2</v>
      </c>
      <c r="AA14" t="s">
        <v>9</v>
      </c>
      <c r="AB14">
        <v>1.7525296576442601E-2</v>
      </c>
      <c r="AC14">
        <v>-1.88923365148626E-2</v>
      </c>
      <c r="AD14">
        <v>4.0386979000000003E-2</v>
      </c>
      <c r="AE14" s="1">
        <v>-1.33718783655993E-5</v>
      </c>
      <c r="AF14">
        <v>3.48805605787402E-2</v>
      </c>
    </row>
    <row r="15" spans="1:32" x14ac:dyDescent="0.25">
      <c r="A15" t="s">
        <v>53</v>
      </c>
      <c r="B15">
        <v>1.6803824681049201E-3</v>
      </c>
      <c r="C15">
        <v>1.81338210428241E-2</v>
      </c>
      <c r="D15">
        <v>14</v>
      </c>
      <c r="F15">
        <v>419016</v>
      </c>
      <c r="G15" t="s">
        <v>144</v>
      </c>
      <c r="H15" t="s">
        <v>109</v>
      </c>
      <c r="I15" t="s">
        <v>145</v>
      </c>
      <c r="J15" s="2" t="s">
        <v>146</v>
      </c>
      <c r="K15" s="2">
        <v>43698</v>
      </c>
      <c r="L15">
        <v>29075000</v>
      </c>
      <c r="M15" t="s">
        <v>44</v>
      </c>
      <c r="N15">
        <f>VLOOKUP(M15,A:D,4,0)</f>
        <v>95</v>
      </c>
      <c r="O15">
        <f>VLOOKUP(M15,A:D,2,0)</f>
        <v>1.5347289387123901E-2</v>
      </c>
      <c r="AA15" t="s">
        <v>3</v>
      </c>
      <c r="AB15">
        <v>7.8445922667161293E-3</v>
      </c>
      <c r="AC15">
        <v>-1.0264834410514999E-2</v>
      </c>
      <c r="AD15">
        <v>4.9069255999999999E-2</v>
      </c>
      <c r="AE15" s="1">
        <v>-3.9512253225612403E-6</v>
      </c>
      <c r="AF15">
        <v>3.4222143209980502E-2</v>
      </c>
    </row>
    <row r="16" spans="1:32" x14ac:dyDescent="0.25">
      <c r="A16" t="s">
        <v>77</v>
      </c>
      <c r="B16">
        <v>1.69077386439965E-3</v>
      </c>
      <c r="C16">
        <v>1.12008934436999E-2</v>
      </c>
      <c r="D16">
        <v>15</v>
      </c>
      <c r="F16">
        <v>419018</v>
      </c>
      <c r="G16" t="s">
        <v>215</v>
      </c>
      <c r="H16" t="s">
        <v>109</v>
      </c>
      <c r="I16" t="s">
        <v>120</v>
      </c>
      <c r="J16" s="2" t="s">
        <v>187</v>
      </c>
      <c r="K16" s="2">
        <v>43713</v>
      </c>
      <c r="L16">
        <v>23150000</v>
      </c>
      <c r="M16" t="s">
        <v>7</v>
      </c>
      <c r="N16">
        <f>VLOOKUP(M16,A:D,4,0)</f>
        <v>84</v>
      </c>
      <c r="O16">
        <f>VLOOKUP(M16,A:D,2,0)</f>
        <v>1.1260022420627199E-2</v>
      </c>
      <c r="AA16" t="s">
        <v>46</v>
      </c>
      <c r="AB16">
        <v>3.6112328956780501E-2</v>
      </c>
      <c r="AC16">
        <v>-3.00502792841442E-2</v>
      </c>
      <c r="AD16">
        <v>3.0639824E-2</v>
      </c>
      <c r="AE16" s="1">
        <v>-3.3249894895185197E-5</v>
      </c>
      <c r="AF16">
        <v>3.3996237920022002E-2</v>
      </c>
    </row>
    <row r="17" spans="1:32" x14ac:dyDescent="0.25">
      <c r="A17" t="s">
        <v>66</v>
      </c>
      <c r="B17">
        <v>1.76328833378231E-3</v>
      </c>
      <c r="C17">
        <v>3.85987555858609E-2</v>
      </c>
      <c r="D17">
        <v>16</v>
      </c>
      <c r="F17">
        <v>419020</v>
      </c>
      <c r="G17" t="s">
        <v>140</v>
      </c>
      <c r="H17" t="s">
        <v>109</v>
      </c>
      <c r="I17" t="s">
        <v>120</v>
      </c>
      <c r="J17" s="2" t="s">
        <v>123</v>
      </c>
      <c r="K17" s="2">
        <v>43746</v>
      </c>
      <c r="L17">
        <v>19000000</v>
      </c>
      <c r="M17" t="s">
        <v>7</v>
      </c>
      <c r="N17">
        <f>VLOOKUP(M17,A:D,4,0)</f>
        <v>84</v>
      </c>
      <c r="O17">
        <f>VLOOKUP(M17,A:D,2,0)</f>
        <v>1.1260022420627199E-2</v>
      </c>
      <c r="AA17" t="s">
        <v>75</v>
      </c>
      <c r="AB17">
        <v>1.5997316208185501E-2</v>
      </c>
      <c r="AC17">
        <v>-1.70531860315748E-2</v>
      </c>
      <c r="AD17">
        <v>3.8889840000000002E-2</v>
      </c>
      <c r="AE17" s="1">
        <v>-1.0609350941003599E-5</v>
      </c>
      <c r="AF17">
        <v>3.37446206054366E-2</v>
      </c>
    </row>
    <row r="18" spans="1:32" x14ac:dyDescent="0.25">
      <c r="A18" t="s">
        <v>75</v>
      </c>
      <c r="B18">
        <v>2.5404155597929501E-3</v>
      </c>
      <c r="C18">
        <v>1.5997316208185501E-2</v>
      </c>
      <c r="D18">
        <v>17</v>
      </c>
      <c r="F18">
        <v>419023</v>
      </c>
      <c r="G18" t="s">
        <v>240</v>
      </c>
      <c r="H18" t="s">
        <v>109</v>
      </c>
      <c r="I18" t="s">
        <v>132</v>
      </c>
      <c r="J18" s="2" t="s">
        <v>241</v>
      </c>
      <c r="K18" s="2">
        <v>43767</v>
      </c>
      <c r="L18">
        <v>30750000</v>
      </c>
      <c r="M18" t="s">
        <v>31</v>
      </c>
      <c r="N18">
        <f>VLOOKUP(M18,A:D,4,0)</f>
        <v>44</v>
      </c>
      <c r="O18">
        <f>VLOOKUP(M18,A:D,2,0)</f>
        <v>5.5158766993593598E-3</v>
      </c>
      <c r="AA18" t="s">
        <v>19</v>
      </c>
      <c r="AB18">
        <v>9.73437345709489E-2</v>
      </c>
      <c r="AC18">
        <v>-5.8418888064524097E-2</v>
      </c>
      <c r="AD18">
        <v>-4.023329E-3</v>
      </c>
      <c r="AE18" s="1">
        <v>2.2879516256096099E-5</v>
      </c>
      <c r="AF18">
        <v>3.36544483992171E-2</v>
      </c>
    </row>
    <row r="19" spans="1:32" x14ac:dyDescent="0.25">
      <c r="A19" t="s">
        <v>49</v>
      </c>
      <c r="B19">
        <v>2.6038027465011501E-3</v>
      </c>
      <c r="C19">
        <v>4.1987206582692199E-3</v>
      </c>
      <c r="D19">
        <v>18</v>
      </c>
      <c r="F19">
        <v>419024</v>
      </c>
      <c r="G19" t="s">
        <v>212</v>
      </c>
      <c r="H19" t="s">
        <v>109</v>
      </c>
      <c r="I19" t="s">
        <v>132</v>
      </c>
      <c r="J19" s="2" t="s">
        <v>139</v>
      </c>
      <c r="K19" s="2">
        <v>43767</v>
      </c>
      <c r="L19">
        <v>35000000</v>
      </c>
      <c r="M19" t="s">
        <v>31</v>
      </c>
      <c r="N19">
        <f>VLOOKUP(M19,A:D,4,0)</f>
        <v>44</v>
      </c>
      <c r="O19">
        <f>VLOOKUP(M19,A:D,2,0)</f>
        <v>5.5158766993593598E-3</v>
      </c>
      <c r="AA19" t="s">
        <v>69</v>
      </c>
      <c r="AB19">
        <v>2.3286435346614301E-2</v>
      </c>
      <c r="AC19">
        <v>-1.77547648273386E-2</v>
      </c>
      <c r="AD19">
        <v>4.4981748000000002E-2</v>
      </c>
      <c r="AE19" s="1">
        <v>-1.8597487044592701E-5</v>
      </c>
      <c r="AF19">
        <v>3.3442692014598999E-2</v>
      </c>
    </row>
    <row r="20" spans="1:32" x14ac:dyDescent="0.25">
      <c r="A20" t="s">
        <v>43</v>
      </c>
      <c r="B20">
        <v>2.8113599901032202E-3</v>
      </c>
      <c r="C20">
        <v>-3.2050127840397499E-3</v>
      </c>
      <c r="D20">
        <v>19</v>
      </c>
      <c r="F20">
        <v>419025</v>
      </c>
      <c r="G20" t="s">
        <v>138</v>
      </c>
      <c r="H20" t="s">
        <v>109</v>
      </c>
      <c r="I20" t="s">
        <v>132</v>
      </c>
      <c r="J20" s="2" t="s">
        <v>139</v>
      </c>
      <c r="K20" s="2">
        <v>43767</v>
      </c>
      <c r="L20">
        <v>19750000</v>
      </c>
      <c r="M20" t="s">
        <v>31</v>
      </c>
      <c r="N20">
        <f>VLOOKUP(M20,A:D,4,0)</f>
        <v>44</v>
      </c>
      <c r="O20">
        <f>VLOOKUP(M20,A:D,2,0)</f>
        <v>5.5158766993593598E-3</v>
      </c>
      <c r="AA20" t="s">
        <v>18</v>
      </c>
      <c r="AB20">
        <v>1.7499574354684602E-2</v>
      </c>
      <c r="AC20">
        <v>-1.5823953085873699E-2</v>
      </c>
      <c r="AD20">
        <v>4.2617202E-2</v>
      </c>
      <c r="AE20" s="1">
        <v>-1.1801233545695899E-5</v>
      </c>
      <c r="AF20">
        <v>3.3401401997535697E-2</v>
      </c>
    </row>
    <row r="21" spans="1:32" x14ac:dyDescent="0.25">
      <c r="A21" t="s">
        <v>25</v>
      </c>
      <c r="B21">
        <v>2.8120340527471601E-3</v>
      </c>
      <c r="C21">
        <v>2.9087658374735599E-2</v>
      </c>
      <c r="D21">
        <v>20</v>
      </c>
      <c r="F21">
        <v>419026</v>
      </c>
      <c r="G21" t="s">
        <v>159</v>
      </c>
      <c r="H21" t="s">
        <v>109</v>
      </c>
      <c r="I21" t="s">
        <v>160</v>
      </c>
      <c r="J21" s="2" t="s">
        <v>161</v>
      </c>
      <c r="K21" s="2">
        <v>43768</v>
      </c>
      <c r="L21">
        <v>25300000</v>
      </c>
      <c r="M21" t="s">
        <v>71</v>
      </c>
      <c r="N21">
        <f>VLOOKUP(M21,A:D,4,0)</f>
        <v>97</v>
      </c>
      <c r="O21">
        <f>VLOOKUP(M21,A:D,2,0)</f>
        <v>1.77166608013371E-2</v>
      </c>
      <c r="AA21" t="s">
        <v>23</v>
      </c>
      <c r="AB21">
        <v>8.9938592347661699E-3</v>
      </c>
      <c r="AC21">
        <v>-1.34603806247369E-2</v>
      </c>
      <c r="AD21">
        <v>3.8649753000000002E-2</v>
      </c>
      <c r="AE21" s="1">
        <v>-4.67896880381037E-6</v>
      </c>
      <c r="AF21">
        <v>3.3328784877824001E-2</v>
      </c>
    </row>
    <row r="22" spans="1:32" x14ac:dyDescent="0.25">
      <c r="A22" t="s">
        <v>38</v>
      </c>
      <c r="B22">
        <v>2.9204299498329402E-3</v>
      </c>
      <c r="C22">
        <v>0</v>
      </c>
      <c r="D22">
        <v>21</v>
      </c>
      <c r="F22">
        <v>419027</v>
      </c>
      <c r="G22" t="s">
        <v>164</v>
      </c>
      <c r="H22" t="s">
        <v>109</v>
      </c>
      <c r="I22" t="s">
        <v>125</v>
      </c>
      <c r="J22" s="2" t="s">
        <v>165</v>
      </c>
      <c r="K22" s="2">
        <v>43790</v>
      </c>
      <c r="L22" s="2">
        <v>0</v>
      </c>
      <c r="M22" t="s">
        <v>64</v>
      </c>
      <c r="N22">
        <f>VLOOKUP(M22,A:D,4,0)</f>
        <v>36</v>
      </c>
      <c r="O22">
        <f>VLOOKUP(M22,A:D,2,0)</f>
        <v>4.9433104946963796E-3</v>
      </c>
      <c r="AA22" t="s">
        <v>59</v>
      </c>
      <c r="AB22">
        <v>2.32083406343087E-2</v>
      </c>
      <c r="AC22">
        <v>-2.1441329749102799E-2</v>
      </c>
      <c r="AD22">
        <v>3.3989273E-2</v>
      </c>
      <c r="AE22" s="1">
        <v>-1.6913663327068998E-5</v>
      </c>
      <c r="AF22">
        <v>3.3246042089752501E-2</v>
      </c>
    </row>
    <row r="23" spans="1:32" x14ac:dyDescent="0.25">
      <c r="A23" t="s">
        <v>17</v>
      </c>
      <c r="B23">
        <v>2.9644607670840802E-3</v>
      </c>
      <c r="C23">
        <v>2.4125951448484399E-2</v>
      </c>
      <c r="D23">
        <v>22</v>
      </c>
      <c r="F23">
        <v>420001</v>
      </c>
      <c r="G23" t="s">
        <v>238</v>
      </c>
      <c r="H23" t="s">
        <v>109</v>
      </c>
      <c r="I23" t="s">
        <v>116</v>
      </c>
      <c r="J23" s="2" t="s">
        <v>239</v>
      </c>
      <c r="K23" s="2">
        <v>43888</v>
      </c>
      <c r="L23" s="2">
        <v>45107325</v>
      </c>
      <c r="M23" t="s">
        <v>22</v>
      </c>
      <c r="N23">
        <f>VLOOKUP(M23,A:D,4,0)</f>
        <v>94</v>
      </c>
      <c r="O23">
        <f>VLOOKUP(M23,A:D,2,0)</f>
        <v>1.4804501972407199E-2</v>
      </c>
      <c r="AA23" t="s">
        <v>99</v>
      </c>
      <c r="AB23">
        <v>2.26162333942793E-2</v>
      </c>
      <c r="AC23">
        <v>-1.57033917416044E-2</v>
      </c>
      <c r="AD23">
        <v>4.3589782000000001E-2</v>
      </c>
      <c r="AE23" s="1">
        <v>-1.54809796313828E-5</v>
      </c>
      <c r="AF23">
        <v>3.1990081694142497E-2</v>
      </c>
    </row>
    <row r="24" spans="1:32" x14ac:dyDescent="0.25">
      <c r="A24" t="s">
        <v>102</v>
      </c>
      <c r="B24">
        <v>3.06115364730451E-3</v>
      </c>
      <c r="C24">
        <v>2.2713261299847399E-2</v>
      </c>
      <c r="D24">
        <v>23</v>
      </c>
      <c r="F24">
        <v>420002</v>
      </c>
      <c r="G24" t="s">
        <v>119</v>
      </c>
      <c r="H24" t="s">
        <v>109</v>
      </c>
      <c r="I24" t="s">
        <v>120</v>
      </c>
      <c r="J24" s="2" t="s">
        <v>121</v>
      </c>
      <c r="K24" s="2">
        <v>43896</v>
      </c>
      <c r="L24">
        <v>31750000</v>
      </c>
      <c r="M24" t="s">
        <v>7</v>
      </c>
      <c r="N24">
        <f>VLOOKUP(M24,A:D,4,0)</f>
        <v>84</v>
      </c>
      <c r="O24">
        <f>VLOOKUP(M24,A:D,2,0)</f>
        <v>1.1260022420627199E-2</v>
      </c>
      <c r="AA24" t="s">
        <v>43</v>
      </c>
      <c r="AB24">
        <v>-3.2050127840397499E-3</v>
      </c>
      <c r="AC24">
        <v>-4.0087758145683E-3</v>
      </c>
      <c r="AD24">
        <v>4.5751393000000001E-2</v>
      </c>
      <c r="AE24" s="1">
        <v>5.8782202884395004E-7</v>
      </c>
      <c r="AF24">
        <v>3.1967373369415901E-2</v>
      </c>
    </row>
    <row r="25" spans="1:32" x14ac:dyDescent="0.25">
      <c r="A25" t="s">
        <v>59</v>
      </c>
      <c r="B25">
        <v>3.23901406978021E-3</v>
      </c>
      <c r="C25">
        <v>2.32083406343087E-2</v>
      </c>
      <c r="D25">
        <v>24</v>
      </c>
      <c r="F25">
        <v>420004</v>
      </c>
      <c r="G25" t="s">
        <v>133</v>
      </c>
      <c r="H25" t="s">
        <v>109</v>
      </c>
      <c r="I25" t="s">
        <v>120</v>
      </c>
      <c r="J25" s="2" t="s">
        <v>134</v>
      </c>
      <c r="K25" s="2">
        <v>43896</v>
      </c>
      <c r="L25">
        <v>19200000</v>
      </c>
      <c r="M25" t="s">
        <v>7</v>
      </c>
      <c r="N25">
        <f>VLOOKUP(M25,A:D,4,0)</f>
        <v>84</v>
      </c>
      <c r="O25">
        <f>VLOOKUP(M25,A:D,2,0)</f>
        <v>1.1260022420627199E-2</v>
      </c>
      <c r="AA25" t="s">
        <v>60</v>
      </c>
      <c r="AB25">
        <v>3.2786228837466597E-2</v>
      </c>
      <c r="AC25">
        <v>-2.8460837229982099E-2</v>
      </c>
      <c r="AD25">
        <v>1.8327156000000001E-2</v>
      </c>
      <c r="AE25" s="1">
        <v>-1.7101500360976201E-5</v>
      </c>
      <c r="AF25">
        <v>3.1566719384087998E-2</v>
      </c>
    </row>
    <row r="26" spans="1:32" x14ac:dyDescent="0.25">
      <c r="A26" t="s">
        <v>6</v>
      </c>
      <c r="B26">
        <v>3.4259747716300702E-3</v>
      </c>
      <c r="C26">
        <v>2.69112157117351E-2</v>
      </c>
      <c r="D26">
        <v>25</v>
      </c>
      <c r="F26">
        <v>420007</v>
      </c>
      <c r="G26" t="s">
        <v>142</v>
      </c>
      <c r="H26" t="s">
        <v>109</v>
      </c>
      <c r="I26" t="s">
        <v>137</v>
      </c>
      <c r="J26" s="2" t="s">
        <v>143</v>
      </c>
      <c r="K26" s="2">
        <v>44005</v>
      </c>
      <c r="L26">
        <v>64350000</v>
      </c>
      <c r="M26" t="s">
        <v>74</v>
      </c>
      <c r="N26">
        <f>VLOOKUP(M26,A:D,4,0)</f>
        <v>93</v>
      </c>
      <c r="O26">
        <f>VLOOKUP(M26,A:D,2,0)</f>
        <v>1.3886707407309001E-2</v>
      </c>
      <c r="AA26" t="s">
        <v>71</v>
      </c>
      <c r="AB26">
        <v>6.12448819300178E-2</v>
      </c>
      <c r="AC26">
        <v>-4.2273018511703397E-2</v>
      </c>
      <c r="AD26">
        <v>1.2993413000000001E-2</v>
      </c>
      <c r="AE26" s="1">
        <v>-3.3640024575767897E-5</v>
      </c>
      <c r="AF26">
        <v>3.15405817287642E-2</v>
      </c>
    </row>
    <row r="27" spans="1:32" x14ac:dyDescent="0.25">
      <c r="A27" t="s">
        <v>42</v>
      </c>
      <c r="B27">
        <v>3.6321263433470802E-3</v>
      </c>
      <c r="C27">
        <v>1.44417149106984E-2</v>
      </c>
      <c r="D27">
        <v>26</v>
      </c>
      <c r="F27">
        <v>420008</v>
      </c>
      <c r="G27" t="s">
        <v>237</v>
      </c>
      <c r="H27" t="s">
        <v>109</v>
      </c>
      <c r="I27" t="s">
        <v>137</v>
      </c>
      <c r="J27" s="2" t="s">
        <v>143</v>
      </c>
      <c r="K27" s="2">
        <v>44097</v>
      </c>
      <c r="L27">
        <v>73150000</v>
      </c>
      <c r="M27" t="s">
        <v>74</v>
      </c>
      <c r="N27">
        <f>VLOOKUP(M27,A:D,4,0)</f>
        <v>93</v>
      </c>
      <c r="O27">
        <f>VLOOKUP(M27,A:D,2,0)</f>
        <v>1.3886707407309001E-2</v>
      </c>
      <c r="AA27" t="s">
        <v>12</v>
      </c>
      <c r="AB27">
        <v>2.7229161412012402E-2</v>
      </c>
      <c r="AC27">
        <v>-1.8269450569356398E-2</v>
      </c>
      <c r="AD27">
        <v>4.0602016999999997E-2</v>
      </c>
      <c r="AE27" s="1">
        <v>-2.0197953210036399E-5</v>
      </c>
      <c r="AF27">
        <v>3.1484780498780798E-2</v>
      </c>
    </row>
    <row r="28" spans="1:32" x14ac:dyDescent="0.25">
      <c r="A28" t="s">
        <v>83</v>
      </c>
      <c r="B28">
        <v>3.7775207516249701E-3</v>
      </c>
      <c r="C28">
        <v>1.5684969193878101E-2</v>
      </c>
      <c r="D28">
        <v>27</v>
      </c>
      <c r="F28">
        <v>420009</v>
      </c>
      <c r="G28" t="s">
        <v>216</v>
      </c>
      <c r="H28" t="s">
        <v>109</v>
      </c>
      <c r="I28" t="s">
        <v>116</v>
      </c>
      <c r="J28" s="2" t="s">
        <v>217</v>
      </c>
      <c r="K28" s="2">
        <v>44138</v>
      </c>
      <c r="L28">
        <v>35990750</v>
      </c>
      <c r="M28" t="s">
        <v>22</v>
      </c>
      <c r="N28">
        <f>VLOOKUP(M28,A:D,4,0)</f>
        <v>94</v>
      </c>
      <c r="O28">
        <f>VLOOKUP(M28,A:D,2,0)</f>
        <v>1.4804501972407199E-2</v>
      </c>
      <c r="AA28" t="s">
        <v>88</v>
      </c>
      <c r="AB28">
        <v>1.8470540656674101E-2</v>
      </c>
      <c r="AC28">
        <v>-1.06304649108626E-2</v>
      </c>
      <c r="AD28">
        <v>4.7470696E-2</v>
      </c>
      <c r="AE28" s="1">
        <v>-9.3208917778054793E-6</v>
      </c>
      <c r="AF28">
        <v>3.0920055395285001E-2</v>
      </c>
    </row>
    <row r="29" spans="1:32" x14ac:dyDescent="0.25">
      <c r="A29" t="s">
        <v>100</v>
      </c>
      <c r="B29">
        <v>3.7942519527039498E-3</v>
      </c>
      <c r="C29">
        <v>1.3493085493533299E-2</v>
      </c>
      <c r="D29">
        <v>28</v>
      </c>
      <c r="F29">
        <v>420010</v>
      </c>
      <c r="G29" t="s">
        <v>218</v>
      </c>
      <c r="H29" t="s">
        <v>109</v>
      </c>
      <c r="I29" t="s">
        <v>120</v>
      </c>
      <c r="J29" s="2" t="s">
        <v>187</v>
      </c>
      <c r="K29" s="2">
        <v>44183</v>
      </c>
      <c r="L29">
        <v>31143000</v>
      </c>
      <c r="M29" t="s">
        <v>7</v>
      </c>
      <c r="N29">
        <f>VLOOKUP(M29,A:D,4,0)</f>
        <v>84</v>
      </c>
      <c r="O29">
        <f>VLOOKUP(M29,A:D,2,0)</f>
        <v>1.1260022420627199E-2</v>
      </c>
      <c r="AA29" t="s">
        <v>76</v>
      </c>
      <c r="AB29">
        <v>2.7063795426319499E-2</v>
      </c>
      <c r="AC29">
        <v>-1.9137794477852601E-2</v>
      </c>
      <c r="AD29">
        <v>3.5590336E-2</v>
      </c>
      <c r="AE29" s="1">
        <v>-1.8433706840628601E-5</v>
      </c>
      <c r="AF29">
        <v>3.0917816320424198E-2</v>
      </c>
    </row>
    <row r="30" spans="1:32" x14ac:dyDescent="0.25">
      <c r="A30" t="s">
        <v>54</v>
      </c>
      <c r="B30">
        <v>3.9855260120817198E-3</v>
      </c>
      <c r="C30">
        <v>7.2121009365385298E-3</v>
      </c>
      <c r="D30">
        <v>29</v>
      </c>
      <c r="F30">
        <v>420012</v>
      </c>
      <c r="G30" t="s">
        <v>130</v>
      </c>
      <c r="H30" t="s">
        <v>109</v>
      </c>
      <c r="I30" t="s">
        <v>116</v>
      </c>
      <c r="J30" s="2" t="s">
        <v>131</v>
      </c>
      <c r="K30" s="2">
        <v>44186</v>
      </c>
      <c r="L30">
        <v>0</v>
      </c>
      <c r="M30" t="s">
        <v>22</v>
      </c>
      <c r="N30">
        <f>VLOOKUP(M30,A:D,4,0)</f>
        <v>94</v>
      </c>
      <c r="O30">
        <f>VLOOKUP(M30,A:D,2,0)</f>
        <v>1.4804501972407199E-2</v>
      </c>
      <c r="AA30" t="s">
        <v>16</v>
      </c>
      <c r="AB30">
        <v>1.6218278274138399E-2</v>
      </c>
      <c r="AC30">
        <v>-1.3955222104109301E-2</v>
      </c>
      <c r="AD30">
        <v>3.6133312000000001E-2</v>
      </c>
      <c r="AE30" s="1">
        <v>-8.1780407783218698E-6</v>
      </c>
      <c r="AF30">
        <v>3.08819383346224E-2</v>
      </c>
    </row>
    <row r="31" spans="1:32" x14ac:dyDescent="0.25">
      <c r="A31" t="s">
        <v>16</v>
      </c>
      <c r="B31">
        <v>4.2203598125093401E-3</v>
      </c>
      <c r="C31">
        <v>1.6218278274138399E-2</v>
      </c>
      <c r="D31">
        <v>30</v>
      </c>
      <c r="F31">
        <v>421001</v>
      </c>
      <c r="G31" t="s">
        <v>192</v>
      </c>
      <c r="H31" t="s">
        <v>109</v>
      </c>
      <c r="I31" t="s">
        <v>120</v>
      </c>
      <c r="J31" s="2" t="s">
        <v>134</v>
      </c>
      <c r="K31" s="2">
        <v>44204</v>
      </c>
      <c r="L31">
        <v>20318560</v>
      </c>
      <c r="M31" t="s">
        <v>7</v>
      </c>
      <c r="N31">
        <f>VLOOKUP(M31,A:D,4,0)</f>
        <v>84</v>
      </c>
      <c r="O31">
        <f>VLOOKUP(M31,A:D,2,0)</f>
        <v>1.1260022420627199E-2</v>
      </c>
      <c r="AA31" t="s">
        <v>13</v>
      </c>
      <c r="AB31">
        <v>1.8444979710522301E-2</v>
      </c>
      <c r="AC31">
        <v>-1.5674057130368301E-2</v>
      </c>
      <c r="AD31">
        <v>3.3931958999999998E-2</v>
      </c>
      <c r="AE31" s="1">
        <v>-9.8099894608558095E-6</v>
      </c>
      <c r="AF31">
        <v>3.0826605081163898E-2</v>
      </c>
    </row>
    <row r="32" spans="1:32" x14ac:dyDescent="0.25">
      <c r="A32" t="s">
        <v>73</v>
      </c>
      <c r="B32">
        <v>4.39851683788791E-3</v>
      </c>
      <c r="C32">
        <v>3.26953237079399E-2</v>
      </c>
      <c r="D32">
        <v>31</v>
      </c>
      <c r="F32">
        <v>421010</v>
      </c>
      <c r="G32" t="s">
        <v>122</v>
      </c>
      <c r="H32" t="s">
        <v>109</v>
      </c>
      <c r="I32" t="s">
        <v>120</v>
      </c>
      <c r="J32" s="2" t="s">
        <v>123</v>
      </c>
      <c r="K32" s="2">
        <v>44425</v>
      </c>
      <c r="L32">
        <v>0</v>
      </c>
      <c r="M32" t="s">
        <v>7</v>
      </c>
      <c r="N32">
        <f>VLOOKUP(M32,A:D,4,0)</f>
        <v>84</v>
      </c>
      <c r="O32">
        <f>VLOOKUP(M32,A:D,2,0)</f>
        <v>1.1260022420627199E-2</v>
      </c>
      <c r="AA32" t="s">
        <v>61</v>
      </c>
      <c r="AB32">
        <v>7.5577771457272999E-2</v>
      </c>
      <c r="AC32">
        <v>-4.75819826920508E-2</v>
      </c>
      <c r="AD32">
        <v>1.0408759E-2</v>
      </c>
      <c r="AE32" s="1">
        <v>-3.7431356811319899E-5</v>
      </c>
      <c r="AF32">
        <v>3.0713269678130099E-2</v>
      </c>
    </row>
    <row r="33" spans="1:32" x14ac:dyDescent="0.25">
      <c r="A33" t="s">
        <v>20</v>
      </c>
      <c r="B33">
        <v>4.5216551328764697E-3</v>
      </c>
      <c r="C33">
        <v>3.4229341570962302E-2</v>
      </c>
      <c r="D33">
        <v>32</v>
      </c>
      <c r="F33">
        <v>421011</v>
      </c>
      <c r="G33" t="s">
        <v>242</v>
      </c>
      <c r="H33" t="s">
        <v>109</v>
      </c>
      <c r="I33" t="s">
        <v>120</v>
      </c>
      <c r="J33" s="2" t="s">
        <v>121</v>
      </c>
      <c r="K33" s="2">
        <v>44434</v>
      </c>
      <c r="L33">
        <v>0</v>
      </c>
      <c r="M33" t="s">
        <v>7</v>
      </c>
      <c r="N33">
        <f>VLOOKUP(M33,A:D,4,0)</f>
        <v>84</v>
      </c>
      <c r="O33">
        <f>VLOOKUP(M33,A:D,2,0)</f>
        <v>1.1260022420627199E-2</v>
      </c>
      <c r="AA33" t="s">
        <v>65</v>
      </c>
      <c r="AB33">
        <v>2.19996743201432E-2</v>
      </c>
      <c r="AC33">
        <v>-1.6282331480733402E-2</v>
      </c>
      <c r="AD33">
        <v>3.5931207E-2</v>
      </c>
      <c r="AE33" s="1">
        <v>-1.28707735663023E-5</v>
      </c>
      <c r="AF33">
        <v>3.0669709626905899E-2</v>
      </c>
    </row>
    <row r="34" spans="1:32" x14ac:dyDescent="0.25">
      <c r="A34" t="s">
        <v>5</v>
      </c>
      <c r="B34">
        <v>4.5592072276805897E-3</v>
      </c>
      <c r="C34">
        <v>2.5667556136433699E-2</v>
      </c>
      <c r="D34">
        <v>33</v>
      </c>
      <c r="F34">
        <v>521001</v>
      </c>
      <c r="G34" t="s">
        <v>234</v>
      </c>
      <c r="H34" t="s">
        <v>113</v>
      </c>
      <c r="I34" t="s">
        <v>120</v>
      </c>
      <c r="J34" s="2" t="s">
        <v>235</v>
      </c>
      <c r="K34" s="2">
        <v>44343</v>
      </c>
      <c r="L34">
        <v>51250000</v>
      </c>
      <c r="M34" t="s">
        <v>7</v>
      </c>
      <c r="N34">
        <f>VLOOKUP(M34,A:D,4,0)</f>
        <v>84</v>
      </c>
      <c r="O34">
        <f>VLOOKUP(M34,A:D,2,0)</f>
        <v>1.1260022420627199E-2</v>
      </c>
      <c r="AA34" t="s">
        <v>81</v>
      </c>
      <c r="AB34">
        <v>5.7373130250665903E-3</v>
      </c>
      <c r="AC34">
        <v>-9.9713114392255397E-3</v>
      </c>
      <c r="AD34">
        <v>3.3975024E-2</v>
      </c>
      <c r="AE34" s="1">
        <v>-1.9436613495368901E-6</v>
      </c>
      <c r="AF34">
        <v>3.0570825738433002E-2</v>
      </c>
    </row>
    <row r="35" spans="1:32" x14ac:dyDescent="0.25">
      <c r="A35" t="s">
        <v>26</v>
      </c>
      <c r="B35">
        <v>4.8160563835945901E-3</v>
      </c>
      <c r="C35">
        <v>1.1422899779725999E-2</v>
      </c>
      <c r="D35">
        <v>34</v>
      </c>
      <c r="F35">
        <v>521003</v>
      </c>
      <c r="G35" t="s">
        <v>168</v>
      </c>
      <c r="H35" t="s">
        <v>113</v>
      </c>
      <c r="I35" t="s">
        <v>120</v>
      </c>
      <c r="J35" s="2" t="s">
        <v>169</v>
      </c>
      <c r="K35" s="2">
        <v>44439</v>
      </c>
      <c r="L35">
        <v>55750000</v>
      </c>
      <c r="M35" t="s">
        <v>7</v>
      </c>
      <c r="N35">
        <f>VLOOKUP(M35,A:D,4,0)</f>
        <v>84</v>
      </c>
      <c r="O35">
        <f>VLOOKUP(M35,A:D,2,0)</f>
        <v>1.1260022420627199E-2</v>
      </c>
      <c r="AA35" t="s">
        <v>21</v>
      </c>
      <c r="AB35">
        <v>2.3924500321464901E-2</v>
      </c>
      <c r="AC35">
        <v>-1.25955508243132E-2</v>
      </c>
      <c r="AD35">
        <v>4.7206211999999997E-2</v>
      </c>
      <c r="AE35" s="1">
        <v>-1.42252265980961E-5</v>
      </c>
      <c r="AF35">
        <v>3.04966817164374E-2</v>
      </c>
    </row>
    <row r="36" spans="1:32" x14ac:dyDescent="0.25">
      <c r="A36" t="s">
        <v>37</v>
      </c>
      <c r="B36">
        <v>4.89769471266744E-3</v>
      </c>
      <c r="C36">
        <v>2.3598517585363299E-2</v>
      </c>
      <c r="D36">
        <v>35</v>
      </c>
      <c r="F36">
        <v>521004</v>
      </c>
      <c r="G36" t="s">
        <v>195</v>
      </c>
      <c r="H36" t="s">
        <v>113</v>
      </c>
      <c r="I36" t="s">
        <v>116</v>
      </c>
      <c r="J36" s="2" t="s">
        <v>196</v>
      </c>
      <c r="K36" s="2">
        <v>44343</v>
      </c>
      <c r="L36">
        <v>51431250</v>
      </c>
      <c r="M36" t="s">
        <v>22</v>
      </c>
      <c r="N36">
        <f>VLOOKUP(M36,A:D,4,0)</f>
        <v>94</v>
      </c>
      <c r="O36">
        <f>VLOOKUP(M36,A:D,2,0)</f>
        <v>1.4804501972407199E-2</v>
      </c>
      <c r="AA36" t="s">
        <v>57</v>
      </c>
      <c r="AB36">
        <v>9.2475577220115894E-3</v>
      </c>
      <c r="AC36">
        <v>-1.93163944566444E-2</v>
      </c>
      <c r="AD36">
        <v>1.1156937E-2</v>
      </c>
      <c r="AE36" s="1">
        <v>-1.9929577734687E-6</v>
      </c>
      <c r="AF36">
        <v>3.01745676863596E-2</v>
      </c>
    </row>
    <row r="37" spans="1:32" x14ac:dyDescent="0.25">
      <c r="A37" t="s">
        <v>64</v>
      </c>
      <c r="B37">
        <v>4.9433104946963796E-3</v>
      </c>
      <c r="C37">
        <v>1.42334867172614E-2</v>
      </c>
      <c r="D37">
        <v>36</v>
      </c>
      <c r="F37">
        <v>521005</v>
      </c>
      <c r="G37" t="s">
        <v>186</v>
      </c>
      <c r="H37" t="s">
        <v>113</v>
      </c>
      <c r="I37" t="s">
        <v>120</v>
      </c>
      <c r="J37" s="2" t="s">
        <v>187</v>
      </c>
      <c r="K37" s="2">
        <v>44391</v>
      </c>
      <c r="L37">
        <v>0</v>
      </c>
      <c r="M37" t="s">
        <v>7</v>
      </c>
      <c r="N37">
        <f>VLOOKUP(M37,A:D,4,0)</f>
        <v>84</v>
      </c>
      <c r="O37">
        <f>VLOOKUP(M37,A:D,2,0)</f>
        <v>1.1260022420627199E-2</v>
      </c>
      <c r="AA37" t="s">
        <v>35</v>
      </c>
      <c r="AB37">
        <v>3.8382726824270401E-2</v>
      </c>
      <c r="AC37">
        <v>-3.1890153950227797E-2</v>
      </c>
      <c r="AD37">
        <v>6.8186599999999998E-3</v>
      </c>
      <c r="AE37" s="1">
        <v>-8.3462516784162797E-6</v>
      </c>
      <c r="AF37">
        <v>3.0134759682406101E-2</v>
      </c>
    </row>
    <row r="38" spans="1:32" x14ac:dyDescent="0.25">
      <c r="A38" t="s">
        <v>56</v>
      </c>
      <c r="B38">
        <v>4.9506593412641997E-3</v>
      </c>
      <c r="C38">
        <v>2.6711962849823901E-2</v>
      </c>
      <c r="D38">
        <v>37</v>
      </c>
      <c r="F38">
        <v>521006</v>
      </c>
      <c r="G38" t="s">
        <v>135</v>
      </c>
      <c r="H38" t="s">
        <v>113</v>
      </c>
      <c r="I38" t="s">
        <v>116</v>
      </c>
      <c r="J38" s="2" t="s">
        <v>136</v>
      </c>
      <c r="K38" s="2">
        <v>44391</v>
      </c>
      <c r="L38">
        <v>27265000</v>
      </c>
      <c r="M38" t="s">
        <v>22</v>
      </c>
      <c r="N38">
        <f>VLOOKUP(M38,A:D,4,0)</f>
        <v>94</v>
      </c>
      <c r="O38">
        <f>VLOOKUP(M38,A:D,2,0)</f>
        <v>1.4804501972407199E-2</v>
      </c>
      <c r="AA38" t="s">
        <v>100</v>
      </c>
      <c r="AB38">
        <v>1.3493085493533299E-2</v>
      </c>
      <c r="AC38">
        <v>-1.55079125746862E-2</v>
      </c>
      <c r="AD38">
        <v>2.5010731000000001E-2</v>
      </c>
      <c r="AE38" s="1">
        <v>-5.2334852122644599E-6</v>
      </c>
      <c r="AF38">
        <v>2.9881534335779999E-2</v>
      </c>
    </row>
    <row r="39" spans="1:32" x14ac:dyDescent="0.25">
      <c r="A39" t="s">
        <v>9</v>
      </c>
      <c r="B39">
        <v>5.0786527455749996E-3</v>
      </c>
      <c r="C39">
        <v>1.7525296576442601E-2</v>
      </c>
      <c r="D39">
        <v>38</v>
      </c>
      <c r="F39">
        <v>521007</v>
      </c>
      <c r="G39" t="s">
        <v>179</v>
      </c>
      <c r="H39" t="s">
        <v>113</v>
      </c>
      <c r="I39" t="s">
        <v>125</v>
      </c>
      <c r="J39" s="2" t="s">
        <v>180</v>
      </c>
      <c r="K39" s="2">
        <v>44376</v>
      </c>
      <c r="L39" s="2">
        <v>0</v>
      </c>
      <c r="M39" s="2" t="s">
        <v>64</v>
      </c>
      <c r="N39">
        <f>VLOOKUP(M39,A:D,4,0)</f>
        <v>36</v>
      </c>
      <c r="O39">
        <f>VLOOKUP(M39,A:D,2,0)</f>
        <v>4.9433104946963796E-3</v>
      </c>
      <c r="AA39" t="s">
        <v>42</v>
      </c>
      <c r="AB39">
        <v>1.44417149106984E-2</v>
      </c>
      <c r="AC39">
        <v>-1.5824484228557902E-2</v>
      </c>
      <c r="AD39">
        <v>2.4703961E-2</v>
      </c>
      <c r="AE39" s="1">
        <v>-5.6456626569750697E-6</v>
      </c>
      <c r="AF39">
        <v>2.9752112655356398E-2</v>
      </c>
    </row>
    <row r="40" spans="1:32" x14ac:dyDescent="0.25">
      <c r="A40" t="s">
        <v>45</v>
      </c>
      <c r="B40">
        <v>5.3691942913424197E-3</v>
      </c>
      <c r="C40">
        <v>2.1292024483829702E-2</v>
      </c>
      <c r="D40">
        <v>39</v>
      </c>
      <c r="F40">
        <v>521009</v>
      </c>
      <c r="G40" t="s">
        <v>236</v>
      </c>
      <c r="H40" t="s">
        <v>113</v>
      </c>
      <c r="I40" t="s">
        <v>120</v>
      </c>
      <c r="J40" s="2" t="s">
        <v>221</v>
      </c>
      <c r="K40" s="2">
        <v>44497</v>
      </c>
      <c r="L40" s="2">
        <v>0</v>
      </c>
      <c r="M40" t="s">
        <v>7</v>
      </c>
      <c r="N40">
        <f>VLOOKUP(M40,A:D,4,0)</f>
        <v>84</v>
      </c>
      <c r="O40">
        <f>VLOOKUP(M40,A:D,2,0)</f>
        <v>1.1260022420627199E-2</v>
      </c>
      <c r="AA40" t="s">
        <v>51</v>
      </c>
      <c r="AB40">
        <v>3.9028648025187802E-2</v>
      </c>
      <c r="AC40">
        <v>-2.3606427588865199E-2</v>
      </c>
      <c r="AD40">
        <v>3.4361213000000002E-2</v>
      </c>
      <c r="AE40" s="1">
        <v>-3.1657911691782498E-5</v>
      </c>
      <c r="AF40">
        <v>2.9736135473674E-2</v>
      </c>
    </row>
    <row r="41" spans="1:32" x14ac:dyDescent="0.25">
      <c r="A41" t="s">
        <v>36</v>
      </c>
      <c r="B41">
        <v>5.37233146114018E-3</v>
      </c>
      <c r="C41">
        <v>4.8633742792679797E-2</v>
      </c>
      <c r="D41">
        <v>40</v>
      </c>
      <c r="F41">
        <v>521010</v>
      </c>
      <c r="G41" t="s">
        <v>220</v>
      </c>
      <c r="H41" t="s">
        <v>113</v>
      </c>
      <c r="I41" t="s">
        <v>120</v>
      </c>
      <c r="J41" s="2" t="s">
        <v>221</v>
      </c>
      <c r="K41" s="2">
        <v>44497</v>
      </c>
      <c r="L41">
        <v>0</v>
      </c>
      <c r="M41" t="s">
        <v>7</v>
      </c>
      <c r="N41">
        <f>VLOOKUP(M41,A:D,4,0)</f>
        <v>84</v>
      </c>
      <c r="O41">
        <f>VLOOKUP(M41,A:D,2,0)</f>
        <v>1.1260022420627199E-2</v>
      </c>
      <c r="AA41" t="s">
        <v>102</v>
      </c>
      <c r="AB41">
        <v>2.2713261299847399E-2</v>
      </c>
      <c r="AC41">
        <v>-2.1814438160844499E-2</v>
      </c>
      <c r="AD41">
        <v>1.6277669000000002E-2</v>
      </c>
      <c r="AE41" s="1">
        <v>-8.0652111574755192E-6</v>
      </c>
      <c r="AF41">
        <v>2.9472536628576101E-2</v>
      </c>
    </row>
    <row r="42" spans="1:32" x14ac:dyDescent="0.25">
      <c r="A42" t="s">
        <v>34</v>
      </c>
      <c r="B42">
        <v>5.4275486597295296E-3</v>
      </c>
      <c r="C42">
        <v>2.2263525799022101E-2</v>
      </c>
      <c r="D42">
        <v>41</v>
      </c>
      <c r="F42">
        <v>521012</v>
      </c>
      <c r="G42" t="s">
        <v>230</v>
      </c>
      <c r="H42" t="s">
        <v>113</v>
      </c>
      <c r="I42" t="s">
        <v>120</v>
      </c>
      <c r="J42" s="2" t="s">
        <v>231</v>
      </c>
      <c r="K42" s="2">
        <v>44490</v>
      </c>
      <c r="L42">
        <v>20670000</v>
      </c>
      <c r="M42" t="s">
        <v>7</v>
      </c>
      <c r="N42">
        <f>VLOOKUP(M42,A:D,4,0)</f>
        <v>84</v>
      </c>
      <c r="O42">
        <f>VLOOKUP(M42,A:D,2,0)</f>
        <v>1.1260022420627199E-2</v>
      </c>
      <c r="AA42" t="s">
        <v>53</v>
      </c>
      <c r="AB42">
        <v>1.81338210428241E-2</v>
      </c>
      <c r="AC42">
        <v>-1.9756505364123399E-2</v>
      </c>
      <c r="AD42">
        <v>1.6580070999999998E-2</v>
      </c>
      <c r="AE42" s="1">
        <v>-5.9399917007686204E-6</v>
      </c>
      <c r="AF42">
        <v>2.94023990983832E-2</v>
      </c>
    </row>
    <row r="43" spans="1:32" x14ac:dyDescent="0.25">
      <c r="A43" t="s">
        <v>95</v>
      </c>
      <c r="B43">
        <v>5.4700043276489502E-3</v>
      </c>
      <c r="C43">
        <v>1.1113861386138599E-2</v>
      </c>
      <c r="D43">
        <v>42</v>
      </c>
      <c r="F43">
        <v>521013</v>
      </c>
      <c r="G43" t="s">
        <v>175</v>
      </c>
      <c r="H43" t="s">
        <v>113</v>
      </c>
      <c r="I43" t="s">
        <v>120</v>
      </c>
      <c r="J43" s="2" t="s">
        <v>176</v>
      </c>
      <c r="K43" s="2">
        <v>44490</v>
      </c>
      <c r="L43">
        <v>26000000</v>
      </c>
      <c r="M43" t="s">
        <v>7</v>
      </c>
      <c r="N43">
        <f>VLOOKUP(M43,A:D,4,0)</f>
        <v>84</v>
      </c>
      <c r="O43">
        <f>VLOOKUP(M43,A:D,2,0)</f>
        <v>1.1260022420627199E-2</v>
      </c>
      <c r="AA43" t="s">
        <v>14</v>
      </c>
      <c r="AB43">
        <v>5.8132516818536401E-2</v>
      </c>
      <c r="AC43">
        <v>-3.5252043894137303E-2</v>
      </c>
      <c r="AD43">
        <v>2.3488667000000001E-2</v>
      </c>
      <c r="AE43" s="1">
        <v>-4.8135091208285803E-5</v>
      </c>
      <c r="AF43">
        <v>2.90248612369838E-2</v>
      </c>
    </row>
    <row r="44" spans="1:32" x14ac:dyDescent="0.25">
      <c r="A44" t="s">
        <v>18</v>
      </c>
      <c r="B44">
        <v>5.4786232893019003E-3</v>
      </c>
      <c r="C44">
        <v>1.7499574354684602E-2</v>
      </c>
      <c r="D44">
        <v>43</v>
      </c>
      <c r="F44">
        <v>521014</v>
      </c>
      <c r="G44" t="s">
        <v>188</v>
      </c>
      <c r="H44" t="s">
        <v>113</v>
      </c>
      <c r="I44" t="s">
        <v>120</v>
      </c>
      <c r="J44" s="2" t="s">
        <v>176</v>
      </c>
      <c r="K44" s="2">
        <v>44490</v>
      </c>
      <c r="L44">
        <v>60630000</v>
      </c>
      <c r="M44" t="s">
        <v>7</v>
      </c>
      <c r="N44">
        <f>VLOOKUP(M44,A:D,4,0)</f>
        <v>84</v>
      </c>
      <c r="O44">
        <f>VLOOKUP(M44,A:D,2,0)</f>
        <v>1.1260022420627199E-2</v>
      </c>
      <c r="AA44" t="s">
        <v>73</v>
      </c>
      <c r="AB44">
        <v>3.26953237079399E-2</v>
      </c>
      <c r="AC44">
        <v>-2.1828598894336099E-2</v>
      </c>
      <c r="AD44">
        <v>2.6460134999999999E-2</v>
      </c>
      <c r="AE44" s="1">
        <v>-1.88844159582309E-5</v>
      </c>
      <c r="AF44">
        <v>2.88880699811494E-2</v>
      </c>
    </row>
    <row r="45" spans="1:32" x14ac:dyDescent="0.25">
      <c r="A45" t="s">
        <v>31</v>
      </c>
      <c r="B45">
        <v>5.5158766993593598E-3</v>
      </c>
      <c r="C45">
        <v>3.6792609673058897E-2</v>
      </c>
      <c r="D45">
        <v>44</v>
      </c>
      <c r="F45">
        <v>521015</v>
      </c>
      <c r="G45" t="s">
        <v>204</v>
      </c>
      <c r="H45" t="s">
        <v>113</v>
      </c>
      <c r="I45" t="s">
        <v>120</v>
      </c>
      <c r="J45" s="2" t="s">
        <v>205</v>
      </c>
      <c r="K45" s="2">
        <v>44487</v>
      </c>
      <c r="L45">
        <v>94405737.299999997</v>
      </c>
      <c r="M45" t="s">
        <v>7</v>
      </c>
      <c r="N45">
        <f>VLOOKUP(M45,A:D,4,0)</f>
        <v>84</v>
      </c>
      <c r="O45">
        <f>VLOOKUP(M45,A:D,2,0)</f>
        <v>1.1260022420627199E-2</v>
      </c>
      <c r="AA45" t="s">
        <v>32</v>
      </c>
      <c r="AB45">
        <v>7.6958788657952998E-3</v>
      </c>
      <c r="AC45">
        <v>-9.6257324150634295E-3</v>
      </c>
      <c r="AD45">
        <v>2.9858389999999999E-2</v>
      </c>
      <c r="AE45" s="1">
        <v>-2.2118638675963301E-6</v>
      </c>
      <c r="AF45">
        <v>2.8672926482487999E-2</v>
      </c>
    </row>
    <row r="46" spans="1:32" x14ac:dyDescent="0.25">
      <c r="A46" t="s">
        <v>52</v>
      </c>
      <c r="B46">
        <v>5.6808165385646503E-3</v>
      </c>
      <c r="C46">
        <v>3.4162344805909101E-2</v>
      </c>
      <c r="D46">
        <v>45</v>
      </c>
      <c r="F46">
        <v>521020</v>
      </c>
      <c r="G46" t="s">
        <v>147</v>
      </c>
      <c r="H46" t="s">
        <v>113</v>
      </c>
      <c r="I46" t="s">
        <v>125</v>
      </c>
      <c r="J46" s="2" t="s">
        <v>148</v>
      </c>
      <c r="K46" s="2">
        <v>44537</v>
      </c>
      <c r="L46">
        <v>0</v>
      </c>
      <c r="M46" t="s">
        <v>64</v>
      </c>
      <c r="N46">
        <f>VLOOKUP(M46,A:D,4,0)</f>
        <v>36</v>
      </c>
      <c r="O46">
        <f>VLOOKUP(M46,A:D,2,0)</f>
        <v>4.9433104946963796E-3</v>
      </c>
      <c r="AA46" t="s">
        <v>17</v>
      </c>
      <c r="AB46">
        <v>2.4125951448484399E-2</v>
      </c>
      <c r="AC46">
        <v>-1.5902582726592399E-2</v>
      </c>
      <c r="AD46">
        <v>3.0880914999999998E-2</v>
      </c>
      <c r="AE46" s="1">
        <v>-1.18479243625524E-5</v>
      </c>
      <c r="AF46">
        <v>2.85477171317201E-2</v>
      </c>
    </row>
    <row r="47" spans="1:32" x14ac:dyDescent="0.25">
      <c r="A47" t="s">
        <v>60</v>
      </c>
      <c r="B47">
        <v>5.7247463125202902E-3</v>
      </c>
      <c r="C47">
        <v>3.2786228837466597E-2</v>
      </c>
      <c r="D47">
        <v>46</v>
      </c>
      <c r="F47">
        <v>522002</v>
      </c>
      <c r="G47" t="s">
        <v>157</v>
      </c>
      <c r="H47" t="s">
        <v>113</v>
      </c>
      <c r="I47" t="s">
        <v>120</v>
      </c>
      <c r="J47" s="2" t="s">
        <v>158</v>
      </c>
      <c r="K47" s="2">
        <v>44607</v>
      </c>
      <c r="L47">
        <v>31040000</v>
      </c>
      <c r="M47" t="s">
        <v>7</v>
      </c>
      <c r="N47">
        <f>VLOOKUP(M47,A:D,4,0)</f>
        <v>84</v>
      </c>
      <c r="O47">
        <f>VLOOKUP(M47,A:D,2,0)</f>
        <v>1.1260022420627199E-2</v>
      </c>
      <c r="AA47" t="s">
        <v>48</v>
      </c>
      <c r="AB47">
        <v>2.2857234301320702E-2</v>
      </c>
      <c r="AC47">
        <v>-2.2401568402691401E-2</v>
      </c>
      <c r="AD47">
        <v>1.0140758E-2</v>
      </c>
      <c r="AE47" s="1">
        <v>-5.1924524073779E-6</v>
      </c>
      <c r="AF47">
        <v>2.8400343971679901E-2</v>
      </c>
    </row>
    <row r="48" spans="1:32" x14ac:dyDescent="0.25">
      <c r="A48" t="s">
        <v>24</v>
      </c>
      <c r="B48">
        <v>5.7279658819142697E-3</v>
      </c>
      <c r="C48">
        <v>5.2035662225838102E-2</v>
      </c>
      <c r="D48">
        <v>47</v>
      </c>
      <c r="F48">
        <v>522003</v>
      </c>
      <c r="G48" t="s">
        <v>128</v>
      </c>
      <c r="H48" t="s">
        <v>113</v>
      </c>
      <c r="I48" t="s">
        <v>110</v>
      </c>
      <c r="J48" s="2" t="s">
        <v>129</v>
      </c>
      <c r="K48" s="2">
        <v>44644</v>
      </c>
      <c r="L48">
        <v>64665000</v>
      </c>
      <c r="M48" t="s">
        <v>99</v>
      </c>
      <c r="N48">
        <f>VLOOKUP(M48,A:D,4,0)</f>
        <v>78</v>
      </c>
      <c r="O48">
        <f>VLOOKUP(M48,A:D,2,0)</f>
        <v>9.9380404558191294E-3</v>
      </c>
      <c r="AA48" t="s">
        <v>84</v>
      </c>
      <c r="AB48">
        <v>5.1947347877000401E-2</v>
      </c>
      <c r="AC48">
        <v>-3.50935170953173E-2</v>
      </c>
      <c r="AD48">
        <v>3.2274040000000001E-3</v>
      </c>
      <c r="AE48" s="1">
        <v>-5.8836063574072E-6</v>
      </c>
      <c r="AF48">
        <v>2.8186954165234201E-2</v>
      </c>
    </row>
    <row r="49" spans="1:32" x14ac:dyDescent="0.25">
      <c r="A49" t="s">
        <v>72</v>
      </c>
      <c r="B49">
        <v>5.8314919525427203E-3</v>
      </c>
      <c r="C49">
        <v>5.68263814165453E-2</v>
      </c>
      <c r="D49">
        <v>48</v>
      </c>
      <c r="F49">
        <v>522004</v>
      </c>
      <c r="G49" t="s">
        <v>207</v>
      </c>
      <c r="H49" t="s">
        <v>113</v>
      </c>
      <c r="I49" t="s">
        <v>120</v>
      </c>
      <c r="J49" s="2" t="s">
        <v>205</v>
      </c>
      <c r="K49" s="2">
        <v>44663</v>
      </c>
      <c r="L49">
        <v>36588400</v>
      </c>
      <c r="M49" t="s">
        <v>7</v>
      </c>
      <c r="N49">
        <f>VLOOKUP(M49,A:D,4,0)</f>
        <v>84</v>
      </c>
      <c r="O49">
        <f>VLOOKUP(M49,A:D,2,0)</f>
        <v>1.1260022420627199E-2</v>
      </c>
      <c r="AA49" t="s">
        <v>82</v>
      </c>
      <c r="AB49">
        <v>1.83202257813758E-2</v>
      </c>
      <c r="AC49">
        <v>-1.36656689990871E-2</v>
      </c>
      <c r="AD49">
        <v>2.8472312E-2</v>
      </c>
      <c r="AE49" s="1">
        <v>-7.1282751170071602E-6</v>
      </c>
      <c r="AF49">
        <v>2.8118712697670901E-2</v>
      </c>
    </row>
    <row r="50" spans="1:32" x14ac:dyDescent="0.25">
      <c r="A50" t="s">
        <v>97</v>
      </c>
      <c r="B50">
        <v>5.8500204049540304E-3</v>
      </c>
      <c r="C50">
        <v>3.7804400595098202E-2</v>
      </c>
      <c r="D50">
        <v>49</v>
      </c>
      <c r="F50">
        <v>522005</v>
      </c>
      <c r="G50" t="s">
        <v>177</v>
      </c>
      <c r="H50" t="s">
        <v>113</v>
      </c>
      <c r="I50" t="s">
        <v>125</v>
      </c>
      <c r="J50" s="2" t="s">
        <v>178</v>
      </c>
      <c r="K50" s="2">
        <v>44643</v>
      </c>
      <c r="L50">
        <v>74460000</v>
      </c>
      <c r="M50" t="s">
        <v>64</v>
      </c>
      <c r="N50">
        <f>VLOOKUP(M50,A:D,4,0)</f>
        <v>36</v>
      </c>
      <c r="O50">
        <f>VLOOKUP(M50,A:D,2,0)</f>
        <v>4.9433104946963796E-3</v>
      </c>
      <c r="AA50" t="s">
        <v>101</v>
      </c>
      <c r="AB50">
        <v>3.5746913034509102E-2</v>
      </c>
      <c r="AC50">
        <v>-1.9549012049385701E-2</v>
      </c>
      <c r="AD50">
        <v>3.3594369999999998E-2</v>
      </c>
      <c r="AE50" s="1">
        <v>-2.3476311271529399E-5</v>
      </c>
      <c r="AF50">
        <v>2.8061672841302902E-2</v>
      </c>
    </row>
    <row r="51" spans="1:32" x14ac:dyDescent="0.25">
      <c r="A51" t="s">
        <v>32</v>
      </c>
      <c r="B51">
        <v>5.9806998731894304E-3</v>
      </c>
      <c r="C51">
        <v>7.6958788657952998E-3</v>
      </c>
      <c r="D51">
        <v>50</v>
      </c>
      <c r="F51">
        <v>522008</v>
      </c>
      <c r="G51" t="s">
        <v>189</v>
      </c>
      <c r="H51" t="s">
        <v>113</v>
      </c>
      <c r="I51" t="s">
        <v>190</v>
      </c>
      <c r="J51" s="2" t="s">
        <v>191</v>
      </c>
      <c r="K51" s="2">
        <v>44663</v>
      </c>
      <c r="L51">
        <v>52560000</v>
      </c>
      <c r="M51" t="s">
        <v>85</v>
      </c>
      <c r="N51">
        <f>VLOOKUP(M51,A:D,4,0)</f>
        <v>99</v>
      </c>
      <c r="O51">
        <f>VLOOKUP(M51,A:D,2,0)</f>
        <v>1.9956104660700798E-2</v>
      </c>
      <c r="AA51" t="s">
        <v>77</v>
      </c>
      <c r="AB51">
        <v>1.12008934436999E-2</v>
      </c>
      <c r="AC51">
        <v>-3.9830489444115103E-3</v>
      </c>
      <c r="AD51">
        <v>4.5147378000000002E-2</v>
      </c>
      <c r="AE51" s="1">
        <v>-2.0141918852146202E-6</v>
      </c>
      <c r="AF51">
        <v>2.7900772220180899E-2</v>
      </c>
    </row>
    <row r="52" spans="1:32" x14ac:dyDescent="0.25">
      <c r="A52" t="s">
        <v>11</v>
      </c>
      <c r="B52">
        <v>5.9869444209828104E-3</v>
      </c>
      <c r="C52">
        <v>2.26148855082049E-2</v>
      </c>
      <c r="D52">
        <v>51</v>
      </c>
      <c r="F52">
        <v>522009</v>
      </c>
      <c r="G52" t="s">
        <v>193</v>
      </c>
      <c r="H52" t="s">
        <v>113</v>
      </c>
      <c r="I52" t="s">
        <v>190</v>
      </c>
      <c r="J52" s="2" t="s">
        <v>194</v>
      </c>
      <c r="K52" s="2">
        <v>44690</v>
      </c>
      <c r="L52">
        <v>38712500</v>
      </c>
      <c r="M52" t="s">
        <v>85</v>
      </c>
      <c r="N52">
        <f>VLOOKUP(M52,A:D,4,0)</f>
        <v>99</v>
      </c>
      <c r="O52">
        <f>VLOOKUP(M52,A:D,2,0)</f>
        <v>1.9956104660700798E-2</v>
      </c>
      <c r="AA52" t="s">
        <v>89</v>
      </c>
      <c r="AB52">
        <v>0.10521380807856399</v>
      </c>
      <c r="AC52">
        <v>-4.9727294930079602E-2</v>
      </c>
      <c r="AD52">
        <v>-2.4535259E-2</v>
      </c>
      <c r="AE52">
        <v>1.2836842761324501E-4</v>
      </c>
      <c r="AF52">
        <v>2.7841821071510099E-2</v>
      </c>
    </row>
    <row r="53" spans="1:32" x14ac:dyDescent="0.25">
      <c r="A53" t="s">
        <v>23</v>
      </c>
      <c r="B53">
        <v>6.0084275106882697E-3</v>
      </c>
      <c r="C53">
        <v>8.9938592347661699E-3</v>
      </c>
      <c r="D53">
        <v>52</v>
      </c>
      <c r="F53">
        <v>522010</v>
      </c>
      <c r="G53" t="s">
        <v>208</v>
      </c>
      <c r="H53" t="s">
        <v>113</v>
      </c>
      <c r="I53" t="s">
        <v>200</v>
      </c>
      <c r="J53" s="2" t="s">
        <v>209</v>
      </c>
      <c r="K53" s="2">
        <v>44706</v>
      </c>
      <c r="L53">
        <v>207100000</v>
      </c>
      <c r="M53" t="s">
        <v>24</v>
      </c>
      <c r="N53">
        <f>VLOOKUP(M53,A:D,4,0)</f>
        <v>47</v>
      </c>
      <c r="O53">
        <f>VLOOKUP(M53,A:D,2,0)</f>
        <v>5.7279658819142697E-3</v>
      </c>
      <c r="AA53" t="s">
        <v>41</v>
      </c>
      <c r="AB53">
        <v>2.9592881985802E-2</v>
      </c>
      <c r="AC53">
        <v>-1.81383886509408E-2</v>
      </c>
      <c r="AD53">
        <v>2.6848205999999999E-2</v>
      </c>
      <c r="AE53" s="1">
        <v>-1.4411236218956E-5</v>
      </c>
      <c r="AF53">
        <v>2.74646794657398E-2</v>
      </c>
    </row>
    <row r="54" spans="1:32" x14ac:dyDescent="0.25">
      <c r="A54" t="s">
        <v>12</v>
      </c>
      <c r="B54">
        <v>6.1853660402936697E-3</v>
      </c>
      <c r="C54">
        <v>2.7229161412012402E-2</v>
      </c>
      <c r="D54">
        <v>53</v>
      </c>
      <c r="F54">
        <v>522011</v>
      </c>
      <c r="G54" t="s">
        <v>197</v>
      </c>
      <c r="H54" t="s">
        <v>113</v>
      </c>
      <c r="I54" t="s">
        <v>198</v>
      </c>
      <c r="J54" t="s">
        <v>199</v>
      </c>
      <c r="K54" s="2">
        <v>44707</v>
      </c>
      <c r="L54">
        <v>36075000</v>
      </c>
      <c r="M54" t="s">
        <v>8</v>
      </c>
      <c r="N54">
        <f>VLOOKUP(M54,A:D,4,0)</f>
        <v>91</v>
      </c>
      <c r="O54">
        <f>VLOOKUP(M54,A:D,2,0)</f>
        <v>1.35109717876634E-2</v>
      </c>
      <c r="AA54" t="s">
        <v>47</v>
      </c>
      <c r="AB54" s="1">
        <v>-6.2976257950752502E-5</v>
      </c>
      <c r="AC54">
        <v>1.3862798099717999E-3</v>
      </c>
      <c r="AD54">
        <v>4.5472751999999998E-2</v>
      </c>
      <c r="AE54" s="1">
        <v>-3.9698947037883297E-9</v>
      </c>
      <c r="AF54">
        <v>2.71447096584592E-2</v>
      </c>
    </row>
    <row r="55" spans="1:32" x14ac:dyDescent="0.25">
      <c r="A55" t="s">
        <v>51</v>
      </c>
      <c r="B55">
        <v>6.27709049580236E-3</v>
      </c>
      <c r="C55">
        <v>3.9028648025187802E-2</v>
      </c>
      <c r="D55">
        <v>54</v>
      </c>
      <c r="F55">
        <v>522012</v>
      </c>
      <c r="G55" t="s">
        <v>232</v>
      </c>
      <c r="H55" t="s">
        <v>113</v>
      </c>
      <c r="I55" t="s">
        <v>150</v>
      </c>
      <c r="J55" s="2" t="s">
        <v>233</v>
      </c>
      <c r="K55" s="2">
        <v>44699</v>
      </c>
      <c r="L55">
        <v>1525000</v>
      </c>
      <c r="M55" t="s">
        <v>39</v>
      </c>
      <c r="N55">
        <f>VLOOKUP(M55,A:D,4,0)</f>
        <v>92</v>
      </c>
      <c r="O55">
        <f>VLOOKUP(M55,A:D,2,0)</f>
        <v>1.37261158466745E-2</v>
      </c>
      <c r="AA55" t="s">
        <v>49</v>
      </c>
      <c r="AB55">
        <v>4.1987206582692199E-3</v>
      </c>
      <c r="AC55">
        <v>-5.1024270677240803E-3</v>
      </c>
      <c r="AD55">
        <v>3.2517604999999998E-2</v>
      </c>
      <c r="AE55" s="1">
        <v>-6.9664630657718104E-7</v>
      </c>
      <c r="AF55">
        <v>2.7143344938295701E-2</v>
      </c>
    </row>
    <row r="56" spans="1:32" x14ac:dyDescent="0.25">
      <c r="A56" t="s">
        <v>69</v>
      </c>
      <c r="B56">
        <v>6.3463599461260302E-3</v>
      </c>
      <c r="C56">
        <v>2.3286435346614301E-2</v>
      </c>
      <c r="D56">
        <v>55</v>
      </c>
      <c r="F56">
        <v>522013</v>
      </c>
      <c r="G56" t="s">
        <v>166</v>
      </c>
      <c r="H56" t="s">
        <v>113</v>
      </c>
      <c r="I56" t="s">
        <v>150</v>
      </c>
      <c r="J56" s="2" t="s">
        <v>167</v>
      </c>
      <c r="K56" s="2">
        <v>44698</v>
      </c>
      <c r="L56">
        <v>70443750</v>
      </c>
      <c r="M56" t="s">
        <v>39</v>
      </c>
      <c r="N56">
        <f>VLOOKUP(M56,A:D,4,0)</f>
        <v>92</v>
      </c>
      <c r="O56">
        <f>VLOOKUP(M56,A:D,2,0)</f>
        <v>1.37261158466745E-2</v>
      </c>
      <c r="AA56" t="s">
        <v>5</v>
      </c>
      <c r="AB56">
        <v>2.5667556136433699E-2</v>
      </c>
      <c r="AC56">
        <v>-1.7649843521275899E-2</v>
      </c>
      <c r="AD56">
        <v>2.1507268999999999E-2</v>
      </c>
      <c r="AE56" s="1">
        <v>-9.7434025747765505E-6</v>
      </c>
      <c r="AF56">
        <v>2.7011347251045599E-2</v>
      </c>
    </row>
    <row r="57" spans="1:32" x14ac:dyDescent="0.25">
      <c r="A57" t="s">
        <v>86</v>
      </c>
      <c r="B57">
        <v>6.4047602841795304E-3</v>
      </c>
      <c r="C57">
        <v>1.2569822361846899E-2</v>
      </c>
      <c r="D57">
        <v>56</v>
      </c>
      <c r="F57">
        <v>522014</v>
      </c>
      <c r="G57" t="s">
        <v>185</v>
      </c>
      <c r="H57" t="s">
        <v>113</v>
      </c>
      <c r="I57" t="s">
        <v>150</v>
      </c>
      <c r="J57" t="s">
        <v>167</v>
      </c>
      <c r="K57" s="2">
        <v>44705</v>
      </c>
      <c r="L57">
        <v>68055000</v>
      </c>
      <c r="M57" t="s">
        <v>39</v>
      </c>
      <c r="N57">
        <f>VLOOKUP(M57,A:D,4,0)</f>
        <v>92</v>
      </c>
      <c r="O57">
        <f>VLOOKUP(M57,A:D,2,0)</f>
        <v>1.37261158466745E-2</v>
      </c>
      <c r="AA57" t="s">
        <v>97</v>
      </c>
      <c r="AB57">
        <v>3.7804400595098202E-2</v>
      </c>
      <c r="AC57">
        <v>-1.6980299559197502E-2</v>
      </c>
      <c r="AD57">
        <v>3.8053102999999998E-2</v>
      </c>
      <c r="AE57" s="1">
        <v>-2.4427430188178799E-5</v>
      </c>
      <c r="AF57">
        <v>2.6827476126731701E-2</v>
      </c>
    </row>
    <row r="58" spans="1:32" x14ac:dyDescent="0.25">
      <c r="A58" t="s">
        <v>96</v>
      </c>
      <c r="B58">
        <v>6.5270089516466599E-3</v>
      </c>
      <c r="C58">
        <v>1.7975322825787701E-2</v>
      </c>
      <c r="D58">
        <v>57</v>
      </c>
      <c r="F58">
        <v>522015</v>
      </c>
      <c r="G58" t="s">
        <v>245</v>
      </c>
      <c r="H58" t="s">
        <v>113</v>
      </c>
      <c r="I58" t="s">
        <v>200</v>
      </c>
      <c r="J58" s="2" t="s">
        <v>246</v>
      </c>
      <c r="K58" s="2">
        <v>44740</v>
      </c>
      <c r="L58">
        <v>52250000</v>
      </c>
      <c r="M58" t="s">
        <v>24</v>
      </c>
      <c r="N58">
        <f>VLOOKUP(M58,A:D,4,0)</f>
        <v>47</v>
      </c>
      <c r="O58">
        <f>VLOOKUP(M58,A:D,2,0)</f>
        <v>5.7279658819142697E-3</v>
      </c>
      <c r="AA58" t="s">
        <v>91</v>
      </c>
      <c r="AB58">
        <v>3.9774951076320897E-2</v>
      </c>
      <c r="AC58">
        <v>-2.4862285410962099E-2</v>
      </c>
      <c r="AD58">
        <v>1.5867749E-2</v>
      </c>
      <c r="AE58" s="1">
        <v>-1.5691556464387701E-5</v>
      </c>
      <c r="AF58">
        <v>2.66151065346578E-2</v>
      </c>
    </row>
    <row r="59" spans="1:32" x14ac:dyDescent="0.25">
      <c r="A59" t="s">
        <v>65</v>
      </c>
      <c r="B59">
        <v>6.6028999385475398E-3</v>
      </c>
      <c r="C59">
        <v>2.19996743201432E-2</v>
      </c>
      <c r="D59">
        <v>58</v>
      </c>
      <c r="F59">
        <v>522017</v>
      </c>
      <c r="G59" t="s">
        <v>222</v>
      </c>
      <c r="H59" t="s">
        <v>113</v>
      </c>
      <c r="I59" t="s">
        <v>200</v>
      </c>
      <c r="J59" s="2" t="s">
        <v>223</v>
      </c>
      <c r="K59" s="2">
        <v>44753</v>
      </c>
      <c r="L59">
        <v>108300000</v>
      </c>
      <c r="M59" t="s">
        <v>24</v>
      </c>
      <c r="N59">
        <f>VLOOKUP(M59,A:D,4,0)</f>
        <v>47</v>
      </c>
      <c r="O59">
        <f>VLOOKUP(M59,A:D,2,0)</f>
        <v>5.7279658819142697E-3</v>
      </c>
      <c r="AA59" t="s">
        <v>30</v>
      </c>
      <c r="AB59">
        <v>2.3200381376132201E-2</v>
      </c>
      <c r="AC59">
        <v>-1.6825969997067401E-2</v>
      </c>
      <c r="AD59">
        <v>1.9130897000000001E-2</v>
      </c>
      <c r="AE59" s="1">
        <v>-7.4681076187974104E-6</v>
      </c>
      <c r="AF59">
        <v>2.6570940242720199E-2</v>
      </c>
    </row>
    <row r="60" spans="1:32" x14ac:dyDescent="0.25">
      <c r="A60" t="s">
        <v>88</v>
      </c>
      <c r="B60">
        <v>6.6555846587953403E-3</v>
      </c>
      <c r="C60">
        <v>1.8470540656674101E-2</v>
      </c>
      <c r="D60">
        <v>59</v>
      </c>
      <c r="F60">
        <v>522020</v>
      </c>
      <c r="G60" t="s">
        <v>152</v>
      </c>
      <c r="H60" t="s">
        <v>113</v>
      </c>
      <c r="I60" t="s">
        <v>153</v>
      </c>
      <c r="J60" s="2" t="s">
        <v>154</v>
      </c>
      <c r="K60" s="2">
        <v>44781</v>
      </c>
      <c r="L60">
        <v>28000000</v>
      </c>
      <c r="M60" t="s">
        <v>96</v>
      </c>
      <c r="N60">
        <f>VLOOKUP(M60,A:D,4,0)</f>
        <v>57</v>
      </c>
      <c r="O60">
        <f>VLOOKUP(M60,A:D,2,0)</f>
        <v>6.5270089516466599E-3</v>
      </c>
      <c r="AA60" t="s">
        <v>90</v>
      </c>
      <c r="AB60">
        <v>3.2852595590835802E-2</v>
      </c>
      <c r="AC60">
        <v>-1.59208892223381E-2</v>
      </c>
      <c r="AD60">
        <v>3.1821019999999998E-2</v>
      </c>
      <c r="AE60" s="1">
        <v>-1.6643746969248601E-5</v>
      </c>
      <c r="AF60">
        <v>2.6219268772095398E-2</v>
      </c>
    </row>
    <row r="61" spans="1:32" x14ac:dyDescent="0.25">
      <c r="A61" t="s">
        <v>55</v>
      </c>
      <c r="B61">
        <v>6.7026038808455299E-3</v>
      </c>
      <c r="C61">
        <v>4.1437538188079701E-2</v>
      </c>
      <c r="D61">
        <v>60</v>
      </c>
      <c r="F61">
        <v>522021</v>
      </c>
      <c r="G61" t="s">
        <v>112</v>
      </c>
      <c r="H61" t="s">
        <v>113</v>
      </c>
      <c r="I61" t="s">
        <v>114</v>
      </c>
      <c r="J61" s="2" t="s">
        <v>115</v>
      </c>
      <c r="K61" s="2">
        <v>44804</v>
      </c>
      <c r="L61">
        <v>47500000</v>
      </c>
      <c r="M61" t="s">
        <v>80</v>
      </c>
      <c r="N61">
        <f>VLOOKUP(M61,A:D,4,0)</f>
        <v>80</v>
      </c>
      <c r="O61">
        <f>VLOOKUP(M61,A:D,2,0)</f>
        <v>1.01561277826252E-2</v>
      </c>
      <c r="AA61" t="s">
        <v>44</v>
      </c>
      <c r="AB61">
        <v>6.2842292531482102E-2</v>
      </c>
      <c r="AC61">
        <v>-3.7555788834236402E-2</v>
      </c>
      <c r="AD61">
        <v>-6.9677339999999997E-3</v>
      </c>
      <c r="AE61" s="1">
        <v>1.6444492352983199E-5</v>
      </c>
      <c r="AF61">
        <v>2.61026819047811E-2</v>
      </c>
    </row>
    <row r="62" spans="1:32" x14ac:dyDescent="0.25">
      <c r="A62" t="s">
        <v>67</v>
      </c>
      <c r="B62">
        <v>7.1137696027089399E-3</v>
      </c>
      <c r="C62">
        <v>3.0339214348377001E-2</v>
      </c>
      <c r="D62">
        <v>61</v>
      </c>
      <c r="F62">
        <v>522022</v>
      </c>
      <c r="G62" t="s">
        <v>213</v>
      </c>
      <c r="H62" t="s">
        <v>113</v>
      </c>
      <c r="I62" t="s">
        <v>124</v>
      </c>
      <c r="J62" s="2" t="s">
        <v>214</v>
      </c>
      <c r="K62" s="2">
        <v>44831</v>
      </c>
      <c r="L62">
        <v>48000000</v>
      </c>
      <c r="M62" t="s">
        <v>78</v>
      </c>
      <c r="N62">
        <f>VLOOKUP(M62,A:D,4,0)</f>
        <v>96</v>
      </c>
      <c r="O62">
        <f>VLOOKUP(M62,A:D,2,0)</f>
        <v>1.6468920459832701E-2</v>
      </c>
      <c r="AA62" t="s">
        <v>29</v>
      </c>
      <c r="AB62">
        <v>1.3448791960658501E-2</v>
      </c>
      <c r="AC62">
        <v>-8.0277146300384E-3</v>
      </c>
      <c r="AD62">
        <v>2.9732449000000001E-2</v>
      </c>
      <c r="AE62" s="1">
        <v>-3.2100062936370201E-6</v>
      </c>
      <c r="AF62">
        <v>2.5936577246887998E-2</v>
      </c>
    </row>
    <row r="63" spans="1:32" x14ac:dyDescent="0.25">
      <c r="A63" t="s">
        <v>33</v>
      </c>
      <c r="B63">
        <v>7.11622748515947E-3</v>
      </c>
      <c r="C63">
        <v>1.93444180522565E-2</v>
      </c>
      <c r="D63">
        <v>62</v>
      </c>
      <c r="F63">
        <v>522023</v>
      </c>
      <c r="G63" t="s">
        <v>228</v>
      </c>
      <c r="H63" t="s">
        <v>113</v>
      </c>
      <c r="I63" t="s">
        <v>120</v>
      </c>
      <c r="J63" s="2" t="s">
        <v>229</v>
      </c>
      <c r="K63" s="2">
        <v>44834</v>
      </c>
      <c r="L63">
        <v>0</v>
      </c>
      <c r="M63" t="s">
        <v>7</v>
      </c>
      <c r="N63">
        <f>VLOOKUP(M63,A:D,4,0)</f>
        <v>84</v>
      </c>
      <c r="O63">
        <f>VLOOKUP(M63,A:D,2,0)</f>
        <v>1.1260022420627199E-2</v>
      </c>
      <c r="AA63" t="s">
        <v>6</v>
      </c>
      <c r="AB63">
        <v>2.69112157117351E-2</v>
      </c>
      <c r="AC63">
        <v>-8.1054171147628105E-3</v>
      </c>
      <c r="AD63">
        <v>4.2937296999999999E-2</v>
      </c>
      <c r="AE63" s="1">
        <v>-9.3657678276046499E-6</v>
      </c>
      <c r="AF63">
        <v>2.5693414911026301E-2</v>
      </c>
    </row>
    <row r="64" spans="1:32" x14ac:dyDescent="0.25">
      <c r="A64" t="s">
        <v>82</v>
      </c>
      <c r="B64">
        <v>7.13894466440572E-3</v>
      </c>
      <c r="C64">
        <v>1.83202257813758E-2</v>
      </c>
      <c r="D64">
        <v>63</v>
      </c>
      <c r="F64">
        <v>522026</v>
      </c>
      <c r="G64" t="s">
        <v>173</v>
      </c>
      <c r="H64" t="s">
        <v>113</v>
      </c>
      <c r="I64" t="s">
        <v>137</v>
      </c>
      <c r="J64" s="2" t="s">
        <v>174</v>
      </c>
      <c r="K64" s="2">
        <v>44888</v>
      </c>
      <c r="L64">
        <v>61750000</v>
      </c>
      <c r="M64" t="s">
        <v>74</v>
      </c>
      <c r="N64">
        <f>VLOOKUP(M64,A:D,4,0)</f>
        <v>93</v>
      </c>
      <c r="O64">
        <f>VLOOKUP(M64,A:D,2,0)</f>
        <v>1.3886707407309001E-2</v>
      </c>
      <c r="AA64" t="s">
        <v>63</v>
      </c>
      <c r="AB64">
        <v>5.4714932381932698E-3</v>
      </c>
      <c r="AC64">
        <v>-3.3239138363008601E-3</v>
      </c>
      <c r="AD64">
        <v>3.2844733000000001E-2</v>
      </c>
      <c r="AE64" s="1">
        <v>-5.9733967308819699E-7</v>
      </c>
      <c r="AF64">
        <v>2.5630222310881801E-2</v>
      </c>
    </row>
    <row r="65" spans="1:32" x14ac:dyDescent="0.25">
      <c r="A65" t="s">
        <v>28</v>
      </c>
      <c r="B65">
        <v>7.2178699243726097E-3</v>
      </c>
      <c r="C65">
        <v>1.0016563644628799E-2</v>
      </c>
      <c r="D65">
        <v>64</v>
      </c>
      <c r="F65">
        <v>523003</v>
      </c>
      <c r="G65" t="s">
        <v>224</v>
      </c>
      <c r="H65" t="s">
        <v>113</v>
      </c>
      <c r="I65" t="s">
        <v>116</v>
      </c>
      <c r="J65" s="2" t="s">
        <v>225</v>
      </c>
      <c r="K65" s="2">
        <v>45000</v>
      </c>
      <c r="L65">
        <v>83362500</v>
      </c>
      <c r="M65" t="s">
        <v>22</v>
      </c>
      <c r="N65">
        <f>VLOOKUP(M65,A:D,4,0)</f>
        <v>94</v>
      </c>
      <c r="O65">
        <f>VLOOKUP(M65,A:D,2,0)</f>
        <v>1.4804501972407199E-2</v>
      </c>
      <c r="AA65" t="s">
        <v>56</v>
      </c>
      <c r="AB65">
        <v>2.6711962849823901E-2</v>
      </c>
      <c r="AC65">
        <v>-1.3145998648685099E-2</v>
      </c>
      <c r="AD65">
        <v>2.8479076999999998E-2</v>
      </c>
      <c r="AE65" s="1">
        <v>-1.00005824595239E-5</v>
      </c>
      <c r="AF65">
        <v>2.5379306941479701E-2</v>
      </c>
    </row>
    <row r="66" spans="1:32" x14ac:dyDescent="0.25">
      <c r="A66" t="s">
        <v>58</v>
      </c>
      <c r="B66">
        <v>7.2239715998241496E-3</v>
      </c>
      <c r="C66">
        <v>4.2578168377302203E-2</v>
      </c>
      <c r="D66">
        <v>65</v>
      </c>
      <c r="F66">
        <v>523004</v>
      </c>
      <c r="G66" t="s">
        <v>155</v>
      </c>
      <c r="H66" t="s">
        <v>113</v>
      </c>
      <c r="I66" t="s">
        <v>120</v>
      </c>
      <c r="J66" s="2" t="s">
        <v>156</v>
      </c>
      <c r="K66" s="2">
        <v>45028</v>
      </c>
      <c r="L66" s="2">
        <v>0</v>
      </c>
      <c r="M66" s="2" t="s">
        <v>7</v>
      </c>
      <c r="N66">
        <f>VLOOKUP(M66,A:D,4,0)</f>
        <v>84</v>
      </c>
      <c r="O66">
        <f>VLOOKUP(M66,A:D,2,0)</f>
        <v>1.1260022420627199E-2</v>
      </c>
      <c r="AA66" t="s">
        <v>55</v>
      </c>
      <c r="AB66">
        <v>4.1437538188079701E-2</v>
      </c>
      <c r="AC66">
        <v>-1.8879794580724099E-2</v>
      </c>
      <c r="AD66">
        <v>3.0307956E-2</v>
      </c>
      <c r="AE66" s="1">
        <v>-2.3710890165386401E-5</v>
      </c>
      <c r="AF66">
        <v>2.5205671776898701E-2</v>
      </c>
    </row>
    <row r="67" spans="1:32" x14ac:dyDescent="0.25">
      <c r="A67" t="s">
        <v>87</v>
      </c>
      <c r="B67">
        <v>7.2324487572991598E-3</v>
      </c>
      <c r="C67">
        <v>1.2591997568441799E-2</v>
      </c>
      <c r="D67">
        <v>66</v>
      </c>
      <c r="F67">
        <v>523005</v>
      </c>
      <c r="G67" t="s">
        <v>171</v>
      </c>
      <c r="H67" t="s">
        <v>113</v>
      </c>
      <c r="I67" t="s">
        <v>116</v>
      </c>
      <c r="J67" s="2" t="s">
        <v>172</v>
      </c>
      <c r="K67" s="2">
        <v>45063</v>
      </c>
      <c r="L67">
        <v>75050000</v>
      </c>
      <c r="M67" t="s">
        <v>22</v>
      </c>
      <c r="N67">
        <f>VLOOKUP(M67,A:D,4,0)</f>
        <v>94</v>
      </c>
      <c r="O67">
        <f>VLOOKUP(M67,A:D,2,0)</f>
        <v>1.4804501972407199E-2</v>
      </c>
      <c r="AA67" t="s">
        <v>34</v>
      </c>
      <c r="AB67">
        <v>2.2263525799022101E-2</v>
      </c>
      <c r="AC67">
        <v>-1.27420727811762E-2</v>
      </c>
      <c r="AD67">
        <v>2.3273704999999999E-2</v>
      </c>
      <c r="AE67" s="1">
        <v>-6.6023653033129403E-6</v>
      </c>
      <c r="AF67">
        <v>2.5060544055341898E-2</v>
      </c>
    </row>
    <row r="68" spans="1:32" x14ac:dyDescent="0.25">
      <c r="A68" t="s">
        <v>50</v>
      </c>
      <c r="B68">
        <v>7.4543453369654402E-3</v>
      </c>
      <c r="C68">
        <v>1.96628497105404E-2</v>
      </c>
      <c r="D68">
        <v>67</v>
      </c>
      <c r="F68">
        <v>523006</v>
      </c>
      <c r="G68" t="s">
        <v>226</v>
      </c>
      <c r="H68" t="s">
        <v>113</v>
      </c>
      <c r="I68" t="s">
        <v>132</v>
      </c>
      <c r="J68" s="2" t="s">
        <v>227</v>
      </c>
      <c r="K68" s="2">
        <v>45106</v>
      </c>
      <c r="L68">
        <v>60000000</v>
      </c>
      <c r="M68" t="s">
        <v>31</v>
      </c>
      <c r="N68">
        <f>VLOOKUP(M68,A:D,4,0)</f>
        <v>44</v>
      </c>
      <c r="O68">
        <f>VLOOKUP(M68,A:D,2,0)</f>
        <v>5.5158766993593598E-3</v>
      </c>
      <c r="AA68" t="s">
        <v>58</v>
      </c>
      <c r="AB68">
        <v>4.2578168377302203E-2</v>
      </c>
      <c r="AC68">
        <v>-2.3576827142386202E-2</v>
      </c>
      <c r="AD68">
        <v>1.5789352E-2</v>
      </c>
      <c r="AE68" s="1">
        <v>-1.5850269149545102E-5</v>
      </c>
      <c r="AF68">
        <v>2.4936110252002E-2</v>
      </c>
    </row>
    <row r="69" spans="1:32" x14ac:dyDescent="0.25">
      <c r="A69" t="s">
        <v>46</v>
      </c>
      <c r="B69">
        <v>7.4769720662679002E-3</v>
      </c>
      <c r="C69">
        <v>3.6112328956780501E-2</v>
      </c>
      <c r="D69">
        <v>68</v>
      </c>
      <c r="F69">
        <v>523008</v>
      </c>
      <c r="G69" t="s">
        <v>162</v>
      </c>
      <c r="H69" t="s">
        <v>113</v>
      </c>
      <c r="I69" t="s">
        <v>116</v>
      </c>
      <c r="J69" s="2" t="s">
        <v>163</v>
      </c>
      <c r="K69" s="2">
        <v>45127</v>
      </c>
      <c r="L69">
        <v>95475000</v>
      </c>
      <c r="M69" t="s">
        <v>22</v>
      </c>
      <c r="N69">
        <f>VLOOKUP(M69,A:D,4,0)</f>
        <v>94</v>
      </c>
      <c r="O69">
        <f>VLOOKUP(M69,A:D,2,0)</f>
        <v>1.4804501972407199E-2</v>
      </c>
      <c r="AA69" t="s">
        <v>50</v>
      </c>
      <c r="AB69">
        <v>1.96628497105404E-2</v>
      </c>
      <c r="AC69">
        <v>1.27973679543673E-3</v>
      </c>
      <c r="AD69">
        <v>5.3478553999999998E-2</v>
      </c>
      <c r="AE69" s="1">
        <v>1.34569541532081E-6</v>
      </c>
      <c r="AF69">
        <v>2.44737110393685E-2</v>
      </c>
    </row>
    <row r="70" spans="1:32" x14ac:dyDescent="0.25">
      <c r="A70" t="s">
        <v>79</v>
      </c>
      <c r="B70">
        <v>7.8061588835242101E-3</v>
      </c>
      <c r="C70">
        <v>2.8852152214597599E-2</v>
      </c>
      <c r="D70">
        <v>69</v>
      </c>
      <c r="F70">
        <v>623001</v>
      </c>
      <c r="G70" t="s">
        <v>252</v>
      </c>
      <c r="H70" t="s">
        <v>253</v>
      </c>
      <c r="I70" t="s">
        <v>145</v>
      </c>
      <c r="J70" s="2" t="s">
        <v>254</v>
      </c>
      <c r="K70" s="2">
        <v>45119</v>
      </c>
      <c r="L70">
        <v>29925000</v>
      </c>
      <c r="M70" t="s">
        <v>44</v>
      </c>
      <c r="N70">
        <f>VLOOKUP(M70,A:D,4,0)</f>
        <v>95</v>
      </c>
      <c r="O70">
        <f>VLOOKUP(M70,A:D,2,0)</f>
        <v>1.5347289387123901E-2</v>
      </c>
      <c r="AA70" t="s">
        <v>87</v>
      </c>
      <c r="AB70">
        <v>1.2591997568441799E-2</v>
      </c>
      <c r="AC70">
        <v>-2.88121620289608E-3</v>
      </c>
      <c r="AD70">
        <v>3.6092259000000002E-2</v>
      </c>
      <c r="AE70" s="1">
        <v>-1.3094368083488101E-6</v>
      </c>
      <c r="AF70">
        <v>2.4324334200873501E-2</v>
      </c>
    </row>
    <row r="71" spans="1:32" x14ac:dyDescent="0.25">
      <c r="A71" t="s">
        <v>92</v>
      </c>
      <c r="B71">
        <v>7.90780961645016E-3</v>
      </c>
      <c r="C71">
        <v>1.37698371716754E-3</v>
      </c>
      <c r="D71">
        <v>70</v>
      </c>
      <c r="F71">
        <v>623002</v>
      </c>
      <c r="G71" t="s">
        <v>255</v>
      </c>
      <c r="H71" t="s">
        <v>253</v>
      </c>
      <c r="I71" t="s">
        <v>256</v>
      </c>
      <c r="J71" s="2" t="s">
        <v>111</v>
      </c>
      <c r="K71" s="2">
        <v>45244</v>
      </c>
      <c r="L71">
        <v>0</v>
      </c>
      <c r="M71" t="s">
        <v>14</v>
      </c>
      <c r="N71">
        <f>VLOOKUP(M71,A:D,4,0)</f>
        <v>72</v>
      </c>
      <c r="O71">
        <f>VLOOKUP(M71,A:D,2,0)</f>
        <v>8.9451676338749807E-3</v>
      </c>
      <c r="AA71" t="s">
        <v>93</v>
      </c>
      <c r="AB71">
        <v>9.1036824541888602E-3</v>
      </c>
      <c r="AC71">
        <v>-2.6545067903866902E-3</v>
      </c>
      <c r="AD71">
        <v>3.2714612999999997E-2</v>
      </c>
      <c r="AE71" s="1">
        <v>-7.9057436601776501E-7</v>
      </c>
      <c r="AF71">
        <v>2.4167552024782601E-2</v>
      </c>
    </row>
    <row r="72" spans="1:32" x14ac:dyDescent="0.25">
      <c r="A72" t="s">
        <v>21</v>
      </c>
      <c r="B72">
        <v>8.1881539479423497E-3</v>
      </c>
      <c r="C72">
        <v>2.3924500321464901E-2</v>
      </c>
      <c r="D72">
        <v>71</v>
      </c>
      <c r="F72">
        <v>624001</v>
      </c>
      <c r="G72" t="s">
        <v>257</v>
      </c>
      <c r="H72" t="s">
        <v>253</v>
      </c>
      <c r="I72" t="s">
        <v>120</v>
      </c>
      <c r="J72" s="2" t="s">
        <v>205</v>
      </c>
      <c r="K72" s="2">
        <v>45378</v>
      </c>
      <c r="L72">
        <v>44650000</v>
      </c>
      <c r="M72" t="s">
        <v>7</v>
      </c>
      <c r="N72">
        <f>VLOOKUP(M72,A:D,4,0)</f>
        <v>84</v>
      </c>
      <c r="O72">
        <f>VLOOKUP(M72,A:D,2,0)</f>
        <v>1.1260022420627199E-2</v>
      </c>
      <c r="AA72" t="s">
        <v>36</v>
      </c>
      <c r="AB72">
        <v>4.8633742792679797E-2</v>
      </c>
      <c r="AC72">
        <v>-2.08042017618577E-2</v>
      </c>
      <c r="AD72">
        <v>2.9357417E-2</v>
      </c>
      <c r="AE72" s="1">
        <v>-2.9703429314652401E-5</v>
      </c>
      <c r="AF72">
        <v>2.4036184198275901E-2</v>
      </c>
    </row>
    <row r="73" spans="1:32" x14ac:dyDescent="0.25">
      <c r="A73" t="s">
        <v>14</v>
      </c>
      <c r="B73">
        <v>8.9451676338749807E-3</v>
      </c>
      <c r="C73">
        <v>5.8132516818536401E-2</v>
      </c>
      <c r="D73">
        <v>72</v>
      </c>
      <c r="F73">
        <v>624002</v>
      </c>
      <c r="G73" t="s">
        <v>258</v>
      </c>
      <c r="H73" t="s">
        <v>253</v>
      </c>
      <c r="I73" t="s">
        <v>141</v>
      </c>
      <c r="J73" s="2" t="s">
        <v>259</v>
      </c>
      <c r="K73" s="2">
        <v>45392</v>
      </c>
      <c r="L73">
        <v>0</v>
      </c>
      <c r="M73" t="s">
        <v>61</v>
      </c>
      <c r="N73">
        <f>VLOOKUP(M73,A:D,4,0)</f>
        <v>85</v>
      </c>
      <c r="O73">
        <f>VLOOKUP(M73,A:D,2,0)</f>
        <v>1.14945987634015E-2</v>
      </c>
      <c r="AA73" t="s">
        <v>8</v>
      </c>
      <c r="AB73">
        <v>9.2062381984754096E-2</v>
      </c>
      <c r="AC73">
        <v>-4.2190575116073797E-2</v>
      </c>
      <c r="AD73">
        <v>-3.9117575000000002E-2</v>
      </c>
      <c r="AE73">
        <v>1.51939109538561E-4</v>
      </c>
      <c r="AF73">
        <v>2.3575784550430599E-2</v>
      </c>
    </row>
    <row r="74" spans="1:32" x14ac:dyDescent="0.25">
      <c r="A74" t="s">
        <v>57</v>
      </c>
      <c r="B74">
        <v>9.2840635628346508E-3</v>
      </c>
      <c r="C74">
        <v>9.2475577220115894E-3</v>
      </c>
      <c r="D74">
        <v>73</v>
      </c>
      <c r="J74" s="2"/>
      <c r="AA74" t="s">
        <v>25</v>
      </c>
      <c r="AB74">
        <v>2.9087658374735599E-2</v>
      </c>
      <c r="AC74">
        <v>-7.7501729923888599E-3</v>
      </c>
      <c r="AD74">
        <v>3.5024068999999998E-2</v>
      </c>
      <c r="AE74" s="1">
        <v>-7.8956294323667198E-6</v>
      </c>
      <c r="AF74">
        <v>2.28268916326369E-2</v>
      </c>
    </row>
    <row r="75" spans="1:32" x14ac:dyDescent="0.25">
      <c r="A75" t="s">
        <v>19</v>
      </c>
      <c r="B75">
        <v>9.4497316858491703E-3</v>
      </c>
      <c r="C75">
        <v>9.73437345709489E-2</v>
      </c>
      <c r="D75">
        <v>74</v>
      </c>
      <c r="J75" s="2"/>
      <c r="L75" s="2"/>
      <c r="AA75" t="s">
        <v>15</v>
      </c>
      <c r="AB75">
        <v>7.51290410844552E-2</v>
      </c>
      <c r="AC75">
        <v>-3.7105384060296502E-2</v>
      </c>
      <c r="AD75">
        <v>-8.2712830000000008E-3</v>
      </c>
      <c r="AE75" s="1">
        <v>2.30577888162525E-5</v>
      </c>
      <c r="AF75">
        <v>2.2786621879243199E-2</v>
      </c>
    </row>
    <row r="76" spans="1:32" x14ac:dyDescent="0.25">
      <c r="A76" t="s">
        <v>90</v>
      </c>
      <c r="B76">
        <v>9.5815799479585899E-3</v>
      </c>
      <c r="C76">
        <v>3.2852595590835802E-2</v>
      </c>
      <c r="D76">
        <v>75</v>
      </c>
      <c r="K76" s="2"/>
      <c r="AA76" t="s">
        <v>68</v>
      </c>
      <c r="AB76">
        <v>2.7893473399125901E-2</v>
      </c>
      <c r="AC76">
        <v>-9.5864262757513006E-3</v>
      </c>
      <c r="AD76">
        <v>2.7698227999999998E-2</v>
      </c>
      <c r="AE76" s="1">
        <v>-7.4064708883921902E-6</v>
      </c>
      <c r="AF76">
        <v>2.2490892090006799E-2</v>
      </c>
    </row>
    <row r="77" spans="1:32" x14ac:dyDescent="0.25">
      <c r="A77" t="s">
        <v>91</v>
      </c>
      <c r="B77">
        <v>9.8750242188873801E-3</v>
      </c>
      <c r="C77">
        <v>3.9774951076320897E-2</v>
      </c>
      <c r="D77">
        <v>76</v>
      </c>
      <c r="J77" s="2"/>
      <c r="AA77" t="s">
        <v>98</v>
      </c>
      <c r="AB77">
        <v>1.6649098624287099E-2</v>
      </c>
      <c r="AC77">
        <v>-8.9972921236351096E-3</v>
      </c>
      <c r="AD77">
        <v>1.6217345000000001E-2</v>
      </c>
      <c r="AE77" s="1">
        <v>-2.4293064490342999E-6</v>
      </c>
      <c r="AF77">
        <v>2.21790053514365E-2</v>
      </c>
    </row>
    <row r="78" spans="1:32" x14ac:dyDescent="0.25">
      <c r="A78" t="s">
        <v>40</v>
      </c>
      <c r="B78">
        <v>9.9301716897900703E-3</v>
      </c>
      <c r="C78">
        <v>0.13562244445539101</v>
      </c>
      <c r="D78">
        <v>77</v>
      </c>
      <c r="J78" s="2"/>
      <c r="AA78" t="s">
        <v>95</v>
      </c>
      <c r="AB78">
        <v>1.1113861386138599E-2</v>
      </c>
      <c r="AC78">
        <v>-2.5245952141285401E-3</v>
      </c>
      <c r="AD78">
        <v>2.6692612000000001E-2</v>
      </c>
      <c r="AE78" s="1">
        <v>-7.4894134128707204E-7</v>
      </c>
      <c r="AF78">
        <v>2.19144463262145E-2</v>
      </c>
    </row>
    <row r="79" spans="1:32" x14ac:dyDescent="0.25">
      <c r="A79" t="s">
        <v>99</v>
      </c>
      <c r="B79">
        <v>9.9380404558191294E-3</v>
      </c>
      <c r="C79">
        <v>2.26162333942793E-2</v>
      </c>
      <c r="D79">
        <v>78</v>
      </c>
      <c r="J79" s="2"/>
      <c r="AA79" t="s">
        <v>67</v>
      </c>
      <c r="AB79">
        <v>3.0339214348377001E-2</v>
      </c>
      <c r="AC79">
        <v>-8.1015037281030097E-3</v>
      </c>
      <c r="AD79">
        <v>2.9455004E-2</v>
      </c>
      <c r="AE79" s="1">
        <v>-7.2398414020134701E-6</v>
      </c>
      <c r="AF79">
        <v>2.1286525217409698E-2</v>
      </c>
    </row>
    <row r="80" spans="1:32" x14ac:dyDescent="0.25">
      <c r="A80" t="s">
        <v>76</v>
      </c>
      <c r="B80">
        <v>1.01132529794441E-2</v>
      </c>
      <c r="C80">
        <v>2.7063795426319499E-2</v>
      </c>
      <c r="D80">
        <v>79</v>
      </c>
      <c r="J80" s="2"/>
      <c r="L80" s="2"/>
      <c r="AA80" t="s">
        <v>74</v>
      </c>
      <c r="AB80">
        <v>5.1477954273786999E-2</v>
      </c>
      <c r="AC80">
        <v>-2.8191597111112E-2</v>
      </c>
      <c r="AD80">
        <v>-1.1936166999999999E-2</v>
      </c>
      <c r="AE80" s="1">
        <v>1.7322311594122501E-5</v>
      </c>
      <c r="AF80">
        <v>2.0950131948022099E-2</v>
      </c>
    </row>
    <row r="81" spans="1:32" x14ac:dyDescent="0.25">
      <c r="A81" t="s">
        <v>80</v>
      </c>
      <c r="B81">
        <v>1.01561277826252E-2</v>
      </c>
      <c r="C81">
        <v>2.6475111448539E-2</v>
      </c>
      <c r="D81">
        <v>80</v>
      </c>
      <c r="J81" s="2"/>
      <c r="AA81" t="s">
        <v>31</v>
      </c>
      <c r="AB81">
        <v>3.6792609673058897E-2</v>
      </c>
      <c r="AC81">
        <v>-1.7147881816744599E-2</v>
      </c>
      <c r="AD81">
        <v>9.3173700000000002E-3</v>
      </c>
      <c r="AE81" s="1">
        <v>-5.8784714975001899E-6</v>
      </c>
      <c r="AF81">
        <v>2.0764028888066801E-2</v>
      </c>
    </row>
    <row r="82" spans="1:32" x14ac:dyDescent="0.25">
      <c r="A82" t="s">
        <v>68</v>
      </c>
      <c r="B82">
        <v>1.02607922896408E-2</v>
      </c>
      <c r="C82">
        <v>2.7893473399125901E-2</v>
      </c>
      <c r="D82">
        <v>81</v>
      </c>
      <c r="J82" s="2"/>
      <c r="AA82" t="s">
        <v>11</v>
      </c>
      <c r="AB82">
        <v>2.26148855082049E-2</v>
      </c>
      <c r="AC82">
        <v>-8.1117418212417296E-3</v>
      </c>
      <c r="AD82">
        <v>1.8477253999999999E-2</v>
      </c>
      <c r="AE82" s="1">
        <v>-3.3895804170744598E-6</v>
      </c>
      <c r="AF82">
        <v>2.0558989873311999E-2</v>
      </c>
    </row>
    <row r="83" spans="1:32" x14ac:dyDescent="0.25">
      <c r="A83" t="s">
        <v>84</v>
      </c>
      <c r="B83">
        <v>1.0458626324596799E-2</v>
      </c>
      <c r="C83">
        <v>5.1947347877000401E-2</v>
      </c>
      <c r="D83">
        <v>82</v>
      </c>
      <c r="J83" s="2"/>
      <c r="AA83" t="s">
        <v>20</v>
      </c>
      <c r="AB83">
        <v>3.4229341570962302E-2</v>
      </c>
      <c r="AC83">
        <v>-1.2417720553443401E-2</v>
      </c>
      <c r="AD83">
        <v>1.8620251000000001E-2</v>
      </c>
      <c r="AE83" s="1">
        <v>-7.9145451050494293E-6</v>
      </c>
      <c r="AF83">
        <v>2.03924663401348E-2</v>
      </c>
    </row>
    <row r="84" spans="1:32" x14ac:dyDescent="0.25">
      <c r="A84" t="s">
        <v>27</v>
      </c>
      <c r="B84">
        <v>1.11631532336169E-2</v>
      </c>
      <c r="C84">
        <v>5.7716096453323797E-2</v>
      </c>
      <c r="D84">
        <v>83</v>
      </c>
      <c r="J84" s="2"/>
      <c r="AA84" t="s">
        <v>92</v>
      </c>
      <c r="AB84">
        <v>1.37698371716754E-3</v>
      </c>
      <c r="AC84">
        <v>2.7270398695127701E-3</v>
      </c>
      <c r="AD84">
        <v>2.5247075000000001E-2</v>
      </c>
      <c r="AE84" s="1">
        <v>9.48050261469645E-8</v>
      </c>
      <c r="AF84">
        <v>2.0278733813440301E-2</v>
      </c>
    </row>
    <row r="85" spans="1:32" x14ac:dyDescent="0.25">
      <c r="A85" t="s">
        <v>7</v>
      </c>
      <c r="B85">
        <v>1.1260022420627199E-2</v>
      </c>
      <c r="C85">
        <v>4.2710409985264798E-2</v>
      </c>
      <c r="D85">
        <v>84</v>
      </c>
      <c r="J85" s="2"/>
      <c r="AA85" t="s">
        <v>7</v>
      </c>
      <c r="AB85">
        <v>4.2710409985264798E-2</v>
      </c>
      <c r="AC85">
        <v>-2.2373413052029799E-2</v>
      </c>
      <c r="AD85">
        <v>-4.1619650000000001E-3</v>
      </c>
      <c r="AE85" s="1">
        <v>3.9770807100338696E-6</v>
      </c>
      <c r="AF85">
        <v>2.0092515355454799E-2</v>
      </c>
    </row>
    <row r="86" spans="1:32" x14ac:dyDescent="0.25">
      <c r="A86" t="s">
        <v>61</v>
      </c>
      <c r="B86">
        <v>1.14945987634015E-2</v>
      </c>
      <c r="C86">
        <v>7.5577771457272999E-2</v>
      </c>
      <c r="D86">
        <v>85</v>
      </c>
      <c r="J86" s="2"/>
      <c r="K86" s="2"/>
      <c r="L86" s="2"/>
      <c r="AA86" t="s">
        <v>28</v>
      </c>
      <c r="AB86">
        <v>1.0016563644628799E-2</v>
      </c>
      <c r="AC86">
        <v>-6.8775559159484903E-3</v>
      </c>
      <c r="AD86">
        <v>6.101296E-3</v>
      </c>
      <c r="AE86" s="1">
        <v>-4.2031508772631901E-7</v>
      </c>
      <c r="AF86">
        <v>1.9728146099686799E-2</v>
      </c>
    </row>
    <row r="87" spans="1:32" x14ac:dyDescent="0.25">
      <c r="A87" t="s">
        <v>35</v>
      </c>
      <c r="B87">
        <v>1.16199959011763E-2</v>
      </c>
      <c r="C87">
        <v>3.8382726824270401E-2</v>
      </c>
      <c r="D87">
        <v>86</v>
      </c>
      <c r="J87" s="2"/>
      <c r="AA87" t="s">
        <v>39</v>
      </c>
      <c r="AB87">
        <v>2.6828383941076499E-2</v>
      </c>
      <c r="AC87">
        <v>-1.00453126243616E-2</v>
      </c>
      <c r="AD87">
        <v>1.4160031999999999E-2</v>
      </c>
      <c r="AE87" s="1">
        <v>-3.8161215991304701E-6</v>
      </c>
      <c r="AF87">
        <v>1.9664116858780101E-2</v>
      </c>
    </row>
    <row r="88" spans="1:32" x14ac:dyDescent="0.25">
      <c r="A88" t="s">
        <v>41</v>
      </c>
      <c r="B88">
        <v>1.1988285950613299E-2</v>
      </c>
      <c r="C88">
        <v>2.9592881985802E-2</v>
      </c>
      <c r="D88">
        <v>87</v>
      </c>
      <c r="J88" s="2"/>
      <c r="AA88" t="s">
        <v>24</v>
      </c>
      <c r="AB88">
        <v>5.2035662225838102E-2</v>
      </c>
      <c r="AC88">
        <v>-2.2504016062631499E-2</v>
      </c>
      <c r="AD88">
        <v>3.591154E-3</v>
      </c>
      <c r="AE88" s="1">
        <v>-4.2052821961610002E-6</v>
      </c>
      <c r="AF88">
        <v>1.9297377447723599E-2</v>
      </c>
    </row>
    <row r="89" spans="1:32" x14ac:dyDescent="0.25">
      <c r="A89" t="s">
        <v>89</v>
      </c>
      <c r="B89">
        <v>1.2008916627495401E-2</v>
      </c>
      <c r="C89">
        <v>0.10521380807856399</v>
      </c>
      <c r="D89">
        <v>88</v>
      </c>
      <c r="J89" s="2"/>
      <c r="K89" s="2"/>
      <c r="AA89" t="s">
        <v>54</v>
      </c>
      <c r="AB89">
        <v>7.2121009365385298E-3</v>
      </c>
      <c r="AC89">
        <v>-1.76758251662282E-3</v>
      </c>
      <c r="AD89">
        <v>1.2344803E-2</v>
      </c>
      <c r="AE89" s="1">
        <v>-1.5737134524540299E-7</v>
      </c>
      <c r="AF89">
        <v>1.8482744286049398E-2</v>
      </c>
    </row>
    <row r="90" spans="1:32" x14ac:dyDescent="0.25">
      <c r="A90" t="s">
        <v>48</v>
      </c>
      <c r="B90">
        <v>1.29933135786183E-2</v>
      </c>
      <c r="C90">
        <v>2.2857234301320702E-2</v>
      </c>
      <c r="D90">
        <v>89</v>
      </c>
      <c r="J90" s="2"/>
      <c r="AA90" t="s">
        <v>38</v>
      </c>
      <c r="AB90">
        <v>0</v>
      </c>
      <c r="AC90">
        <v>-1.16451751418444E-4</v>
      </c>
      <c r="AD90">
        <v>6.7437749999999996E-3</v>
      </c>
      <c r="AE90">
        <v>0</v>
      </c>
      <c r="AF90">
        <v>1.7612520069110502E-2</v>
      </c>
    </row>
    <row r="91" spans="1:32" x14ac:dyDescent="0.25">
      <c r="A91" t="s">
        <v>94</v>
      </c>
      <c r="B91">
        <v>1.3324919459800501E-2</v>
      </c>
      <c r="C91">
        <v>5.1043822043105203E-2</v>
      </c>
      <c r="D91">
        <v>90</v>
      </c>
      <c r="J91" s="2"/>
      <c r="K91" s="2"/>
      <c r="AA91" t="s">
        <v>70</v>
      </c>
      <c r="AB91">
        <v>8.5793071306509202E-3</v>
      </c>
      <c r="AC91">
        <v>-2.8165171585042398E-3</v>
      </c>
      <c r="AD91">
        <v>6.5567120000000001E-3</v>
      </c>
      <c r="AE91" s="1">
        <v>-1.5843485280285001E-7</v>
      </c>
      <c r="AF91">
        <v>1.7306441446010401E-2</v>
      </c>
    </row>
    <row r="92" spans="1:32" x14ac:dyDescent="0.25">
      <c r="A92" t="s">
        <v>8</v>
      </c>
      <c r="B92">
        <v>1.35109717876634E-2</v>
      </c>
      <c r="C92">
        <v>9.2062381984754096E-2</v>
      </c>
      <c r="D92">
        <v>91</v>
      </c>
      <c r="J92" s="2"/>
      <c r="L92" s="2"/>
      <c r="AA92" t="s">
        <v>64</v>
      </c>
      <c r="AB92">
        <v>1.42334867172614E-2</v>
      </c>
      <c r="AC92">
        <v>2.0472364693407299E-3</v>
      </c>
      <c r="AD92">
        <v>2.3997955000000001E-2</v>
      </c>
      <c r="AE92" s="1">
        <v>6.9928392434763105E-7</v>
      </c>
      <c r="AF92">
        <v>1.7187395269618301E-2</v>
      </c>
    </row>
    <row r="93" spans="1:32" x14ac:dyDescent="0.25">
      <c r="A93" t="s">
        <v>39</v>
      </c>
      <c r="B93">
        <v>1.37261158466745E-2</v>
      </c>
      <c r="C93">
        <v>2.6828383941076499E-2</v>
      </c>
      <c r="D93">
        <v>92</v>
      </c>
      <c r="J93" s="2"/>
      <c r="AA93" t="s">
        <v>22</v>
      </c>
      <c r="AB93">
        <v>4.0744659324140703E-2</v>
      </c>
      <c r="AC93">
        <v>-1.8459457874185001E-2</v>
      </c>
      <c r="AD93">
        <v>-6.97403E-3</v>
      </c>
      <c r="AE93" s="1">
        <v>5.2453375880914499E-6</v>
      </c>
      <c r="AF93">
        <v>1.7094931150926002E-2</v>
      </c>
    </row>
    <row r="94" spans="1:32" x14ac:dyDescent="0.25">
      <c r="A94" t="s">
        <v>74</v>
      </c>
      <c r="B94">
        <v>1.3886707407309001E-2</v>
      </c>
      <c r="C94">
        <v>5.1477954273786999E-2</v>
      </c>
      <c r="D94">
        <v>93</v>
      </c>
      <c r="J94" s="2"/>
      <c r="AA94" t="s">
        <v>10</v>
      </c>
      <c r="AB94">
        <v>3.76423373546406E-2</v>
      </c>
      <c r="AC94">
        <v>-1.08737493182868E-2</v>
      </c>
      <c r="AD94">
        <v>1.1281098999999999E-2</v>
      </c>
      <c r="AE94" s="1">
        <v>-4.6175043122386996E-6</v>
      </c>
      <c r="AF94">
        <v>1.6648329653077502E-2</v>
      </c>
    </row>
    <row r="95" spans="1:32" x14ac:dyDescent="0.25">
      <c r="A95" t="s">
        <v>22</v>
      </c>
      <c r="B95">
        <v>1.4804501972407199E-2</v>
      </c>
      <c r="C95">
        <v>4.0744659324140703E-2</v>
      </c>
      <c r="D95">
        <v>94</v>
      </c>
      <c r="J95" s="2"/>
      <c r="AA95" t="s">
        <v>52</v>
      </c>
      <c r="AB95">
        <v>3.4162344805909101E-2</v>
      </c>
      <c r="AC95">
        <v>-5.2171257745015796E-3</v>
      </c>
      <c r="AD95">
        <v>1.9466608999999999E-2</v>
      </c>
      <c r="AE95" s="1">
        <v>-3.4695191144106802E-6</v>
      </c>
      <c r="AF95">
        <v>1.5780233600331799E-2</v>
      </c>
    </row>
    <row r="96" spans="1:32" x14ac:dyDescent="0.25">
      <c r="A96" t="s">
        <v>44</v>
      </c>
      <c r="B96">
        <v>1.5347289387123901E-2</v>
      </c>
      <c r="C96">
        <v>6.2842292531482102E-2</v>
      </c>
      <c r="D96">
        <v>95</v>
      </c>
      <c r="J96" s="2"/>
      <c r="AA96" t="s">
        <v>86</v>
      </c>
      <c r="AB96">
        <v>1.2569822361846899E-2</v>
      </c>
      <c r="AC96">
        <v>-1.7166436693973101E-3</v>
      </c>
      <c r="AD96">
        <v>3.4685889999999998E-3</v>
      </c>
      <c r="AE96" s="1">
        <v>-7.4844887335367799E-8</v>
      </c>
      <c r="AF96">
        <v>1.4652655982965499E-2</v>
      </c>
    </row>
    <row r="97" spans="1:32" x14ac:dyDescent="0.25">
      <c r="A97" t="s">
        <v>78</v>
      </c>
      <c r="B97">
        <v>1.6468920459832701E-2</v>
      </c>
      <c r="C97">
        <v>7.3155057876599497E-2</v>
      </c>
      <c r="D97">
        <v>96</v>
      </c>
      <c r="J97" s="2"/>
      <c r="AA97" t="s">
        <v>85</v>
      </c>
      <c r="AB97">
        <v>5.1183654056876901E-2</v>
      </c>
      <c r="AC97">
        <v>-1.4212533067589499E-2</v>
      </c>
      <c r="AD97">
        <v>-7.6918669999999998E-3</v>
      </c>
      <c r="AE97" s="1">
        <v>5.5954438479129899E-6</v>
      </c>
      <c r="AF97">
        <v>1.11882358932698E-2</v>
      </c>
    </row>
    <row r="98" spans="1:32" x14ac:dyDescent="0.25">
      <c r="A98" t="s">
        <v>71</v>
      </c>
      <c r="B98">
        <v>1.77166608013371E-2</v>
      </c>
      <c r="C98">
        <v>6.12448819300178E-2</v>
      </c>
      <c r="D98">
        <v>97</v>
      </c>
      <c r="J98" s="2"/>
      <c r="AA98" t="s">
        <v>94</v>
      </c>
      <c r="AB98">
        <v>5.1043822043105203E-2</v>
      </c>
      <c r="AC98">
        <v>-1.6019178068724299E-2</v>
      </c>
      <c r="AD98">
        <v>-1.4539295000000001E-2</v>
      </c>
      <c r="AE98" s="1">
        <v>1.18884918204753E-5</v>
      </c>
      <c r="AF98">
        <v>1.11375705350037E-2</v>
      </c>
    </row>
    <row r="99" spans="1:32" x14ac:dyDescent="0.25">
      <c r="A99" t="s">
        <v>15</v>
      </c>
      <c r="B99">
        <v>1.9110205650689001E-2</v>
      </c>
      <c r="C99">
        <v>7.51290410844552E-2</v>
      </c>
      <c r="D99">
        <v>98</v>
      </c>
      <c r="J99" s="2"/>
      <c r="AA99" t="s">
        <v>96</v>
      </c>
      <c r="AB99">
        <v>1.7975322825787701E-2</v>
      </c>
      <c r="AC99">
        <v>3.3584546652060702E-3</v>
      </c>
      <c r="AD99">
        <v>8.5374930000000002E-3</v>
      </c>
      <c r="AE99" s="1">
        <v>5.1540253424420198E-7</v>
      </c>
      <c r="AF99">
        <v>1.10370526068588E-2</v>
      </c>
    </row>
    <row r="100" spans="1:32" x14ac:dyDescent="0.25">
      <c r="A100" t="s">
        <v>85</v>
      </c>
      <c r="B100">
        <v>1.9956104660700798E-2</v>
      </c>
      <c r="C100">
        <v>5.1183654056876901E-2</v>
      </c>
      <c r="D100">
        <v>99</v>
      </c>
      <c r="J100" s="2"/>
      <c r="AA100" t="s">
        <v>72</v>
      </c>
      <c r="AB100">
        <v>5.68263814165453E-2</v>
      </c>
      <c r="AC100">
        <v>-1.4707541822464001E-2</v>
      </c>
      <c r="AD100">
        <v>-1.4247085E-2</v>
      </c>
      <c r="AE100" s="1">
        <v>1.1907377145418101E-5</v>
      </c>
      <c r="AF100">
        <v>8.7930420509170996E-3</v>
      </c>
    </row>
    <row r="101" spans="1:32" x14ac:dyDescent="0.25">
      <c r="A101" t="s">
        <v>30</v>
      </c>
      <c r="B101">
        <v>8.4361910638303297E-2</v>
      </c>
      <c r="C101">
        <v>2.3200381376132201E-2</v>
      </c>
      <c r="D101">
        <v>100</v>
      </c>
      <c r="J101" s="2"/>
      <c r="AA101" t="s">
        <v>27</v>
      </c>
      <c r="AB101">
        <v>5.7716096453323797E-2</v>
      </c>
      <c r="AC101">
        <v>-1.0748442825639399E-2</v>
      </c>
      <c r="AD101">
        <v>-5.4163789999999998E-3</v>
      </c>
      <c r="AE101" s="1">
        <v>3.3600949257265399E-6</v>
      </c>
      <c r="AF101">
        <v>7.4669019035338204E-3</v>
      </c>
    </row>
    <row r="102" spans="1:32" x14ac:dyDescent="0.25">
      <c r="J102" s="2"/>
    </row>
    <row r="103" spans="1:32" x14ac:dyDescent="0.25">
      <c r="J103" s="2"/>
    </row>
    <row r="104" spans="1:32" x14ac:dyDescent="0.25">
      <c r="J104" s="2"/>
      <c r="K104" s="2"/>
    </row>
    <row r="105" spans="1:32" x14ac:dyDescent="0.25">
      <c r="J105" s="2"/>
    </row>
    <row r="106" spans="1:32" x14ac:dyDescent="0.25">
      <c r="J106" s="2"/>
    </row>
    <row r="107" spans="1:32" x14ac:dyDescent="0.25">
      <c r="J107" s="2"/>
    </row>
    <row r="108" spans="1:32" x14ac:dyDescent="0.25">
      <c r="J108" s="2"/>
    </row>
    <row r="109" spans="1:32" x14ac:dyDescent="0.25">
      <c r="J109" s="2"/>
      <c r="K109" s="2"/>
    </row>
    <row r="110" spans="1:32" x14ac:dyDescent="0.25">
      <c r="J110" s="2"/>
    </row>
    <row r="111" spans="1:32" x14ac:dyDescent="0.25">
      <c r="J111" s="2"/>
    </row>
    <row r="112" spans="1:32" x14ac:dyDescent="0.25">
      <c r="J112" s="2"/>
      <c r="K112" s="2"/>
      <c r="L112" s="2"/>
    </row>
    <row r="113" spans="10:12" x14ac:dyDescent="0.25">
      <c r="J113" s="2"/>
      <c r="K113" s="2"/>
      <c r="L113" s="2"/>
    </row>
    <row r="114" spans="10:12" x14ac:dyDescent="0.25">
      <c r="K114" s="2"/>
    </row>
  </sheetData>
  <sortState xmlns:xlrd2="http://schemas.microsoft.com/office/spreadsheetml/2017/richdata2" ref="A2:E101">
    <sortCondition ref="B2:B10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Larriva</dc:creator>
  <cp:lastModifiedBy>Matt Larriva</cp:lastModifiedBy>
  <dcterms:created xsi:type="dcterms:W3CDTF">2024-08-19T15:54:17Z</dcterms:created>
  <dcterms:modified xsi:type="dcterms:W3CDTF">2024-08-19T16:33:28Z</dcterms:modified>
</cp:coreProperties>
</file>