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7" sheetId="1" r:id="rId4"/>
    <sheet state="visible" name="Audience data" sheetId="2" r:id="rId5"/>
    <sheet state="visible" name="AB test data" sheetId="3" r:id="rId6"/>
    <sheet state="visible" name="Listers" sheetId="4" r:id="rId7"/>
  </sheets>
  <definedNames>
    <definedName hidden="1" localSheetId="1" name="_xlnm._FilterDatabase">'Audience data'!$A$1:$B$16817</definedName>
    <definedName hidden="1" localSheetId="2" name="_xlnm._FilterDatabase">'AB test data'!$A$1:$D$2837</definedName>
    <definedName hidden="1" localSheetId="3" name="_xlnm._FilterDatabase">Listers!$A$1:$Z$159</definedName>
  </definedNames>
  <calcPr/>
</workbook>
</file>

<file path=xl/sharedStrings.xml><?xml version="1.0" encoding="utf-8"?>
<sst xmlns="http://schemas.openxmlformats.org/spreadsheetml/2006/main" count="19680" uniqueCount="7667">
  <si>
    <t>Question 1</t>
  </si>
  <si>
    <t>Question 3</t>
  </si>
  <si>
    <t>Question 5</t>
  </si>
  <si>
    <t>Number of Users on November 2</t>
  </si>
  <si>
    <t>Unique users</t>
  </si>
  <si>
    <t>Active users</t>
  </si>
  <si>
    <t>Question 2</t>
  </si>
  <si>
    <t>Number of Users on November 1</t>
  </si>
  <si>
    <t>Question 6</t>
  </si>
  <si>
    <t>Retention Rate</t>
  </si>
  <si>
    <t>Question 9</t>
  </si>
  <si>
    <t>Total income</t>
  </si>
  <si>
    <t>Number of users</t>
  </si>
  <si>
    <t>Income per user</t>
  </si>
  <si>
    <t>Question 10</t>
  </si>
  <si>
    <t>age</t>
  </si>
  <si>
    <t>median_age</t>
  </si>
  <si>
    <t>date</t>
  </si>
  <si>
    <t>user_id</t>
  </si>
  <si>
    <t>view_adverts</t>
  </si>
  <si>
    <t>Day</t>
  </si>
  <si>
    <t>8c020470-8461-11ed-83d0-552e8cc749d6</t>
  </si>
  <si>
    <t>5875f070-7b92-11ee-a6fb-8b298e83f4f7</t>
  </si>
  <si>
    <t>3c2d27c0-4fd6-11eb-b89f-2ffb31b67dd6</t>
  </si>
  <si>
    <t>234a96d0-ad16-11ed-a2e6-793ddfeeba1f</t>
  </si>
  <si>
    <t>4d07c180-644f-11eb-879c-b7c02edf4f37</t>
  </si>
  <si>
    <t>059ec300-810e-11ee-b433-b1c037ab56d3</t>
  </si>
  <si>
    <t>4cedb770-1174-11ee-b5d1-5190f485ef48</t>
  </si>
  <si>
    <t>2f35ccf0-796b-11ed-96d9-2b24e5ad01fb</t>
  </si>
  <si>
    <t>ef6eb4d0-01bd-11ed-ab09-b1117ba72e2f</t>
  </si>
  <si>
    <t>17ce4000-77db-11ee-a3a0-edfd72e146b8</t>
  </si>
  <si>
    <t>3e9e2b50-7f92-11ee-8d22-1f2174376fe8</t>
  </si>
  <si>
    <t>f389d150-b7e6-11ed-8ad1-455c63298437</t>
  </si>
  <si>
    <t>d234f070-2821-11ed-9ce0-b7a9dd423e66</t>
  </si>
  <si>
    <t>560bc1e0-7479-11ee-b8e1-31219bd4e81e</t>
  </si>
  <si>
    <t>5c079c00-e800-11ed-bf2f-2166ba489b19</t>
  </si>
  <si>
    <t>5512da90-4aad-11ed-a31d-b3d165a134f1</t>
  </si>
  <si>
    <t>3db82a10-1a66-11ee-908f-553062a53e04</t>
  </si>
  <si>
    <t>6b765430-e9b6-11ed-ae1c-43b9f0b4649c</t>
  </si>
  <si>
    <t>4eb5a590-355d-11eb-8a71-a1b2c17da083</t>
  </si>
  <si>
    <t>043da6a0-3020-11ee-9d33-0b9da90bee35</t>
  </si>
  <si>
    <t>c3cc73f0-728f-11ee-951b-25fd306d7297</t>
  </si>
  <si>
    <t>468ebab0-14b1-11ee-9165-5f88e7642ba0</t>
  </si>
  <si>
    <t>36dec390-e7f3-11eb-8e18-27db60c274f3</t>
  </si>
  <si>
    <t>2b3953f0-b3a0-11ed-a0f9-5f98ab54142c</t>
  </si>
  <si>
    <t>97a73590-08fd-11ee-909b-ff7724e91f39</t>
  </si>
  <si>
    <t>7fe00660-7547-11ee-bc59-dd87e03a0af9</t>
  </si>
  <si>
    <t>c9fa1470-846f-11ee-97c8-a3d09174eb67</t>
  </si>
  <si>
    <t>e6905890-9336-11ed-afad-65b78fd6029e</t>
  </si>
  <si>
    <t>c15274d0-a36e-11ed-ac40-c39fdddeb0d3</t>
  </si>
  <si>
    <t>c0798cb0-77a3-11ee-a404-b9c869083f86</t>
  </si>
  <si>
    <t>8313cd60-4303-11ee-b9f7-77e376310446</t>
  </si>
  <si>
    <t>b8b5b960-6653-11ee-9a79-2b363171d4bc</t>
  </si>
  <si>
    <t>302e5940-bcc0-11ed-bf87-9f2337527fae</t>
  </si>
  <si>
    <t>965ae8d0-7932-11ee-842a-c199ef6220e2</t>
  </si>
  <si>
    <t>2630a7f0-3a7d-11ee-88b2-d18fd7859087</t>
  </si>
  <si>
    <t>3f94a400-7d47-11ee-ae4d-f7517cd42a2a</t>
  </si>
  <si>
    <t>4661f8d0-47b2-11ed-9627-45b8e0679f42</t>
  </si>
  <si>
    <t>f1a197f0-8b5e-11ee-9065-fd3e6f3b0ca0</t>
  </si>
  <si>
    <t>ef54cfc0-1c35-11ec-8bb1-c51a0727a6f0</t>
  </si>
  <si>
    <t>efbdc0c0-816e-11ee-9cc3-0739fd02c351</t>
  </si>
  <si>
    <t>91c4ef20-3beb-11ee-ac75-a3300f1b00f0</t>
  </si>
  <si>
    <t>12a5fcd0-82df-11ee-8fcb-21c3325f0887</t>
  </si>
  <si>
    <t>ab6ac5d0-a7ea-11ec-a675-798b005bf57f</t>
  </si>
  <si>
    <t>7a88d920-7f89-11ee-ad44-39adfcd24fea</t>
  </si>
  <si>
    <t>53180ba0-468a-11ee-9ac5-7bbaf6e4289a</t>
  </si>
  <si>
    <t>6fc1bf90-1e66-11ee-bd8f-d52ab30b5049</t>
  </si>
  <si>
    <t>ffeda250-2acd-11ee-a12d-c5cd79fded61</t>
  </si>
  <si>
    <t>87b83df0-fb1f-11ed-a7d0-91e1f7cf1912</t>
  </si>
  <si>
    <t>adbdffd0-f5b4-11ea-9ba2-c9a2de53aa70</t>
  </si>
  <si>
    <t>be447250-21d9-11ed-8b0d-59174ad7efb4</t>
  </si>
  <si>
    <t>a2b5d980-0ffd-11e9-b416-1df02068c243</t>
  </si>
  <si>
    <t>76c28390-6d6f-11ed-8779-ddca5ac29583</t>
  </si>
  <si>
    <t>10724990-793f-11ee-a8bc-a7929dc7f7c7</t>
  </si>
  <si>
    <t>fb70a100-ff6e-11eb-ac15-a3250b1d5f52</t>
  </si>
  <si>
    <t>cd286f10-4e0b-11ee-a125-c5cfda23e91b</t>
  </si>
  <si>
    <t>f4e6fa00-d145-11ed-82e7-33b64ade8203</t>
  </si>
  <si>
    <t>24b11d20-0525-11ee-86cf-ebd60f642215</t>
  </si>
  <si>
    <t>46fdd5b0-3f2e-11ee-98d6-b34bfcc77257</t>
  </si>
  <si>
    <t>82712da0-6656-11ee-8ec4-1512b411dbd9</t>
  </si>
  <si>
    <t>0db94550-c3eb-11ed-97dc-45d791b61932</t>
  </si>
  <si>
    <t>5cadd100-3d17-11ec-8fe3-975ff41ee3ba</t>
  </si>
  <si>
    <t>bcc5ecb0-6975-11eb-a992-33d2db365ac3</t>
  </si>
  <si>
    <t>4fbd86d0-be52-11ed-97f4-13c0be0f6d4b</t>
  </si>
  <si>
    <t>cd52c640-4ec2-11ee-8c82-d949aeea4d5b</t>
  </si>
  <si>
    <t>49fc15b0-6efe-11ee-ace0-fd5bd1dc1911</t>
  </si>
  <si>
    <t>1fba7800-18db-11ea-a00b-cf3d2fa771e7</t>
  </si>
  <si>
    <t>26294cd0-56df-11ed-9a66-895324db225b</t>
  </si>
  <si>
    <t>77acbda0-786a-11ee-8810-032dc795ffb0</t>
  </si>
  <si>
    <t>49e06580-758f-11ee-a9e5-3bbf4ec09237</t>
  </si>
  <si>
    <t>b92b1c50-fb92-11ec-9c97-dd95c36482d4</t>
  </si>
  <si>
    <t>8440d590-e6fc-11ea-a842-65029eedd4ca</t>
  </si>
  <si>
    <t>b5b06b80-73ef-11ee-9eeb-4f63d38f7c2e</t>
  </si>
  <si>
    <t>cbd6ed70-770b-11ee-943f-fbd14b23e8fb</t>
  </si>
  <si>
    <t>b7249820-73f3-11ee-b4c5-d528e1db82de</t>
  </si>
  <si>
    <t>11f58880-8453-11ee-afb3-7bd5493ebb29</t>
  </si>
  <si>
    <t>e567bf80-5f78-11ee-8f61-db6d3ee22d08</t>
  </si>
  <si>
    <t>6261b740-7872-11ee-961f-5517ccf7abcc</t>
  </si>
  <si>
    <t>a5acc7a0-8935-11ee-bbdf-cbc299aa3c98</t>
  </si>
  <si>
    <t>7f6e28d0-da65-11eb-ba4c-838bfeddbf04</t>
  </si>
  <si>
    <t>ccf41470-9163-11eb-81d9-1daa2227a896</t>
  </si>
  <si>
    <t>72f7ac50-73d0-11ee-96f5-3f4f8a11dc86</t>
  </si>
  <si>
    <t>90e084c0-56d5-11ee-82e7-095e0c88f0fd</t>
  </si>
  <si>
    <t>af142b30-4114-11ee-a7af-95b819bc48f9</t>
  </si>
  <si>
    <t>9bd30140-9ecb-11ed-a334-a32992c477f0</t>
  </si>
  <si>
    <t>3629cac0-721d-11ed-8fc7-4fd9990e1e38</t>
  </si>
  <si>
    <t>7dcf0010-097e-11ec-b32f-71281354a61e</t>
  </si>
  <si>
    <t>0607e7d0-8b50-11ee-ba84-6d3deaf3cba8</t>
  </si>
  <si>
    <t>d29acd70-0d62-11ed-8597-6d099b2d8582</t>
  </si>
  <si>
    <t>2c2e7300-7e92-11ed-a650-2f56127ef2a8</t>
  </si>
  <si>
    <t>c41758c0-9a7c-11ed-96f8-85c276d49420</t>
  </si>
  <si>
    <t>d1012630-6ce8-11ee-98e6-1ba8b3561d2d</t>
  </si>
  <si>
    <t>82c3a6b0-0974-11ed-92d9-17c41638c6a3</t>
  </si>
  <si>
    <t>11ad1180-635c-11ee-86ec-df414b7ae8f4</t>
  </si>
  <si>
    <t>f71b8e40-741b-11ec-93e2-cd9cfeea9364</t>
  </si>
  <si>
    <t>cf449570-7fe9-11ee-9eaa-bd6071c04a66</t>
  </si>
  <si>
    <t>f61df2a0-373b-11ee-9e19-7b698ff07f0f</t>
  </si>
  <si>
    <t>8dadccd0-77ce-11ee-b961-d1fafc14c96a</t>
  </si>
  <si>
    <t>09a9a4b0-6d09-11ee-ae6d-7773abbf8b63</t>
  </si>
  <si>
    <t>dbc86e20-7abf-11eb-ba73-5d5f69ff243f</t>
  </si>
  <si>
    <t>b8d8b100-7f89-11ee-8b91-ab0039b064d8</t>
  </si>
  <si>
    <t>d8157db0-2b95-11ea-880c-9179c07bc858</t>
  </si>
  <si>
    <t>983d8cf0-a446-11ed-b562-9b66e7ce413f</t>
  </si>
  <si>
    <t>e96a1ad0-2c68-11ee-aba4-c539aad2d016</t>
  </si>
  <si>
    <t>9d657c50-6965-11ec-a4a9-912dae094ad1</t>
  </si>
  <si>
    <t>f3307200-5462-11ed-a6ab-2bffa821113a</t>
  </si>
  <si>
    <t>c62be960-7e64-11ee-9ec3-d3fce62405ab</t>
  </si>
  <si>
    <t>56a3e9b0-21b6-11ec-8c7d-59f4a3904d36</t>
  </si>
  <si>
    <t>7c837bf0-9083-11ec-8241-378d87b72b08</t>
  </si>
  <si>
    <t>77d26ec0-9a8c-11ea-a2fd-3d9ff5d8d5c2</t>
  </si>
  <si>
    <t>d97c0c70-db68-11ec-91bb-890bdabdaa3e</t>
  </si>
  <si>
    <t>92f985c0-f3e5-11ed-85d8-b9ce144446ac</t>
  </si>
  <si>
    <t>346b42a0-decd-11ed-994f-1f332ce93094</t>
  </si>
  <si>
    <t>07ec0890-ec88-11ed-8a53-57c5fddc0348</t>
  </si>
  <si>
    <t>bed30e00-35cb-11ee-bb0c-49db89dd467a</t>
  </si>
  <si>
    <t>b0c4b750-4353-11ea-b71d-9325d41eec6a</t>
  </si>
  <si>
    <t>344759d0-7d24-11ee-bf08-65dbbe148007</t>
  </si>
  <si>
    <t>718ef8a0-1e21-11e9-ba7f-639f3b9a8466</t>
  </si>
  <si>
    <t>f50658b0-61db-11ee-af07-e1cd75f5ab05</t>
  </si>
  <si>
    <t>0707f2d0-456c-11ee-92a1-7b5db46813f3</t>
  </si>
  <si>
    <t>594f8d30-5dba-11ee-8452-6f07e49a79a2</t>
  </si>
  <si>
    <t>6fe8f640-dea2-11ed-9f34-cb1db70a0c4d</t>
  </si>
  <si>
    <t>a63da2d0-82db-11ee-b7b6-318a8f9f484a</t>
  </si>
  <si>
    <t>ef6382f0-1eee-11ee-92e7-4135380a01a0</t>
  </si>
  <si>
    <t>05da19c0-881e-11ee-ba5d-6b77022b147f</t>
  </si>
  <si>
    <t>3f69ee50-2c0c-11ed-be50-6fb693743b92</t>
  </si>
  <si>
    <t>d139f480-a5ea-11ed-a680-c9cc7a6703b2</t>
  </si>
  <si>
    <t>e1c43d90-0407-11ed-9d90-99c6ea4693fe</t>
  </si>
  <si>
    <t>3a84f7b0-793e-11ee-9714-61b81c09f753</t>
  </si>
  <si>
    <t>d94f0b00-4988-11ee-90cb-573c0fdfe79d</t>
  </si>
  <si>
    <t>bea6d1b0-3a5c-11ee-a014-61f80b641ba5</t>
  </si>
  <si>
    <t>28f964b0-727f-11ee-be52-892917c2cb4a</t>
  </si>
  <si>
    <t>3ec10520-3fe2-11ee-a15c-017c8f96e422</t>
  </si>
  <si>
    <t>c7f4acd0-3997-11ee-ae64-774abcfaffae</t>
  </si>
  <si>
    <t>7ca71aa0-e67d-11ed-b52f-730afe4cbf5d</t>
  </si>
  <si>
    <t>597f9710-3bfe-11ee-afc8-51d6e1280476</t>
  </si>
  <si>
    <t>b37c7bb0-4564-11ee-88c8-614141e4c1ed</t>
  </si>
  <si>
    <t>d9019820-62bf-11ee-8b61-21253dd65b02</t>
  </si>
  <si>
    <t>237a4050-dcf7-11ec-bda5-3546ee54f633</t>
  </si>
  <si>
    <t>c90e72d0-669d-11ee-ae9f-d5cda011a1c1</t>
  </si>
  <si>
    <t>7a9495f0-1e02-11ee-b492-7b27e0502d45</t>
  </si>
  <si>
    <t>adefd2f0-576d-11ec-840f-2d59d966b0b2</t>
  </si>
  <si>
    <t>f500b590-c06f-11ec-8b2f-e9f5deb0405e</t>
  </si>
  <si>
    <t>826d9470-6925-11ee-b128-59d24bb83ac7</t>
  </si>
  <si>
    <t>48e27e60-8a94-11ee-a273-af928caa8562</t>
  </si>
  <si>
    <t>26de58e0-8cd6-11ee-8040-d94752456021</t>
  </si>
  <si>
    <t>34804670-5b95-11ed-a84f-ef575c8f954e</t>
  </si>
  <si>
    <t>e2862ff0-2201-11ed-87cc-abce8777f441</t>
  </si>
  <si>
    <t>9c7a8cd0-717a-11ee-9234-33b2e85f510c</t>
  </si>
  <si>
    <t>87b20d60-964b-11ed-a8d9-b337542e485d</t>
  </si>
  <si>
    <t>025a2b50-644b-11ea-97c8-0def17957c13</t>
  </si>
  <si>
    <t>d0924d40-1a32-11ee-b6e7-dd1694746746</t>
  </si>
  <si>
    <t>b102e250-b46b-11ed-9e46-b1e2925e9c5c</t>
  </si>
  <si>
    <t>d0cbb9e0-e9b8-11ed-97c7-453ac70413b9</t>
  </si>
  <si>
    <t>b7e4d4b0-47c5-11ed-9239-2f1acd79db72</t>
  </si>
  <si>
    <t>14d8d0c0-77ba-11ee-a1e2-d30d3fa9d851</t>
  </si>
  <si>
    <t>26ad7010-868f-11ee-a0a9-ffb06bc10a8a</t>
  </si>
  <si>
    <t>0cf9d280-77bc-11ee-aa55-932ee997919c</t>
  </si>
  <si>
    <t>b0d23cc0-335c-11ee-9799-c3a0dc6cbe4b</t>
  </si>
  <si>
    <t>c1406fb0-28e9-11ed-b8e1-757661142d2c</t>
  </si>
  <si>
    <t>43a7fda0-69a4-11ee-9df6-939923a38d51</t>
  </si>
  <si>
    <t>414f0930-a5f6-11ed-ae6b-5ddb402ae659</t>
  </si>
  <si>
    <t>0da51480-2f6c-11ee-98a7-4520a67df927</t>
  </si>
  <si>
    <t>a8ab2f60-0a95-11ee-a000-05acc753ce9d</t>
  </si>
  <si>
    <t>178b4de0-a8f6-11ed-826a-539c5e9897cb</t>
  </si>
  <si>
    <t>a5cce980-5592-11ee-ba18-210c696207dc</t>
  </si>
  <si>
    <t>41929e00-ed7f-11ec-9312-0d11536d0b37</t>
  </si>
  <si>
    <t>81a62dd0-23ad-11ee-aa3f-732a118b19a8</t>
  </si>
  <si>
    <t>fd3dd340-cc54-11ed-9094-5f37b2c89236</t>
  </si>
  <si>
    <t>487377d0-6fd8-11ee-aaa1-7996524389b0</t>
  </si>
  <si>
    <t>be6f88e0-1afe-11ee-8c6f-c92ebf08d732</t>
  </si>
  <si>
    <t>94c556e0-1740-11ed-846f-699093c68f77</t>
  </si>
  <si>
    <t>ceae6d50-b0cf-11ed-af2e-71ad053d2cdd</t>
  </si>
  <si>
    <t>3b8f13b0-6d14-11ee-a5c2-bb2cb6bcb464</t>
  </si>
  <si>
    <t>dcd2d9e0-5465-11ee-a4e9-4b2d29c69e0e</t>
  </si>
  <si>
    <t>27a5a0f0-8298-11ee-bd59-db7f72c8967d</t>
  </si>
  <si>
    <t>bb702930-03c6-11eb-8aab-41d9fa53bef0</t>
  </si>
  <si>
    <t>1f4804d0-97e2-11ed-b0b7-15d49477ecda</t>
  </si>
  <si>
    <t>9406e7e0-7e2e-11ee-908a-2982c9e35ced</t>
  </si>
  <si>
    <t>cf733600-e3ea-11ed-a5b9-b3c6a94e0cba</t>
  </si>
  <si>
    <t>fc072e50-fad1-11eb-8228-0f28e5506454</t>
  </si>
  <si>
    <t>e2e8c3d0-9054-11eb-b128-c71c66ca104f</t>
  </si>
  <si>
    <t>96268380-8e48-11ee-bbd1-7b9667e51737</t>
  </si>
  <si>
    <t>b361aed0-7dda-11ee-a77f-3762c56600bf</t>
  </si>
  <si>
    <t>5b324800-7d58-11ee-9e01-a7e47c762614</t>
  </si>
  <si>
    <t>a6cae220-e5fe-11eb-9cfc-c97848c69fe1</t>
  </si>
  <si>
    <t>250ad9f0-0435-11ee-9bb8-558d623e7fb9</t>
  </si>
  <si>
    <t>17106bb0-b3d9-11ec-8539-4f93fa6e64e3</t>
  </si>
  <si>
    <t>6abb78c0-85d6-11ed-badb-fb3ca258c011</t>
  </si>
  <si>
    <t>ae900070-3a58-11ee-b03c-7ff923b46d35</t>
  </si>
  <si>
    <t>f8644fe0-6a22-11ee-8e5f-3742adbb3680</t>
  </si>
  <si>
    <t>e4fbf160-f700-11ec-86ec-336271b9e4e5</t>
  </si>
  <si>
    <t>d4f3bea0-570c-11eb-812f-cff2c71ff46b</t>
  </si>
  <si>
    <t>5e6c9a00-53ac-11ee-9180-63c3ed20ef5e</t>
  </si>
  <si>
    <t>d5314390-670f-11ee-b543-4b3b1ed7b37f</t>
  </si>
  <si>
    <t>6cc47010-13dc-11ee-a659-7d4eae410082</t>
  </si>
  <si>
    <t>1a9bb300-8a6d-11e8-88cf-afe7d876fe57</t>
  </si>
  <si>
    <t>d7894be0-f1b4-11ed-a9ee-036e28b4d0c7</t>
  </si>
  <si>
    <t>08cdcce0-7d1e-11ee-825e-6190722e04fa</t>
  </si>
  <si>
    <t>07cef780-de8e-11ed-b071-c587165c602b</t>
  </si>
  <si>
    <t>1d46abf0-8305-11ee-85e9-595f4cab2040</t>
  </si>
  <si>
    <t>f488faa0-539e-11ee-b341-cfe3c25e5d51</t>
  </si>
  <si>
    <t>65f72930-b18b-11ec-924b-83ff9d356743</t>
  </si>
  <si>
    <t>de0dc6c0-ea54-11ec-86c1-ddc8a0ef0fc8</t>
  </si>
  <si>
    <t>458a6740-47e3-11ed-9583-afe03a540b17</t>
  </si>
  <si>
    <t>51570a40-8cc8-11ed-9056-fb5c3b82907d</t>
  </si>
  <si>
    <t>8eaa10e0-ef47-11ed-b7e3-4d33c7b89e7c</t>
  </si>
  <si>
    <t>1ac164d0-6341-11ee-a0c7-7f1414c4252a</t>
  </si>
  <si>
    <t>79adb840-7c50-11ee-ad28-9db34224510d</t>
  </si>
  <si>
    <t>3829bf60-8575-11eb-a25f-f3e01892c1ce</t>
  </si>
  <si>
    <t>38d42440-09bd-11ee-9c8f-79e04d85822e</t>
  </si>
  <si>
    <t>53036a30-35cb-11ee-b21b-556b45eda87b</t>
  </si>
  <si>
    <t>c9641e20-40a4-11ee-b484-0550c5552af3</t>
  </si>
  <si>
    <t>9d58ed50-a834-11ed-8edb-0723378eb0df</t>
  </si>
  <si>
    <t>2866e1d0-1960-11ee-9ae0-dbe20bd3d138</t>
  </si>
  <si>
    <t>65d5afc0-8da4-11ee-acf8-a355404a6d69</t>
  </si>
  <si>
    <t>74f9b680-8eae-11ee-a471-affcbcaeaca2</t>
  </si>
  <si>
    <t>e6077620-6292-11ee-84c0-cbdf73581831</t>
  </si>
  <si>
    <t>3a5bab80-269c-11e8-8319-456ad9d3b8d8</t>
  </si>
  <si>
    <t>d4ec2690-28e8-11e8-abd7-9123c60d10ed</t>
  </si>
  <si>
    <t>a6aae940-7a38-11ee-b0cb-77045e708b0e</t>
  </si>
  <si>
    <t>f7ddbdb0-4897-11ee-9c4c-3fad621cf999</t>
  </si>
  <si>
    <t>975db9e0-5a7c-11ed-8b9a-cf51f92a73ed</t>
  </si>
  <si>
    <t>d9296cb0-3518-11eb-a6ce-f1f65652a8df</t>
  </si>
  <si>
    <t>8f19ec40-848d-11ee-97b5-2f709bb671dc</t>
  </si>
  <si>
    <t>68550c00-532a-11ee-b7aa-ebc54d5ef239</t>
  </si>
  <si>
    <t>687339b0-549b-11ee-bae8-8b7a04a5bb59</t>
  </si>
  <si>
    <t>33dbfb30-e046-11ec-8ffb-bf7cb75ce856</t>
  </si>
  <si>
    <t>d94e80e0-44c9-11ee-bd5d-df6656db5b76</t>
  </si>
  <si>
    <t>4c3e5760-87d2-11ee-a323-67d2163f26af</t>
  </si>
  <si>
    <t>02407400-9fef-11ea-a8e4-41250b658619</t>
  </si>
  <si>
    <t>84e39510-89b4-11ee-9df5-f1906318f6e8</t>
  </si>
  <si>
    <t>f4ce1bf0-a14f-11ed-871f-fd8d0c40bfbb</t>
  </si>
  <si>
    <t>7367e390-7df2-11ee-a01f-e5f2e5de981a</t>
  </si>
  <si>
    <t>c8af5290-838b-11ee-bdee-979d9506cbc0</t>
  </si>
  <si>
    <t>8f0a6d60-62d7-11ee-a7e5-7552154dd601</t>
  </si>
  <si>
    <t>c782aae0-eba6-11eb-8119-89cbb7057b3d</t>
  </si>
  <si>
    <t>b5b65c40-9e46-11ed-9b7b-1fcfe56c7989</t>
  </si>
  <si>
    <t>0ff816e0-4ae4-11ee-b398-5b4806a4e10c</t>
  </si>
  <si>
    <t>804c8a80-a6d8-11ed-8e01-fb933eea62c7</t>
  </si>
  <si>
    <t>f23f1740-2bb5-11ee-81d7-b54225b7a4b3</t>
  </si>
  <si>
    <t>c5c3f8e0-805e-11ee-b828-4b47cdbdd931</t>
  </si>
  <si>
    <t>5f2afc00-78cf-11ee-b854-b99a46e8257e</t>
  </si>
  <si>
    <t>580b1600-5aeb-11ee-a31a-718c9cb74cd4</t>
  </si>
  <si>
    <t>fbaeb4c0-23a9-11ee-a5e0-63597bbc5fd5</t>
  </si>
  <si>
    <t>ccddf9f0-faef-11ec-a6ac-a31df73dcb6b</t>
  </si>
  <si>
    <t>3e6fc9e0-7ff6-11ee-bfa1-4fd2ee1b9ed0</t>
  </si>
  <si>
    <t>640d3710-18bc-11ee-891f-27adaae9838f</t>
  </si>
  <si>
    <t>609db050-7e29-11ee-978b-fd4657345088</t>
  </si>
  <si>
    <t>c6f23560-515b-11ee-8a4c-cb1e90b4915a</t>
  </si>
  <si>
    <t>d0ebd920-5961-11ec-bc4e-51a04504afc6</t>
  </si>
  <si>
    <t>24b50db0-8048-11ee-bc89-7bd6425613b7</t>
  </si>
  <si>
    <t>f136c220-60cd-11e8-8ebd-45fc1d9c550a</t>
  </si>
  <si>
    <t>b919eba0-ca20-11eb-b368-69bb43c71b4d</t>
  </si>
  <si>
    <t>57ea5550-7301-11ed-a0bd-59135520ad19</t>
  </si>
  <si>
    <t>9c8d4a30-4793-11e8-84c6-8defda07d6b5</t>
  </si>
  <si>
    <t>10efec50-7e95-11ee-b506-3b0dc8943061</t>
  </si>
  <si>
    <t>40f9ffc0-8be9-11ed-9c70-a504e22f4403</t>
  </si>
  <si>
    <t>e4fe6880-80b8-11ee-83c1-49f47de37059</t>
  </si>
  <si>
    <t>c4e6b1e0-8056-11ee-a51c-176e3a0c406d</t>
  </si>
  <si>
    <t>19c69e50-fca2-11ea-8e1f-0b2f1f358f1b</t>
  </si>
  <si>
    <t>bc7c2490-809c-11ee-b2a0-ebca1dbbb2c8</t>
  </si>
  <si>
    <t>b2be1e20-fafc-11ed-9a9d-b7cfc0948799</t>
  </si>
  <si>
    <t>51dc3c40-69f3-11ec-848c-2714b3b1ce53</t>
  </si>
  <si>
    <t>fa727670-e4e2-11ec-83cd-8380cea435db</t>
  </si>
  <si>
    <t>7b112b50-f3ac-11ec-87d6-33c02175078d</t>
  </si>
  <si>
    <t>1d386db0-7086-11ee-bfd0-cf943b9be06f</t>
  </si>
  <si>
    <t>a95bc430-8095-11ee-b048-fd0267665fbe</t>
  </si>
  <si>
    <t>02b6e180-7eee-11ee-905a-473c61a0e583</t>
  </si>
  <si>
    <t>d79adb30-9827-11ed-9f51-2dc11cef17af</t>
  </si>
  <si>
    <t>c4034370-eb2c-11ed-994e-cf4e377c5a30</t>
  </si>
  <si>
    <t>c7fd57a0-6c95-11ee-996e-a1c336dc0de5</t>
  </si>
  <si>
    <t>22ae8370-5782-11ec-b75d-4920e7945dbe</t>
  </si>
  <si>
    <t>1b06e5f0-aa3c-11ed-9a49-e1cc4e62bc23</t>
  </si>
  <si>
    <t>1991b3e0-60cf-11ee-b11f-cbfae50f1fab</t>
  </si>
  <si>
    <t>bd1fb920-2388-11ec-b18e-4700a275e16b</t>
  </si>
  <si>
    <t>fdf74580-7a2a-11ee-a504-4d6a0d72d60c</t>
  </si>
  <si>
    <t>20bf7300-c039-11ed-a2a2-cd53326df3c6</t>
  </si>
  <si>
    <t>22f02860-ba26-11eb-95b4-9bb66a80a2f5</t>
  </si>
  <si>
    <t>ae484720-267d-11e8-af33-791621ef828e</t>
  </si>
  <si>
    <t>d61a63c0-b415-11ed-9d72-e903075bafd8</t>
  </si>
  <si>
    <t>e280f760-1e4a-11ee-86e8-b13ced4dad7a</t>
  </si>
  <si>
    <t>33864540-382f-11ee-a5a1-cfd5c6784c6b</t>
  </si>
  <si>
    <t>57bad1b0-4306-11ee-93f5-d5ac32d5ea3f</t>
  </si>
  <si>
    <t>00cbcfc0-6bd0-11ed-82b7-4bb8d074cae9</t>
  </si>
  <si>
    <t>68c5d770-0f96-11ec-bc22-2fcf25d4e60c</t>
  </si>
  <si>
    <t>17ef2390-d33f-11ea-8923-e9987a7d3c58</t>
  </si>
  <si>
    <t>f36243b0-745c-11ed-95d1-dd87d160039b</t>
  </si>
  <si>
    <t>5c883090-8daa-11ee-8cbe-09e47cb25f10</t>
  </si>
  <si>
    <t>c9252b70-40c7-11ee-8af7-93e4dc85e9d5</t>
  </si>
  <si>
    <t>7c0ee240-6732-11ee-b199-274b03b902da</t>
  </si>
  <si>
    <t>4a3c3470-f08c-11ec-94e6-777a06189b2f</t>
  </si>
  <si>
    <t>71f0f750-61e0-11ee-ba29-f55e6377a17b</t>
  </si>
  <si>
    <t>d1739bc0-7567-11ee-8be5-85bb77523c44</t>
  </si>
  <si>
    <t>9d8e6ee0-48e9-11ec-9ed7-9dad8ce12472</t>
  </si>
  <si>
    <t>70b39370-c1bd-11ed-b290-a1a120fcbe4b</t>
  </si>
  <si>
    <t>30c1d280-7492-11ee-b37e-6f8096c4e55b</t>
  </si>
  <si>
    <t>c024ef90-a074-11ed-9305-912b317c593f</t>
  </si>
  <si>
    <t>796719c0-f542-11ed-8644-ebf739c9f803</t>
  </si>
  <si>
    <t>6b929fa0-8e16-11ee-a9fe-c315ac5f8ec5</t>
  </si>
  <si>
    <t>8a45d150-cadc-11ec-91b0-45d5da48b7f1</t>
  </si>
  <si>
    <t>0edbd090-ef12-11ed-92e9-3d21b1d977df</t>
  </si>
  <si>
    <t>2128a3b0-6ca1-11ee-a289-fdd303cc2315</t>
  </si>
  <si>
    <t>bcf72300-c36c-11ec-839a-1582c1c85b48</t>
  </si>
  <si>
    <t>ce79df20-e0fb-11ed-ae6e-e9ce17e234c0</t>
  </si>
  <si>
    <t>a1515550-d4f9-11ec-a12c-71b56b9d1990</t>
  </si>
  <si>
    <t>ad8b85f0-5097-11ee-bac1-95b6a705b089</t>
  </si>
  <si>
    <t>e1c15380-698e-11ee-aad1-3d54b501aa9e</t>
  </si>
  <si>
    <t>97610b70-170c-11ee-8bbb-330cbb1c1cf4</t>
  </si>
  <si>
    <t>cbc7f3d0-b960-11eb-8d43-3b1b2164a13a</t>
  </si>
  <si>
    <t>dae28050-7e4e-11ee-9c4e-3b9f429e415c</t>
  </si>
  <si>
    <t>bd27f410-d6aa-11ed-b10e-ff3b2a9f7a5a</t>
  </si>
  <si>
    <t>58c03fe0-87c7-11ee-abb4-ff53fff26c6d</t>
  </si>
  <si>
    <t>6f4ba810-5901-11ea-9b53-85a695007b59</t>
  </si>
  <si>
    <t>59028680-47e6-11eb-81dc-c93bf2dede07</t>
  </si>
  <si>
    <t>637387c0-8def-11ee-8e85-ed618825768a</t>
  </si>
  <si>
    <t>b931cd00-5e40-11ed-be59-cd8c375b0146</t>
  </si>
  <si>
    <t>3848d790-548a-11eb-a07e-53e190bfcf09</t>
  </si>
  <si>
    <t>18554290-dfdd-11ec-bd0b-89a07386757e</t>
  </si>
  <si>
    <t>b4998810-0f38-11ee-9783-95cb32cfd865</t>
  </si>
  <si>
    <t>218eb820-3430-11ee-ad3a-819b4f874108</t>
  </si>
  <si>
    <t>6d6bef70-6ef0-11ed-9e19-fbb8a7554281</t>
  </si>
  <si>
    <t>c623d850-9a81-11ed-8dba-b96883157351</t>
  </si>
  <si>
    <t>191c9110-9087-11ec-ace4-d10f5b687971</t>
  </si>
  <si>
    <t>c70adf30-869d-11ee-a609-0b893d62545f</t>
  </si>
  <si>
    <t>4e4e8f50-6633-11ed-b09b-63932e180a28</t>
  </si>
  <si>
    <t>123e0a00-8da5-11ee-8c50-09ab2d83f7ba</t>
  </si>
  <si>
    <t>32430120-b98e-11ed-8676-bb88dee690e2</t>
  </si>
  <si>
    <t>4ae3de40-b735-11ec-965b-4bf532c89b23</t>
  </si>
  <si>
    <t>b6677f90-d8f7-11eb-a940-f73251ac5f95</t>
  </si>
  <si>
    <t>17449bb0-0d80-11ec-aebc-71bd723eb1f8</t>
  </si>
  <si>
    <t>f82cc470-5060-11ee-b97f-8726d3d5ac57</t>
  </si>
  <si>
    <t>aa6ebcf0-5094-11ee-913d-f168a1c498b5</t>
  </si>
  <si>
    <t>75b20420-0d69-11eb-8c71-d7addfc31ca7</t>
  </si>
  <si>
    <t>bbac4b30-8db2-11ee-8fd9-d3ae7a4e6135</t>
  </si>
  <si>
    <t>62bc2a40-8ab0-11ee-9787-c1e12411a934</t>
  </si>
  <si>
    <t>6dd2a150-5920-11ee-a044-89f637f11197</t>
  </si>
  <si>
    <t>fee78c30-04ea-11ee-b596-0dc7b6e39fd5</t>
  </si>
  <si>
    <t>a1cab900-8b86-11ee-b2c1-f7dba0cbf51d</t>
  </si>
  <si>
    <t>2aaa83f0-b8ed-11eb-993b-03139f6c1134</t>
  </si>
  <si>
    <t>020c99c0-862b-11ee-86ce-b52cd4529c54</t>
  </si>
  <si>
    <t>2418ed40-e322-11ed-a3c3-39019ef4fa21</t>
  </si>
  <si>
    <t>5a2f0520-85e5-11ee-8e86-9baa4d3056bd</t>
  </si>
  <si>
    <t>aa9b5be0-6f95-11ea-bd4f-81608d74ea67</t>
  </si>
  <si>
    <t>f23c0db0-73b9-11ee-9f13-a90b3f300ebe</t>
  </si>
  <si>
    <t>862f7080-83d6-11ee-9b2a-df90a92be085</t>
  </si>
  <si>
    <t>80984f00-3e82-11ee-a9b4-f55082aac06b</t>
  </si>
  <si>
    <t>a6083010-843d-11ee-ab06-152f49e2f389</t>
  </si>
  <si>
    <t>515b6550-85f5-11ee-b93f-57cca3c139de</t>
  </si>
  <si>
    <t>5549f370-eed4-11ec-844a-37590d323efc</t>
  </si>
  <si>
    <t>5455fd60-7b91-11ee-b6db-256a4720e545</t>
  </si>
  <si>
    <t>d77259d0-85e3-11ee-a943-9bf851d81a6e</t>
  </si>
  <si>
    <t>f6740730-8632-11ee-965d-bff7f81c36d2</t>
  </si>
  <si>
    <t>4b065740-f8b1-11ed-a0ea-43015548e4d6</t>
  </si>
  <si>
    <t>4fd3e0d0-3ada-11ec-963a-e1d7ea58d6d3</t>
  </si>
  <si>
    <t>06085bf0-1e42-11ee-8e35-7bbef12e1f24</t>
  </si>
  <si>
    <t>63e5cb10-85ab-11ee-a2c8-fb44f5a3745a</t>
  </si>
  <si>
    <t>7995de60-7e5c-11ee-9904-0939d871dc4d</t>
  </si>
  <si>
    <t>ca4e0680-00af-11eb-ab14-ab6776f33f45</t>
  </si>
  <si>
    <t>dea1c060-7d8c-11ee-8258-bbdd4237a152</t>
  </si>
  <si>
    <t>caa608d0-738b-11ec-9bd3-4d9c9c0c7fec</t>
  </si>
  <si>
    <t>91248d70-854a-11ee-b097-4528603b1baa</t>
  </si>
  <si>
    <t>01cda480-6ffc-11ee-8766-59bc182f64fd</t>
  </si>
  <si>
    <t>2706d9a0-7b29-11ee-8826-0f45ad6377aa</t>
  </si>
  <si>
    <t>64adbcb0-a785-11ed-8556-99b3d71419fb</t>
  </si>
  <si>
    <t>bb04b780-cad7-11eb-97f8-8dd5b5a19a6b</t>
  </si>
  <si>
    <t>a6e4d2f0-fcce-11ed-88da-fd30e7b5f2fd</t>
  </si>
  <si>
    <t>dcc7a130-31dc-11ed-b057-3f22c649db44</t>
  </si>
  <si>
    <t>0f93f2a0-095f-11ec-acf6-93af4540e368</t>
  </si>
  <si>
    <t>02676da0-7d5c-11ee-9400-b92cfb533899</t>
  </si>
  <si>
    <t>015c19d0-b406-11ed-b378-ed9b202cefb0</t>
  </si>
  <si>
    <t>17bb6760-46c6-11ed-be89-19c506d2a586</t>
  </si>
  <si>
    <t>89f46ce0-5b07-11ee-9cda-b35b9780a472</t>
  </si>
  <si>
    <t>8e72c190-8613-11ee-bdc6-f9320f7323f6</t>
  </si>
  <si>
    <t>512e94a0-8e27-11ee-b078-93efa996fe33</t>
  </si>
  <si>
    <t>2b2622e0-8ed2-11ee-8309-f5214f9b3e36</t>
  </si>
  <si>
    <t>a5883e80-8ead-11ee-a0a2-c79bc280313d</t>
  </si>
  <si>
    <t>a2409ea0-836a-11ee-b415-c79d48fe04c7</t>
  </si>
  <si>
    <t>debc0c10-e4ff-11e9-ae89-21fc33adff6f</t>
  </si>
  <si>
    <t>3a8fc3b0-557c-11ee-9343-b31e3ab30159</t>
  </si>
  <si>
    <t>b362bce0-8ec8-11ee-b044-b701b861c326</t>
  </si>
  <si>
    <t>f7c16bf0-448d-11ee-9152-5d2cf8d23c8d</t>
  </si>
  <si>
    <t>cdd07e10-722a-11ee-8633-f372814eb192</t>
  </si>
  <si>
    <t>648c2480-c0ab-11ed-9a17-8396e86aa4ff</t>
  </si>
  <si>
    <t>8c81def0-0411-11ed-99fa-3722f70332f6</t>
  </si>
  <si>
    <t>8c1900c0-18ff-11ee-b3c8-89750e6b01d2</t>
  </si>
  <si>
    <t>4f2f4510-aef2-11ed-861a-c12ce37770ee</t>
  </si>
  <si>
    <t>e70e26c0-2f56-11ec-a64d-5102c2fc7f3b</t>
  </si>
  <si>
    <t>86e6e530-68f1-11ee-97c1-492d9f705dec</t>
  </si>
  <si>
    <t>e6bac4c0-8e7d-11ee-94cf-33de9a3794f0</t>
  </si>
  <si>
    <t>f8c48f00-8934-11ee-b9c0-6dfb7731094e</t>
  </si>
  <si>
    <t>2e045fa0-0218-11e9-aa56-bd14aa2f57fb</t>
  </si>
  <si>
    <t>f17f8a40-8b0c-11ee-a390-e7a181c12aa5</t>
  </si>
  <si>
    <t>2c16a2c0-4336-11ee-b7ab-f9cc7a3a275c</t>
  </si>
  <si>
    <t>cc58a6a0-866a-11ec-817c-5dbddbe8af0b</t>
  </si>
  <si>
    <t>74306570-87e6-11ed-9073-39f12a19b426</t>
  </si>
  <si>
    <t>59d29950-8e61-11ee-8b01-e1dbf44deb56</t>
  </si>
  <si>
    <t>e4d5ad30-4add-11ed-b668-373f911ad951</t>
  </si>
  <si>
    <t>9d01a210-2671-11e8-92f4-65a7e7cd4ad4</t>
  </si>
  <si>
    <t>87dc6370-8566-11ee-8d12-9d3b467ec90d</t>
  </si>
  <si>
    <t>ea4d9220-4634-11ee-bb5e-c53841e2b234</t>
  </si>
  <si>
    <t>9a5f6410-8ebd-11ee-b4ae-bb23a5ea83e8</t>
  </si>
  <si>
    <t>2b17ac70-a4f4-11ec-b895-b714973c22a3</t>
  </si>
  <si>
    <t>aa43fd90-8775-11ee-8587-5506b83a4816</t>
  </si>
  <si>
    <t>45efb510-491d-11ed-a9f5-71ca9a1e60a5</t>
  </si>
  <si>
    <t>35c1d190-6e8e-11ee-b986-6bef89f055c1</t>
  </si>
  <si>
    <t>a69fbab0-8e39-11ee-b0b3-09d83286e738</t>
  </si>
  <si>
    <t>56bbc170-83a2-11ee-9d97-694f19ef182c</t>
  </si>
  <si>
    <t>164de610-5e07-11ee-a79c-b3bd607cf9b2</t>
  </si>
  <si>
    <t>244298e0-8e56-11ee-b813-9dc27e9c5ae0</t>
  </si>
  <si>
    <t>07beec60-7f78-11ee-bfd8-011a27fc2937</t>
  </si>
  <si>
    <t>8c10f3f0-0c8f-11eb-8d6c-516333fcf066</t>
  </si>
  <si>
    <t>bf89cd40-47c6-11ee-aedd-ef5f5f776ccd</t>
  </si>
  <si>
    <t>0dc52390-8254-11ec-8f65-6784a8d46ba5</t>
  </si>
  <si>
    <t>987a1860-043f-11e9-b29a-657a90787be9</t>
  </si>
  <si>
    <t>ee84b290-8eb6-11ee-8278-3fc109dcf0e0</t>
  </si>
  <si>
    <t>b5770f30-bcd8-11ed-beb9-83c8a7a24d15</t>
  </si>
  <si>
    <t>4a76ae60-5c49-11e8-a455-f70b7f9fde9a</t>
  </si>
  <si>
    <t>090dd4f0-715e-11ee-95ba-af3da24eb125</t>
  </si>
  <si>
    <t>a1466940-8126-11ed-9709-dfb3b52bb52a</t>
  </si>
  <si>
    <t>9714cfb0-878f-11ed-9f2d-3d1284e9a87c</t>
  </si>
  <si>
    <t>8a28fd10-89fc-11ee-8043-01fd1b5cbcfe</t>
  </si>
  <si>
    <t>a9c9e540-949d-11ec-9115-c37c08b8c9b3</t>
  </si>
  <si>
    <t>483895f0-74fc-11ea-bc6d-857809c5e39f</t>
  </si>
  <si>
    <t>e3e5de60-0d0e-11ee-a40e-dba8edd5ece4</t>
  </si>
  <si>
    <t>c3405590-a5f4-11ed-84bb-359dd012499d</t>
  </si>
  <si>
    <t>b5852990-448b-11ee-b673-e74066d9e557</t>
  </si>
  <si>
    <t>a0d5dfb0-2462-11ee-9d1f-633dd78dc168</t>
  </si>
  <si>
    <t>4b9cea70-f667-11e9-85bf-232af0490b00</t>
  </si>
  <si>
    <t>88591d60-acf5-11ed-9ff5-d971c89ebaac</t>
  </si>
  <si>
    <t>a854ba50-a6d5-11e8-9c00-352d24c632a4</t>
  </si>
  <si>
    <t>3944e020-809d-11ee-ae2b-1d6d938f2ac2</t>
  </si>
  <si>
    <t>4bf24150-80ce-11ee-aa14-45c44d727710</t>
  </si>
  <si>
    <t>37251e40-5a01-11ed-97c6-d9c7dbbc979b</t>
  </si>
  <si>
    <t>c6ffe040-64ff-11ee-b739-917c20951f92</t>
  </si>
  <si>
    <t>8a2ed430-2e10-11e9-8b85-733612b647ec</t>
  </si>
  <si>
    <t>57646160-f4f3-11ed-836f-b9fc40cf18da</t>
  </si>
  <si>
    <t>af9ace40-80b8-11ee-afa8-f7e24fc971b6</t>
  </si>
  <si>
    <t>015e7040-6e41-11ee-b1dc-6119ce6cae0b</t>
  </si>
  <si>
    <t>e64cc4f0-817d-11ee-9a43-8f823ac9d595</t>
  </si>
  <si>
    <t>54aa6040-8176-11ee-a885-bfcb82cbee8b</t>
  </si>
  <si>
    <t>40e947c0-80da-11ee-8a54-cbbcf17263a9</t>
  </si>
  <si>
    <t>49ee1a00-7eb7-11ee-9abc-39485587ce8c</t>
  </si>
  <si>
    <t>8373a4c0-5b1f-11eb-976b-2f5849efa7b2</t>
  </si>
  <si>
    <t>e17f7c20-80d2-11ee-9fc7-299946e47bfe</t>
  </si>
  <si>
    <t>b47b73f0-fd19-11e9-9212-df9b4ba3b518</t>
  </si>
  <si>
    <t>ec2530d0-eaf9-11ed-8633-41d5bf1dd80d</t>
  </si>
  <si>
    <t>21a769c0-815f-11ee-b1ab-bd91e27de2cd</t>
  </si>
  <si>
    <t>81269880-816e-11ee-9965-2580a696c0e1</t>
  </si>
  <si>
    <t>95fb2b20-9a36-11ec-b7e9-9f5f51750c14</t>
  </si>
  <si>
    <t>36706280-7a3e-11ee-af94-af40a53e5a6a</t>
  </si>
  <si>
    <t>2524cec0-9a28-11ea-9185-7f8955ba3aa0</t>
  </si>
  <si>
    <t>e923e9b0-d5f9-11eb-8204-9356d5efe411</t>
  </si>
  <si>
    <t>ec126ae0-76cc-11ee-8e04-5908be281676</t>
  </si>
  <si>
    <t>5f993750-683a-11ea-96c5-0b4aa9599a94</t>
  </si>
  <si>
    <t>823fa620-6a63-11ee-a621-53985e61effe</t>
  </si>
  <si>
    <t>5c5225c0-9870-11ed-ae85-019e14031a0e</t>
  </si>
  <si>
    <t>04aa4b00-7d57-11ee-ab09-15405c574e24</t>
  </si>
  <si>
    <t>529a5e90-7d9d-11ee-9796-2f4cf7d08d5a</t>
  </si>
  <si>
    <t>5f9094d0-60d7-11ee-987e-2b08bf0593ff</t>
  </si>
  <si>
    <t>0c564110-2f3d-11e8-86fe-192b553f9733</t>
  </si>
  <si>
    <t>6606a8f0-e89f-11ed-8ba3-5dedf1f8d853</t>
  </si>
  <si>
    <t>6ee56d40-d93e-11e9-b125-9bbd563ea7e3</t>
  </si>
  <si>
    <t>821538d0-3b52-11ee-b76a-1d3a8edc4ac5</t>
  </si>
  <si>
    <t>0cdb1180-7dff-11ee-997b-b3712bf8214f</t>
  </si>
  <si>
    <t>d0e78190-561c-11ee-9604-61cab66a9198</t>
  </si>
  <si>
    <t>5082d480-7e32-11ee-ad9a-7fcde1c44da2</t>
  </si>
  <si>
    <t>129131c0-b0e8-11ed-8ef3-c1a8172934cf</t>
  </si>
  <si>
    <t>bf209f70-257d-11ee-9a33-e1eabfed4ca5</t>
  </si>
  <si>
    <t>71a87480-9b8e-11ed-9f66-cfd487fe0b37</t>
  </si>
  <si>
    <t>7d9e7de0-4d52-11ee-b40d-9357accae72d</t>
  </si>
  <si>
    <t>e9725eb0-8273-11ed-afe9-d5dc9fa7c7fc</t>
  </si>
  <si>
    <t>7a7e6930-57c6-11ee-8ae8-c951d28f2e3d</t>
  </si>
  <si>
    <t>8f122dc0-7e2f-11ee-96d9-cd5201d1a7f3</t>
  </si>
  <si>
    <t>af644210-ca4c-11ea-b33c-899b23d99b7b</t>
  </si>
  <si>
    <t>cbfd1d70-aeb5-11ed-b277-192553cd6c9f</t>
  </si>
  <si>
    <t>a79c2260-e901-11ed-b158-c92b01d74e55</t>
  </si>
  <si>
    <t>8380b140-9341-11ed-9810-87420a46fe8b</t>
  </si>
  <si>
    <t>06297dd0-489a-11ee-8c02-b9560573942e</t>
  </si>
  <si>
    <t>64576d80-6cd1-11ee-accd-db5372e5155d</t>
  </si>
  <si>
    <t>2d55ede0-6743-11ee-8aa7-9d23cbf652de</t>
  </si>
  <si>
    <t>324c5770-01f5-11e9-b853-b9a56e132313</t>
  </si>
  <si>
    <t>b078f830-a5cd-11ed-9dd8-f389a39a0e92</t>
  </si>
  <si>
    <t>81612e50-7690-11eb-80da-c9831175f4e0</t>
  </si>
  <si>
    <t>dcc466a0-80dd-11ed-b2fe-e552ed66125b</t>
  </si>
  <si>
    <t>0a427b40-fdc0-11ec-bdb3-a92efc19de32</t>
  </si>
  <si>
    <t>2de7bc00-7e4c-11ee-8424-3f8e725ec279</t>
  </si>
  <si>
    <t>bafb8570-e353-11ed-9753-edccc786c976</t>
  </si>
  <si>
    <t>404deb50-e02a-11ed-a4cd-f3fc0d9aa7de</t>
  </si>
  <si>
    <t>28ccf070-0438-11e9-84a5-f5f79e4c3d2d</t>
  </si>
  <si>
    <t>766fcff0-6795-11ec-bc56-dbe773a8e784</t>
  </si>
  <si>
    <t>595c21a0-c920-11ed-a8f1-a7ac79d09f67</t>
  </si>
  <si>
    <t>eddddf00-7c51-11ee-80b5-6dcc752b9cfe</t>
  </si>
  <si>
    <t>8ba2ae90-9be6-11eb-9d8f-4f71aa2d7fda</t>
  </si>
  <si>
    <t>be7d69c0-3614-11ee-b6c0-7deae7c564dc</t>
  </si>
  <si>
    <t>d7660620-5e6c-11ed-b4ca-9fd1b2002159</t>
  </si>
  <si>
    <t>f74b0c50-7dd9-11ee-9f7b-8153230f048a</t>
  </si>
  <si>
    <t>a1ccf390-6e95-11ee-a59e-056d5eb775c2</t>
  </si>
  <si>
    <t>7ce94170-9333-11ed-aa1d-6fa174fe88e9</t>
  </si>
  <si>
    <t>d2702cd0-72a4-11e8-a078-a7bb212fccdc</t>
  </si>
  <si>
    <t>e4b39950-76f3-11ee-a76c-337f1b3c3c4d</t>
  </si>
  <si>
    <t>20af8960-6303-11ed-9966-0ffca1243203</t>
  </si>
  <si>
    <t>ef5184c0-7e29-11ee-809a-b77c2597c443</t>
  </si>
  <si>
    <t>dc441620-dc0c-11eb-9edd-adf79a7bb4c8</t>
  </si>
  <si>
    <t>b5d0ac20-3ab4-11ee-9e73-07e0fbd281e7</t>
  </si>
  <si>
    <t>1ba07010-d52c-11ed-9e0b-271d21252d2a</t>
  </si>
  <si>
    <t>466328d0-a39d-11ed-bb0c-354a95447fbc</t>
  </si>
  <si>
    <t>f82e3ed0-e82f-11ec-a9d4-2729111720fd</t>
  </si>
  <si>
    <t>f1aed930-8742-11e9-b6d4-f9b49146ac8e</t>
  </si>
  <si>
    <t>78148710-342c-11ed-9e20-b7bdd5b95642</t>
  </si>
  <si>
    <t>491848d0-0086-11ee-af2c-ab4d4b149261</t>
  </si>
  <si>
    <t>efcb2490-7e08-11ee-a3c5-67608794068a</t>
  </si>
  <si>
    <t>e8ed4cf0-5a0b-11ee-8504-3767c46eabf7</t>
  </si>
  <si>
    <t>0020a4c0-7402-11ee-b7d6-418bdd68d3fb</t>
  </si>
  <si>
    <t>b322ea40-33ae-11ee-8975-1dbaaffcfb54</t>
  </si>
  <si>
    <t>880f6dd0-416c-11ee-8820-d973c8eded16</t>
  </si>
  <si>
    <t>7c7c94e0-3cc4-11ee-adb1-11c8c9c6a31a</t>
  </si>
  <si>
    <t>64b239c0-e33f-11ed-9e8a-0720496d6e5a</t>
  </si>
  <si>
    <t>e91486b0-7899-11ee-ab9d-019e20babfc1</t>
  </si>
  <si>
    <t>2bb74140-0457-11ee-bd36-2f1e6e4a0d5b</t>
  </si>
  <si>
    <t>ad81b040-84a5-11eb-8d8c-4d18568caaf6</t>
  </si>
  <si>
    <t>71aa0370-bc01-11ed-b475-112ce88e695c</t>
  </si>
  <si>
    <t>ded85690-6f2f-11ee-90dc-d3739fe86b1a</t>
  </si>
  <si>
    <t>b78743e0-d902-11ec-b18a-f5d4e8e8e12e</t>
  </si>
  <si>
    <t>932d5ad0-781a-11ee-a0a8-e781fb8e2c8e</t>
  </si>
  <si>
    <t>390074a0-6b7c-11eb-8ef9-73f675c1c29c</t>
  </si>
  <si>
    <t>34061640-095f-11ec-8e63-4b3c41117f08</t>
  </si>
  <si>
    <t>32b3ba10-33a2-11eb-8aee-8751efd2dc63</t>
  </si>
  <si>
    <t>345d0fb0-5cee-11ee-a031-f9e6d8874212</t>
  </si>
  <si>
    <t>29e694b0-2e97-11ed-8dc3-3742abce6e54</t>
  </si>
  <si>
    <t>22761890-7473-11ee-aa2c-2b9644d64077</t>
  </si>
  <si>
    <t>2b3133e0-71dd-11ee-9549-b93ae01ac95e</t>
  </si>
  <si>
    <t>b4e62bb0-7244-11ee-b968-05e647b4bf8a</t>
  </si>
  <si>
    <t>5cc26300-1dc8-11eb-9164-7b820f8d19af</t>
  </si>
  <si>
    <t>429d9e50-04e2-11ee-b099-437be4de5b8b</t>
  </si>
  <si>
    <t>fa1f8e20-77fc-11ee-b1ef-2796fa3209b8</t>
  </si>
  <si>
    <t>3a3d4720-2aac-11ee-bfba-2511f1d20c67</t>
  </si>
  <si>
    <t>b1c90ad0-9174-11ed-973f-d9c0d2c30895</t>
  </si>
  <si>
    <t>e95d9380-75ad-11ee-9778-df20dfde0e14</t>
  </si>
  <si>
    <t>678eeea0-51f2-11ee-84f0-539bab5a3b1e</t>
  </si>
  <si>
    <t>5ea51410-78d8-11ee-89a4-45397cf7c5ff</t>
  </si>
  <si>
    <t>21841810-49eb-11ec-b4da-2547bb8342c9</t>
  </si>
  <si>
    <t>ef609f50-0684-11ed-9ca0-f3eca5e64f25</t>
  </si>
  <si>
    <t>2a1af6e0-7849-11ee-8565-83473cd2ec91</t>
  </si>
  <si>
    <t>e9036980-78b6-11ee-8cae-03f7400cb400</t>
  </si>
  <si>
    <t>26625cc0-aa66-11ed-84e2-0fa7ce463de6</t>
  </si>
  <si>
    <t>2b44c810-78d1-11ee-94a0-53f52d76ff59</t>
  </si>
  <si>
    <t>0e7a9110-4b04-11ee-95ae-474bd0bb7789</t>
  </si>
  <si>
    <t>c7983f10-6fc8-11ee-bb29-8b2bc33f2226</t>
  </si>
  <si>
    <t>3d0629e0-d7fb-11ec-9cc6-892073864f49</t>
  </si>
  <si>
    <t>67a1c120-5886-11ee-b322-6bc629e3a519</t>
  </si>
  <si>
    <t>c42fd020-7862-11ee-af4a-ad0035b922d5</t>
  </si>
  <si>
    <t>81760d80-5522-11ed-9db6-4be11884d44f</t>
  </si>
  <si>
    <t>210c0300-b8ff-11ed-8f48-df00ad547483</t>
  </si>
  <si>
    <t>d7ceef40-78de-11ee-a914-a74061f438f8</t>
  </si>
  <si>
    <t>31a58880-7713-11ee-af51-ed76b53516cd</t>
  </si>
  <si>
    <t>5b421dc0-c7c0-11eb-9be8-cd2c10a60dba</t>
  </si>
  <si>
    <t>4096db10-ce2a-11ed-83f6-2f43771fa75d</t>
  </si>
  <si>
    <t>7e9b0220-3760-11ee-b6ab-e32a63927dfe</t>
  </si>
  <si>
    <t>036c87b0-267a-11e8-8408-f9f917206103</t>
  </si>
  <si>
    <t>55800e40-22d8-11ee-b4f4-a996d0a3653e</t>
  </si>
  <si>
    <t>3bd56d40-68bb-11ee-a940-1f6d25de55e9</t>
  </si>
  <si>
    <t>eba0aff0-48ae-11ee-abfb-cb003cc868e4</t>
  </si>
  <si>
    <t>e1626450-b689-11ed-9b96-7b01cb02c780</t>
  </si>
  <si>
    <t>ad037630-8edb-11ec-b14e-ad0027903dd7</t>
  </si>
  <si>
    <t>22c0a340-69f8-11ee-aa39-ffc6a3d82012</t>
  </si>
  <si>
    <t>e7081680-b278-11ed-bc08-8d363ab79373</t>
  </si>
  <si>
    <t>9e63dfb0-73be-11ee-8d83-1f83326aad10</t>
  </si>
  <si>
    <t>2a872270-77d6-11ee-910f-8ffbb53dae26</t>
  </si>
  <si>
    <t>430f4dc0-0549-11eb-a833-2decc1b9312a</t>
  </si>
  <si>
    <t>3a162160-6f5b-11ee-b5e3-f9568e742001</t>
  </si>
  <si>
    <t>24066cf0-77de-11ee-ad12-b9a99bfd690a</t>
  </si>
  <si>
    <t>887dfa90-a2c4-11ec-ada8-b78007a57161</t>
  </si>
  <si>
    <t>0fa853a0-6266-11ee-8c7a-bd800c95bce2</t>
  </si>
  <si>
    <t>5e45a6b0-0f1b-11ed-8f8f-e7057cff0cb2</t>
  </si>
  <si>
    <t>47f95870-7c52-11ee-8980-551126909ef0</t>
  </si>
  <si>
    <t>5116df30-7f87-11ee-89d1-81836d59ee87</t>
  </si>
  <si>
    <t>18d6bbc0-1a17-11ee-a642-63c85a1cf94e</t>
  </si>
  <si>
    <t>9db71170-7d20-11ee-8a91-bd08b4c45239</t>
  </si>
  <si>
    <t>76337570-7f4c-11ee-8a76-fbc08eac6195</t>
  </si>
  <si>
    <t>75c7a920-bf0e-11ed-abac-4b8edf4e10fa</t>
  </si>
  <si>
    <t>74e2ae80-bfff-11ea-a148-57e8a986b438</t>
  </si>
  <si>
    <t>b91494a0-ee32-11e9-92c5-b7dd5733eb60</t>
  </si>
  <si>
    <t>91411250-98ca-11ed-9b09-779a683509cb</t>
  </si>
  <si>
    <t>a38d8600-7c90-11ee-a002-d7ad8903aeb9</t>
  </si>
  <si>
    <t>3e20ab30-770d-11ea-8ab0-911982cb3ffb</t>
  </si>
  <si>
    <t>762b6ef0-5c49-11ee-aa8c-f5134fd2b83d</t>
  </si>
  <si>
    <t>b5a79eb0-5a78-11ed-a42a-5739bee2f835</t>
  </si>
  <si>
    <t>13d06180-c1f3-11ec-81ec-0ba7d099fa9d</t>
  </si>
  <si>
    <t>fd02a250-7f7a-11ee-8794-7931340e1c5d</t>
  </si>
  <si>
    <t>fcea3460-85dc-11ed-b72e-47b3298de39e</t>
  </si>
  <si>
    <t>d5073690-76d7-11ee-86bb-a1068cfdd602</t>
  </si>
  <si>
    <t>9b609040-046c-11ee-bc97-07bb44aa9dbf</t>
  </si>
  <si>
    <t>a8fd8040-9683-11eb-8973-573d6025ba81</t>
  </si>
  <si>
    <t>ac2e1fd0-7ead-11ee-af49-51e151726bf0</t>
  </si>
  <si>
    <t>6716d230-26e1-11ee-8726-d5b75c527547</t>
  </si>
  <si>
    <t>c699ec30-f656-11ed-888c-c51c2a7d416d</t>
  </si>
  <si>
    <t>29465950-7762-11ed-8e5e-2f8ec4d70a34</t>
  </si>
  <si>
    <t>fc1f9de0-6e7a-11ee-bd76-799e13901e22</t>
  </si>
  <si>
    <t>6ea4a560-7ed2-11ee-aa6c-f786aaa7f161</t>
  </si>
  <si>
    <t>2eaf8570-2f53-11ee-90d0-95b59b0fa3f5</t>
  </si>
  <si>
    <t>991cf1f0-7eb7-11ee-b2f5-d950aa794664</t>
  </si>
  <si>
    <t>f3b05090-6386-11ee-b738-411998dddbba</t>
  </si>
  <si>
    <t>23e5c250-4930-11eb-b14d-bdf3b4908dc7</t>
  </si>
  <si>
    <t>96a10ba0-31e2-11ed-baf8-5b2438f16c7e</t>
  </si>
  <si>
    <t>75387500-7f8b-11ee-ab72-6779a81c9f16</t>
  </si>
  <si>
    <t>7567b670-7f4b-11ee-a1a6-bd3b7e65430d</t>
  </si>
  <si>
    <t>7e3361a0-1ff1-11ee-a25a-7de3d9fd9f7f</t>
  </si>
  <si>
    <t>2f01f4e0-fa92-11ed-8435-853382b0be17</t>
  </si>
  <si>
    <t>bc8fb610-77a8-11ee-a61b-450bbd2688d9</t>
  </si>
  <si>
    <t>dc637ec0-84b0-11ea-8ca3-f30198b418c8</t>
  </si>
  <si>
    <t>4beab260-6552-11ee-9102-9fdadfbf24b5</t>
  </si>
  <si>
    <t>7f5ddeb0-7eb6-11ee-ae23-d765613029e7</t>
  </si>
  <si>
    <t>1a7ebd00-4e39-11ee-a0c2-156121d66eb0</t>
  </si>
  <si>
    <t>322978b0-a7a2-11e9-a76a-a507233a89cd</t>
  </si>
  <si>
    <t>daed2f70-6dcb-11ee-a3ed-85faed8b53a2</t>
  </si>
  <si>
    <t>475b1090-05f9-11ee-9467-d91149cad168</t>
  </si>
  <si>
    <t>90dd5bb0-78f8-11ea-a303-d76acc5d7fdd</t>
  </si>
  <si>
    <t>a3ba53c0-d50a-11ed-ae81-6dc5b55c4a36</t>
  </si>
  <si>
    <t>ec365110-57d4-11ee-99d9-eb3c2ad887bc</t>
  </si>
  <si>
    <t>a05666d0-b0f0-11ed-8338-2fce861bbf0c</t>
  </si>
  <si>
    <t>bcb391e0-ecb6-11eb-9faf-6fc2e0ec653b</t>
  </si>
  <si>
    <t>15b9df60-0bf5-11ee-aa95-11e8e8cc3e18</t>
  </si>
  <si>
    <t>c03b5ee0-2a0a-11ee-aaee-31cdfe3e1e28</t>
  </si>
  <si>
    <t>4b15ad00-4ee1-11e8-b599-b986fa6127b8</t>
  </si>
  <si>
    <t>6ce2a410-495e-11ee-bff5-61f7975cad61</t>
  </si>
  <si>
    <t>37bcafd0-b023-11ed-bbd1-79c2ee53d124</t>
  </si>
  <si>
    <t>bb340bd0-c131-11ea-9b5c-0902da7809ae</t>
  </si>
  <si>
    <t>d64a01e0-7489-11ee-9ac9-edbcb318dc4f</t>
  </si>
  <si>
    <t>5bd93fd0-7a0a-11ee-8e64-233d984b18dc</t>
  </si>
  <si>
    <t>ff52b590-2297-11ed-8cb9-e5dc54b353b6</t>
  </si>
  <si>
    <t>0c1031e0-e4a8-11ed-9e2b-e9731131cca2</t>
  </si>
  <si>
    <t>e2e03a40-79a3-11ee-91be-6d219a5d4d9f</t>
  </si>
  <si>
    <t>9f9a7140-5f3f-11ec-a4b6-cbf13489682a</t>
  </si>
  <si>
    <t>f7c42270-d75d-11ed-97f9-b9552bc26c77</t>
  </si>
  <si>
    <t>51fc4970-b951-11eb-b18b-e576f0c0802a</t>
  </si>
  <si>
    <t>69611fd0-d414-11ec-bbd8-1d56831a1b7d</t>
  </si>
  <si>
    <t>e08e20c0-7a4f-11ee-b245-330a4518fa71</t>
  </si>
  <si>
    <t>16e4b0b0-f631-11ed-b894-9d1389c7599d</t>
  </si>
  <si>
    <t>0ecf0e30-e367-11ec-a252-1b077f45c7fa</t>
  </si>
  <si>
    <t>ee4fd9c0-b57e-11ec-8ef1-e763c87d7838</t>
  </si>
  <si>
    <t>27578f90-2ea7-11ee-9fdf-2f0158ff8387</t>
  </si>
  <si>
    <t>ad4d4aa0-3f0a-11ed-af31-69baa8086303</t>
  </si>
  <si>
    <t>00c19fc0-2e89-11ed-a87c-dd71f0332984</t>
  </si>
  <si>
    <t>0780de20-bb17-11eb-8be2-dd9c6991c301</t>
  </si>
  <si>
    <t>d57e66e0-7a4f-11ee-9805-d1735ad45fbc</t>
  </si>
  <si>
    <t>e968e150-611e-11eb-948b-a13102fa2732</t>
  </si>
  <si>
    <t>cbe265f0-6a64-11ee-8d8d-c1e74f246393</t>
  </si>
  <si>
    <t>142b4bb0-a611-11ed-8266-116108d57945</t>
  </si>
  <si>
    <t>b1789300-1192-11ed-9600-f7b85e830c0e</t>
  </si>
  <si>
    <t>445710d0-58cd-11ed-b6ae-e93d68b85acc</t>
  </si>
  <si>
    <t>6e782200-7783-11eb-8d89-4dea0defa4cb</t>
  </si>
  <si>
    <t>f60c5360-cd64-11ed-bf3f-87b39a04cf7f</t>
  </si>
  <si>
    <t>614f4ea0-10b0-11ee-b8cb-1db505a3f7f0</t>
  </si>
  <si>
    <t>601d66a0-63b6-11ec-8a00-81f651d0b14a</t>
  </si>
  <si>
    <t>bb052f80-62a1-11ee-9092-7d41a6e6fb27</t>
  </si>
  <si>
    <t>837c7440-6cc6-11ee-a24c-07ade1006bc5</t>
  </si>
  <si>
    <t>bc9f8590-6843-11ea-b680-3512113680cb</t>
  </si>
  <si>
    <t>4d2e7f80-7e80-11ed-bd77-11c78bf8933b</t>
  </si>
  <si>
    <t>2d549f80-7a35-11ee-8134-7f8351001903</t>
  </si>
  <si>
    <t>8feb04b0-3f24-11ed-8171-1f7c83b1803c</t>
  </si>
  <si>
    <t>2ca4dc30-1748-11ee-8f40-e19906ae1db2</t>
  </si>
  <si>
    <t>154ae0b0-763f-11ee-86b9-7f40407285b5</t>
  </si>
  <si>
    <t>592c5940-794f-11ee-b979-33685d1540d8</t>
  </si>
  <si>
    <t>11c6d7f0-6294-11ee-ba99-8303071649fa</t>
  </si>
  <si>
    <t>99e481b0-7a17-11ee-afa8-33bab03f9689</t>
  </si>
  <si>
    <t>4a728d80-5b86-11ed-a4ce-7741a3242207</t>
  </si>
  <si>
    <t>e05a4a80-ca0e-11ed-8074-fde07c101153</t>
  </si>
  <si>
    <t>8e7a97e0-7a2d-11ee-b2fb-d1098e5ee918</t>
  </si>
  <si>
    <t>0816b470-b063-11ed-ac04-d7a61b9be185</t>
  </si>
  <si>
    <t>bb6f69b0-d88e-11ed-ac49-db79749d464d</t>
  </si>
  <si>
    <t>c43226c0-3c2d-11ee-9f42-0794c5e31695</t>
  </si>
  <si>
    <t>152d7400-bcbb-11ed-a0af-3f0f438fc3d5</t>
  </si>
  <si>
    <t>a3e241f0-6039-11ed-bc23-e5254cd7efbc</t>
  </si>
  <si>
    <t>38d27c70-840a-11eb-a430-2f519e1f43ef</t>
  </si>
  <si>
    <t>81db4a90-7260-11e9-9863-b7b7a001ac3e</t>
  </si>
  <si>
    <t>3f2d7730-4e05-11ec-8ba7-01398121a095</t>
  </si>
  <si>
    <t>15afe630-596d-11ed-89dc-f1f99923ecaa</t>
  </si>
  <si>
    <t>a6a5cf00-8703-11ee-a86c-57a40454b1a3</t>
  </si>
  <si>
    <t>b73a3a30-795d-11ee-a1a6-873e9b52f815</t>
  </si>
  <si>
    <t>a193c320-86a7-11ee-8e26-935fd95e6244</t>
  </si>
  <si>
    <t>2bd24690-876d-11ee-9536-f1a952d27111</t>
  </si>
  <si>
    <t>537ccfb0-6a5f-11ee-83f9-3d79d5a1b56e</t>
  </si>
  <si>
    <t>c8b32700-8758-11ee-bc78-553d0da13941</t>
  </si>
  <si>
    <t>536eaf70-47f0-11ee-8f9b-db689560ddf2</t>
  </si>
  <si>
    <t>41bcb3e0-87aa-11ee-8458-25734d2538b1</t>
  </si>
  <si>
    <t>df3bceb0-5e99-11ee-88e1-9ba78e205adb</t>
  </si>
  <si>
    <t>55eb7340-7d7a-11ee-83f2-c918dbdb0679</t>
  </si>
  <si>
    <t>5fe8ad10-ed55-11ec-aeef-7755fe139428</t>
  </si>
  <si>
    <t>f1400330-877d-11ee-902f-af1e0ddb5a01</t>
  </si>
  <si>
    <t>82a90c80-2641-11ed-8887-296375942269</t>
  </si>
  <si>
    <t>94c97e70-074e-11ed-8a40-45d7c50d5c04</t>
  </si>
  <si>
    <t>d78fa1e0-6ef9-11ed-886e-31f3a6be4046</t>
  </si>
  <si>
    <t>4c749bc0-1ac6-11ec-b507-6d3180b60d38</t>
  </si>
  <si>
    <t>d2de8370-879c-11ee-825e-2139244e6643</t>
  </si>
  <si>
    <t>a6cf5660-870b-11ee-86c0-61ad7ef1428d</t>
  </si>
  <si>
    <t>5a443070-5e47-11ec-a200-0b71ea0534fc</t>
  </si>
  <si>
    <t>c2fb1d80-8704-11ee-9907-1bd11a774e4f</t>
  </si>
  <si>
    <t>4fadee40-cd2b-11ed-8b0b-a3d85e1247ed</t>
  </si>
  <si>
    <t>2bd27670-b91f-11eb-be4e-4745f1237f5d</t>
  </si>
  <si>
    <t>c2bb7050-c085-11ec-a6d6-05fa39c0b5d0</t>
  </si>
  <si>
    <t>766e3c50-a315-11ed-ada7-53bfc1cd2ab7</t>
  </si>
  <si>
    <t>fc575430-8309-11ee-9b81-57e508fcfc93</t>
  </si>
  <si>
    <t>8d24e870-7968-11ee-a92b-af5180aedea2</t>
  </si>
  <si>
    <t>7e4aa3e0-dfa9-11eb-99b7-a763101d299e</t>
  </si>
  <si>
    <t>bfcf0090-62d2-11ea-9afe-d31ca25f791a</t>
  </si>
  <si>
    <t>85494dc0-a636-11ea-be08-53e44fc662b9</t>
  </si>
  <si>
    <t>2392ba70-a509-11ec-9b5a-3dc44283a3e5</t>
  </si>
  <si>
    <t>af9a0610-1f7e-11ec-b613-9de6d222c569</t>
  </si>
  <si>
    <t>7f1a0f60-4613-11ec-8f97-8b12813500b8</t>
  </si>
  <si>
    <t>6b848100-63f4-11ee-94c1-cd564f70789a</t>
  </si>
  <si>
    <t>7b41d280-7c60-11ee-be13-8bea4a6c2782</t>
  </si>
  <si>
    <t>8b50bc00-3fe8-11ed-9dd9-c3f5fc25180d</t>
  </si>
  <si>
    <t>393370c0-6aff-11ec-80d6-29740dd4d440</t>
  </si>
  <si>
    <t>3be9d390-874f-11ee-8f2a-e759c097827a</t>
  </si>
  <si>
    <t>afb68e30-6de1-11ee-bd08-79d953c2a86e</t>
  </si>
  <si>
    <t>f4c86840-251c-11ed-942b-0da5406e8edb</t>
  </si>
  <si>
    <t>296312c0-6799-11ee-9981-a7ca7eaa04d8</t>
  </si>
  <si>
    <t>aafa9760-dd13-11ed-b9c7-67fccc4223ef</t>
  </si>
  <si>
    <t>1ce98380-dbc4-11ea-9602-c558fecff054</t>
  </si>
  <si>
    <t>8d582c20-6c30-11ee-ae84-931626bad739</t>
  </si>
  <si>
    <t>fa04c580-9d85-11eb-b366-5bf28c116536</t>
  </si>
  <si>
    <t>5c281b00-39ff-11ee-915c-8d2b0f08048d</t>
  </si>
  <si>
    <t>aa46b4d0-0c33-11ee-92d9-cd4613ac6f22</t>
  </si>
  <si>
    <t>6222e560-7705-11ee-9c1a-871a7969fb44</t>
  </si>
  <si>
    <t>99e9d740-843b-11ee-92a0-d7fbdfc43740</t>
  </si>
  <si>
    <t>9b180cd0-0912-11ee-8d07-d9302f02c5a4</t>
  </si>
  <si>
    <t>d19b4e80-1e74-11ee-95e1-2f092d558186</t>
  </si>
  <si>
    <t>58cf3110-9edc-11ec-8748-eb3c380e3c39</t>
  </si>
  <si>
    <t>7d21af30-d792-11ed-ac4d-aba5332bfb9d</t>
  </si>
  <si>
    <t>be1b7980-7945-11ee-8e27-8f9163852021</t>
  </si>
  <si>
    <t>d4b39ad0-890b-11ee-b778-3d1ddc924bfd</t>
  </si>
  <si>
    <t>6c5e3430-cf80-11ed-a899-e7483844bb6f</t>
  </si>
  <si>
    <t>f3a48510-8746-11ee-b94d-29d6dee91658</t>
  </si>
  <si>
    <t>f0a828b0-844b-11ee-8685-cb60fb347e57</t>
  </si>
  <si>
    <t>ac25a8b0-7939-11ee-844d-c97f903509c5</t>
  </si>
  <si>
    <t>5fc32f70-7681-11ee-8fa2-793b952c8942</t>
  </si>
  <si>
    <t>d3393290-404b-11ee-8c59-0577e34b01ff</t>
  </si>
  <si>
    <t>22323850-2e87-11e9-b7f2-77034d87bcbc</t>
  </si>
  <si>
    <t>05069640-8201-11ee-a707-09839aea96b7</t>
  </si>
  <si>
    <t>fe893cf0-f920-11ed-a862-c530d9f5f611</t>
  </si>
  <si>
    <t>a2d5df80-d50c-11e9-884d-ef73fe1f3607</t>
  </si>
  <si>
    <t>11cd60d0-87a5-11ee-b9ff-c9859da0b9f8</t>
  </si>
  <si>
    <t>94c2b740-8554-11ee-a631-0920a5d565dd</t>
  </si>
  <si>
    <t>fda734c0-0364-11ed-b7db-1911160c2710</t>
  </si>
  <si>
    <t>83040b20-7957-11ee-866e-6179777cb808</t>
  </si>
  <si>
    <t>171f6a50-895e-11ee-9f7b-bf1566859701</t>
  </si>
  <si>
    <t>10409aa0-9c66-11ed-b8ac-b911dd07f56c</t>
  </si>
  <si>
    <t>44aa9860-3692-11ee-b597-393e75307c8a</t>
  </si>
  <si>
    <t>3d039410-6751-11ed-a989-6fad21ed25f3</t>
  </si>
  <si>
    <t>77614a10-5cfd-11ee-9fae-6fe9b43efebe</t>
  </si>
  <si>
    <t>c88822c0-4d9d-11e9-8430-751a4beee6c0</t>
  </si>
  <si>
    <t>30d09420-ad53-11ed-a6aa-d7f1e63f2704</t>
  </si>
  <si>
    <t>0285c1b0-5db8-11ee-91a0-bd8641dc8912</t>
  </si>
  <si>
    <t>46e93450-b7c9-11eb-836a-1749aff69fc4</t>
  </si>
  <si>
    <t>479a0420-4baf-11ee-97e7-3f9e70e7229a</t>
  </si>
  <si>
    <t>403cdbc0-3747-11ee-89c4-8f2ae26d2a78</t>
  </si>
  <si>
    <t>7de15190-890e-11ee-ab26-43676ee1299a</t>
  </si>
  <si>
    <t>e96f1ff0-8896-11ee-b574-fbc091516a27</t>
  </si>
  <si>
    <t>96812890-87a3-11ee-9a88-f914bca26f84</t>
  </si>
  <si>
    <t>c7e3f8d0-8858-11ee-ba2a-b55c99c557f6</t>
  </si>
  <si>
    <t>d5f15a40-29e4-11ed-bcba-a712587e84d6</t>
  </si>
  <si>
    <t>517ad9c0-889e-11ee-b140-17c4b7b20e59</t>
  </si>
  <si>
    <t>f4254240-c3a7-11ec-b4a6-edf74cdbe9b7</t>
  </si>
  <si>
    <t>fd682140-8946-11ee-ac35-256e89a605ae</t>
  </si>
  <si>
    <t>b9c97cd0-4766-11ee-b17e-ff45088ab1d1</t>
  </si>
  <si>
    <t>8aa683e0-133f-11ee-b635-d7b0016bb576</t>
  </si>
  <si>
    <t>dd0379c0-88fd-11ee-9407-318ba523d02b</t>
  </si>
  <si>
    <t>93fe3b90-3680-11ee-ab2e-cbd6e044ea6a</t>
  </si>
  <si>
    <t>edc87710-77c3-11ee-a9a5-671c2efb6652</t>
  </si>
  <si>
    <t>88cdd8f0-7f7f-11ee-8b6d-215ce84172ae</t>
  </si>
  <si>
    <t>31b143e0-4b6e-11ed-9b79-0764aa78353d</t>
  </si>
  <si>
    <t>a7f7f190-88b0-11ee-91be-1ff702fbb2a1</t>
  </si>
  <si>
    <t>762c1c60-736b-11ec-a4a7-93b99e007de6</t>
  </si>
  <si>
    <t>335b2490-8826-11ee-be57-99ce00734f91</t>
  </si>
  <si>
    <t>9133e5a0-878d-11ee-99b3-099310f83ae4</t>
  </si>
  <si>
    <t>ce8a3680-0196-11ed-981f-dfd23e80faf6</t>
  </si>
  <si>
    <t>515665d0-68b5-11ee-9f5d-fb3c047209a7</t>
  </si>
  <si>
    <t>bc47f0a0-67ef-11ee-9373-91be32e297eb</t>
  </si>
  <si>
    <t>1089af10-881a-11ee-bd39-5f997bc945e1</t>
  </si>
  <si>
    <t>63fae3d0-9bc6-11ed-b472-c983de5c443f</t>
  </si>
  <si>
    <t>ccfc8120-7def-11ee-8842-db96b8ca7a45</t>
  </si>
  <si>
    <t>af3c7310-390b-11eb-af3f-97160b3c485c</t>
  </si>
  <si>
    <t>3104eaa0-8849-11ee-b7de-53cc94fb8bee</t>
  </si>
  <si>
    <t>6743cfe0-3048-11ee-b220-791bbb201f29</t>
  </si>
  <si>
    <t>69e7bb60-885b-11ee-93e4-5338c6711cd5</t>
  </si>
  <si>
    <t>13542d30-7eb8-11ee-b4cc-dd8b3a56475d</t>
  </si>
  <si>
    <t>1375b1e0-2293-11ec-8d49-a77e871c2c65</t>
  </si>
  <si>
    <t>204f0920-8817-11ee-8ad3-99e49642e1f9</t>
  </si>
  <si>
    <t>022677c0-f259-11ed-922b-d13c6db8a544</t>
  </si>
  <si>
    <t>0bf336b0-822a-11ee-96b9-b7eb5535a403</t>
  </si>
  <si>
    <t>25181760-6d93-11ee-abf3-bfb51ca8976f</t>
  </si>
  <si>
    <t>b2a22080-3d7d-11ee-a298-2dc0e0cd14dc</t>
  </si>
  <si>
    <t>b2747170-c5de-11ec-840b-410411ab656c</t>
  </si>
  <si>
    <t>e1463b80-0ce2-11ea-8ae8-11adc122e66e</t>
  </si>
  <si>
    <t>9c073b40-bafb-11ec-895e-81c95e1e6340</t>
  </si>
  <si>
    <t>a88aa8a0-87d4-11ee-9440-3f274372052c</t>
  </si>
  <si>
    <t>86387650-cf2c-11eb-ab6a-5db1d96014ae</t>
  </si>
  <si>
    <t>cfd49030-888b-11ee-b489-53605af2afe3</t>
  </si>
  <si>
    <t>090573a0-881f-11ee-b79e-83dbb9e7f9dc</t>
  </si>
  <si>
    <t>0e7ac1c0-9e5b-11ea-95d7-b9d793bf257a</t>
  </si>
  <si>
    <t>a8fcb6a0-881c-11ee-a3c2-db492cb0d3ca</t>
  </si>
  <si>
    <t>605068d0-dc45-11ed-9d44-810786957f5c</t>
  </si>
  <si>
    <t>79ca9bb0-f530-11ed-bf94-01f8d4e82ef2</t>
  </si>
  <si>
    <t>b776cdd0-6d03-11ee-b7d9-9fb72f14ae51</t>
  </si>
  <si>
    <t>cff2eb40-8857-11ee-b3a3-7337b1b6810a</t>
  </si>
  <si>
    <t>1df5d3e0-8838-11ee-b6a0-43898b004a6e</t>
  </si>
  <si>
    <t>762caed0-8838-11ee-960c-3722885ad033</t>
  </si>
  <si>
    <t>40786f20-dea8-11ed-b8a1-7d657bc0443d</t>
  </si>
  <si>
    <t>36e0ce40-8839-11ee-8c43-9b6e9be55ece</t>
  </si>
  <si>
    <t>c4e5c840-1ee9-11ed-a509-fb014d0387c0</t>
  </si>
  <si>
    <t>398f00f0-6811-11ee-a9ca-3128596dc272</t>
  </si>
  <si>
    <t>6e28a920-884a-11ee-ac0f-a13bd5e5e24f</t>
  </si>
  <si>
    <t>f0267c10-b5b7-11ed-b90a-a702f5d99920</t>
  </si>
  <si>
    <t>3d6a2840-53d9-11ee-a479-0d803dae7dad</t>
  </si>
  <si>
    <t>18a80130-d909-11ed-8bb7-a722cfcf3c65</t>
  </si>
  <si>
    <t>f9d05c50-83e7-11ee-9c75-1dd53e8e7ba0</t>
  </si>
  <si>
    <t>cac27690-ff72-11ed-b012-916026b5c365</t>
  </si>
  <si>
    <t>3982e610-5b4e-11ed-ae27-b57be78fb6ef</t>
  </si>
  <si>
    <t>bdd813d0-2b65-11ee-90dc-b3b8e3925412</t>
  </si>
  <si>
    <t>a9eec9b0-881a-11ee-ab1f-ef9d73086230</t>
  </si>
  <si>
    <t>bb342820-214d-11ee-9377-49612f5aac5d</t>
  </si>
  <si>
    <t>5d7973f0-6aa9-11eb-91be-cd980a23d9a3</t>
  </si>
  <si>
    <t>5b7e4b40-eb2a-11ec-a294-d9fd6ca7638e</t>
  </si>
  <si>
    <t>62bfe730-6e8a-11ee-ac29-9f6e169b060e</t>
  </si>
  <si>
    <t>e87c7600-7471-11ec-989a-356c562fbf27</t>
  </si>
  <si>
    <t>5f53de40-d41f-11ed-abc9-e395eb253d81</t>
  </si>
  <si>
    <t>eb8c0040-c023-11e9-8c44-1bbbbcd7c7af</t>
  </si>
  <si>
    <t>5559b200-bc2b-11ec-94d7-d5cdeb7721e6</t>
  </si>
  <si>
    <t>86983ac0-3d21-11ea-ad65-45326c515cfa</t>
  </si>
  <si>
    <t>80f2a570-7895-11ee-b32b-e1aca5c432f9</t>
  </si>
  <si>
    <t>32452730-8435-11ee-b95c-8389932f9c87</t>
  </si>
  <si>
    <t>d7224ef0-2b3e-11ed-aec3-ddd311fdaf51</t>
  </si>
  <si>
    <t>af02a890-7e29-11ee-8203-cd315a2e1a83</t>
  </si>
  <si>
    <t>d45f0c40-7290-11ee-a68d-a576871da231</t>
  </si>
  <si>
    <t>e2bb8070-3319-11eb-901a-b97201ed249a</t>
  </si>
  <si>
    <t>9f9ebe70-2221-11ee-a8a3-7b9385a8b996</t>
  </si>
  <si>
    <t>eb725850-f30c-11ed-8ff3-a3f0d6592f1a</t>
  </si>
  <si>
    <t>5aed7dd0-ffd6-11eb-b388-b586eff13796</t>
  </si>
  <si>
    <t>38745000-7c87-11ee-bff4-f31e650bae05</t>
  </si>
  <si>
    <t>405012f0-423a-11ee-9ce8-4d8302e7dcc8</t>
  </si>
  <si>
    <t>07296630-8d39-11ee-a2f7-3f70270a3e1e</t>
  </si>
  <si>
    <t>dad5b8e0-4e4d-11eb-bbd1-61bc814a8324</t>
  </si>
  <si>
    <t>38bea320-82a0-11ee-ad1e-910e622cef36</t>
  </si>
  <si>
    <t>bac62580-eff4-11ed-9d74-253643a74ef2</t>
  </si>
  <si>
    <t>7f671400-8d3c-11ee-8da4-dbe9ae9d2251</t>
  </si>
  <si>
    <t>aebffcb0-89ce-11ee-aed7-3b53541cfec2</t>
  </si>
  <si>
    <t>74769220-29f8-11ee-a776-3f0973aa90dd</t>
  </si>
  <si>
    <t>34f48ff0-8b54-11ed-871a-4992a8d40e9f</t>
  </si>
  <si>
    <t>eecf6dc0-8d22-11ee-8fe0-f120a725087c</t>
  </si>
  <si>
    <t>9a1bb5a0-2670-11e8-bfc6-df51f8419a76</t>
  </si>
  <si>
    <t>5770d150-6a76-11ed-a28c-01943a70f31b</t>
  </si>
  <si>
    <t>988bd060-90db-11ec-a077-d1d1ccd9dc3c</t>
  </si>
  <si>
    <t>6449dce0-17f6-11ee-ac28-7d22f95c877a</t>
  </si>
  <si>
    <t>a5f9e430-a7a6-11ec-8ced-118c9815229a</t>
  </si>
  <si>
    <t>b77416c0-9c62-11ed-9490-71b39d2a250f</t>
  </si>
  <si>
    <t>eeae79f0-6da7-11eb-9cbe-974b838a1a4f</t>
  </si>
  <si>
    <t>17db1b10-7748-11ee-b7c2-b1298eeee3e8</t>
  </si>
  <si>
    <t>029115c0-83eb-11ee-bee6-1138c088433d</t>
  </si>
  <si>
    <t>90694410-2f24-11ee-82be-ed4d2f30ad09</t>
  </si>
  <si>
    <t>bfb2a9c0-8d19-11ee-a567-61848943d5c6</t>
  </si>
  <si>
    <t>9f712aa0-89af-11ee-8d22-7fa5f57f6565</t>
  </si>
  <si>
    <t>d2da0b30-888f-11ee-8aac-63f43931d0bd</t>
  </si>
  <si>
    <t>46948a80-88ed-11ed-b5a6-cb7582f5d1c5</t>
  </si>
  <si>
    <t>2c1d6b20-61e3-11ee-b5f4-f9dd6e6b1ca2</t>
  </si>
  <si>
    <t>b2d9b190-a47a-11ed-8800-7f0b6be9ce29</t>
  </si>
  <si>
    <t>319e1310-bf77-11ed-b44d-99db99ff0f87</t>
  </si>
  <si>
    <t>d22dc750-dbd3-11eb-b543-51feb96bc016</t>
  </si>
  <si>
    <t>4759db30-3524-11ee-85c1-01a2aa7eea1d</t>
  </si>
  <si>
    <t>c061d420-1efd-11ee-a34d-73ebe175cf79</t>
  </si>
  <si>
    <t>f7662ee0-22a5-11ec-8160-0d3fd119ed49</t>
  </si>
  <si>
    <t>82a478b0-73f6-11ee-9084-5b3df14fc7f9</t>
  </si>
  <si>
    <t>bf7a2d50-5df5-11ee-832a-37e0ed135bb2</t>
  </si>
  <si>
    <t>d98ef990-d454-11ec-b3f4-8913374e2678</t>
  </si>
  <si>
    <t>177d5680-b66e-11eb-b3c0-9d91e2a22b87</t>
  </si>
  <si>
    <t>f32cb7a0-8c15-11ee-b769-1dfad5852a11</t>
  </si>
  <si>
    <t>c01585f0-8755-11ee-ad92-fb64867b3ac4</t>
  </si>
  <si>
    <t>f523f7e0-8cd2-11ee-886b-e9dd8d2e8612</t>
  </si>
  <si>
    <t>61fab6c0-48b3-11ed-beea-6ba0cee7d21b</t>
  </si>
  <si>
    <t>741bef80-8cd3-11ee-bbd6-45ebad6421e3</t>
  </si>
  <si>
    <t>37c5c020-dffd-11ed-ae8d-132864e3858b</t>
  </si>
  <si>
    <t>a5aef390-5e8d-11ee-9706-890e3ccdd7ee</t>
  </si>
  <si>
    <t>ce965860-881e-11ee-b040-8d953949289e</t>
  </si>
  <si>
    <t>7abad720-297d-11ee-8411-37f4d16b6d62</t>
  </si>
  <si>
    <t>70bc5790-9cd2-11ed-9f57-1bdb686870e3</t>
  </si>
  <si>
    <t>b35ee380-8cdf-11ee-8643-43d62c96e26d</t>
  </si>
  <si>
    <t>0c0c5440-6978-11ed-b37c-cf8f6de7f9cc</t>
  </si>
  <si>
    <t>61e6c490-7967-11ee-9f22-77deb2991625</t>
  </si>
  <si>
    <t>1c19cc30-d1b2-11ed-9a6f-41394e99a8d5</t>
  </si>
  <si>
    <t>1842af20-76f2-11ed-a5ce-fdabccc41894</t>
  </si>
  <si>
    <t>49d3a8f0-8e75-11ee-bea8-a7af0eb8f602</t>
  </si>
  <si>
    <t>de7960d0-8911-11ee-83d0-737d3811f16a</t>
  </si>
  <si>
    <t>14ce4290-8ee9-11ee-b3a8-43673259859a</t>
  </si>
  <si>
    <t>c49e8250-8f1d-11ee-9399-c13fc87e5647</t>
  </si>
  <si>
    <t>7bd68030-680e-11ee-a064-4f18e5211fda</t>
  </si>
  <si>
    <t>ece92dc0-8f34-11ee-af78-1965b22457e1</t>
  </si>
  <si>
    <t>295e57a0-8731-11ee-8b57-1b5515413870</t>
  </si>
  <si>
    <t>3437e220-8dd9-11ec-8978-cfdc58e71213</t>
  </si>
  <si>
    <t>4a6293e0-8cf3-11ee-b6f3-17f4d6ef720e</t>
  </si>
  <si>
    <t>b70a7390-c332-11ed-9852-cd0858025da4</t>
  </si>
  <si>
    <t>f37fc460-de32-11eb-8054-3fb03dcea04c</t>
  </si>
  <si>
    <t>bc5f2580-8f28-11ee-87df-39a94c5c0b73</t>
  </si>
  <si>
    <t>995bb1b0-715b-11ee-9ac5-4b35b6b3dfb1</t>
  </si>
  <si>
    <t>c441bfa0-b880-11eb-9c24-c789e3357879</t>
  </si>
  <si>
    <t>b6107ca0-9713-11ed-a1ed-d980a789ad86</t>
  </si>
  <si>
    <t>9e78f610-8ee0-11ee-8473-7b8debb1129c</t>
  </si>
  <si>
    <t>37ac8f60-61a4-11ed-9995-6b120fa4305a</t>
  </si>
  <si>
    <t>8da50cb0-9752-11ed-a852-fb7ee8cf777c</t>
  </si>
  <si>
    <t>f3fc15f0-2f99-11ee-9398-2d9947996fb6</t>
  </si>
  <si>
    <t>2400a120-70a1-11ed-948a-d18e97ec1d4b</t>
  </si>
  <si>
    <t>223b1fd0-dd25-11ea-b172-95ab068db7e5</t>
  </si>
  <si>
    <t>c7a5efc0-f2a1-11ec-9798-25de2b89f8d6</t>
  </si>
  <si>
    <t>9f5ef5e0-2e77-11ed-ab74-8d65ce62e8a3</t>
  </si>
  <si>
    <t>893f8fc0-60d8-11ed-93ac-bdc11d75942e</t>
  </si>
  <si>
    <t>16d15590-a7aa-11ed-85b5-a785b3dbd094</t>
  </si>
  <si>
    <t>a0206f60-889c-11ee-b634-67d7ef276015</t>
  </si>
  <si>
    <t>35e7b360-9103-11ed-bdd6-959d97c2fed2</t>
  </si>
  <si>
    <t>f71e9ff0-7698-11ee-ba46-e3464bf649a1</t>
  </si>
  <si>
    <t>5edda700-85b6-11ed-89db-791595c6dafe</t>
  </si>
  <si>
    <t>c44efdd0-2bdd-11eb-a6a8-374e84e5cb57</t>
  </si>
  <si>
    <t>0420dc40-44c2-11ed-9923-5b6794ed0313</t>
  </si>
  <si>
    <t>5484ed00-8867-11ed-a1e6-b7226ba6cd49</t>
  </si>
  <si>
    <t>113ecf10-8f3d-11ee-86b6-fdc69a4ec6f4</t>
  </si>
  <si>
    <t>956905f0-d5ce-11ec-af16-13a38daa0a74</t>
  </si>
  <si>
    <t>5d41d0c0-8cf3-11ee-92a9-5f9c501d66c0</t>
  </si>
  <si>
    <t>f3b11250-45d6-11ee-85a3-a91eabaffb34</t>
  </si>
  <si>
    <t>afd60a50-7406-11ee-bb47-bf571cc653cf</t>
  </si>
  <si>
    <t>db261210-8eee-11ee-8b0e-f76be6e1e204</t>
  </si>
  <si>
    <t>5a2fd310-269f-11e9-b9cc-c9119cc5f5fc</t>
  </si>
  <si>
    <t>f21e22d0-567f-11ed-ab53-0db2be12f6a3</t>
  </si>
  <si>
    <t>98114160-391b-11eb-8dab-a3737f162f40</t>
  </si>
  <si>
    <t>96387620-7d37-11ee-af01-e7daab1780b8</t>
  </si>
  <si>
    <t>1d903250-a20c-11ed-b434-11cf8087d6c5</t>
  </si>
  <si>
    <t>41666990-52d0-11ee-966a-a92b8d8b4193</t>
  </si>
  <si>
    <t>3266df50-5b74-11ed-9db1-fb9122b43b4b</t>
  </si>
  <si>
    <t>17fd4c60-de66-11ed-91a3-6f3d0c3fff9e</t>
  </si>
  <si>
    <t>fb0db6c0-eed8-11ed-b021-df7a31580d1c</t>
  </si>
  <si>
    <t>d464b0c0-8ce9-11ec-919b-bb5c673b6789</t>
  </si>
  <si>
    <t>e250e9a0-141e-11eb-8ff9-d355caa3d345</t>
  </si>
  <si>
    <t>66f793c0-7eac-11ee-924e-97ee2d83bf9d</t>
  </si>
  <si>
    <t>7dd400e0-7422-11ee-8071-b10ef41c6ac6</t>
  </si>
  <si>
    <t>ea8df4e0-7ebb-11ee-afb9-594a1792df5b</t>
  </si>
  <si>
    <t>f5912b00-0c51-11ee-82b4-47d4a006bbc9</t>
  </si>
  <si>
    <t>df4dc750-fa44-11ed-a614-5769c1c44db7</t>
  </si>
  <si>
    <t>9de367f0-7ee9-11ee-b7cf-4b797ccb1c78</t>
  </si>
  <si>
    <t>444da130-4946-11ed-b779-13ff9724bdb8</t>
  </si>
  <si>
    <t>bcf69350-440a-11eb-968a-33f307e35f47</t>
  </si>
  <si>
    <t>e229cba0-68c5-11ee-8852-478014742045</t>
  </si>
  <si>
    <t>5f58c470-2450-11ed-8855-659049a85b12</t>
  </si>
  <si>
    <t>9a5ef960-7e6b-11ee-8b01-35cb030af5a9</t>
  </si>
  <si>
    <t>438855d0-67d7-11eb-ba32-55dcd093b535</t>
  </si>
  <si>
    <t>90626340-6717-11df-be47-03f2d32a026e</t>
  </si>
  <si>
    <t>1032eac0-708f-11ed-9686-3b616547ff8e</t>
  </si>
  <si>
    <t>278edd90-26e3-11ee-a05a-398345d3c672</t>
  </si>
  <si>
    <t>7700f620-2de0-11ee-8970-5311fdc2244b</t>
  </si>
  <si>
    <t>9f946130-7ec6-11ee-88a4-5dac917f99ce</t>
  </si>
  <si>
    <t>dbebac50-a2d2-11ec-8553-cdb6fbe71a1b</t>
  </si>
  <si>
    <t>c221c040-7ebb-11ee-b517-1bf1f310cab3</t>
  </si>
  <si>
    <t>1837e9d0-7ed7-11ee-8a5d-e5c3d7a8e944</t>
  </si>
  <si>
    <t>e3c545d0-7f03-11ee-aae0-f563bafe4fc6</t>
  </si>
  <si>
    <t>a5f4fc40-3517-11ee-838e-e51c7695bc85</t>
  </si>
  <si>
    <t>b4d28780-046b-11eb-a7aa-2f3d29bb7930</t>
  </si>
  <si>
    <t>fcd3b500-6e61-11ee-8a32-596792dfe63e</t>
  </si>
  <si>
    <t>208d79e0-76cd-11ee-b384-43bc430a261e</t>
  </si>
  <si>
    <t>e7109e40-7f19-11ee-8c7f-3177c155d527</t>
  </si>
  <si>
    <t>2c66f060-89d0-11ed-b5ba-9fd584bc3f65</t>
  </si>
  <si>
    <t>0031c230-5a83-11ed-b044-2537b3c5e956</t>
  </si>
  <si>
    <t>d3cd4470-2b26-11ed-9a9b-4d69ca182522</t>
  </si>
  <si>
    <t>97eddc80-3df6-11ec-8968-315368755a67</t>
  </si>
  <si>
    <t>0bb504a0-5519-11ee-8096-211469764115</t>
  </si>
  <si>
    <t>20aad000-a070-11ed-a490-7bca1112497a</t>
  </si>
  <si>
    <t>c60f0cf0-57e0-11ee-9e7b-b1d88d7a3829</t>
  </si>
  <si>
    <t>c9c0e360-0c19-11ec-b3cf-51a8e13139ce</t>
  </si>
  <si>
    <t>fdb8d8b0-7d66-11ee-a194-a32661f94751</t>
  </si>
  <si>
    <t>ceb17490-b0b8-11ec-a4d8-ab541cc8082c</t>
  </si>
  <si>
    <t>ca3c2300-7e7b-11ee-bda3-9b4e8a25b1ac</t>
  </si>
  <si>
    <t>05094300-6e9c-11ed-837b-75dcfe7f5d1e</t>
  </si>
  <si>
    <t>3702d2f0-2264-11ee-868d-ffc889619fd5</t>
  </si>
  <si>
    <t>3b02fd60-05e7-11ee-b7c3-c1e25f9f5ba4</t>
  </si>
  <si>
    <t>8271a680-a91f-11ed-b2d7-8f167e27d638</t>
  </si>
  <si>
    <t>725d4c70-9094-11ed-a97e-2788b75eedad</t>
  </si>
  <si>
    <t>04fc2790-7e33-11ee-a268-05e93a5a108f</t>
  </si>
  <si>
    <t>52dd6d50-6f3f-11ee-a17e-83812614fee5</t>
  </si>
  <si>
    <t>455443b0-05af-11ee-b51a-2d408a019f8c</t>
  </si>
  <si>
    <t>a43122f0-bc07-11ed-a410-d781d743a63f</t>
  </si>
  <si>
    <t>3013bb00-b52c-11eb-8b66-e7dc70f10f73</t>
  </si>
  <si>
    <t>d1a19870-7d9d-11ee-b7d2-eb99e2d24113</t>
  </si>
  <si>
    <t>c26d3200-5125-11ee-9a0f-c3816d7eb1e0</t>
  </si>
  <si>
    <t>1a633e20-6745-11ee-ad73-95d1cc768655</t>
  </si>
  <si>
    <t>d3b12610-305f-11ea-82bc-2b8c7401f0aa</t>
  </si>
  <si>
    <t>8ce85230-7034-11ee-80e4-b1d3c171f6b4</t>
  </si>
  <si>
    <t>28a70d20-916e-11ed-b4cc-134d52c5124a</t>
  </si>
  <si>
    <t>e1551310-7806-11ee-b76f-b98e5cf1cc76</t>
  </si>
  <si>
    <t>27df59b0-7944-11ee-aca6-6dfa7952107b</t>
  </si>
  <si>
    <t>dec7c1b0-40a8-11ed-89c6-ff3d71f72346</t>
  </si>
  <si>
    <t>7858d880-78e0-11ee-a3eb-5532c009ed96</t>
  </si>
  <si>
    <t>116a88d0-6652-11ee-8cdf-41dd3c90c1f6</t>
  </si>
  <si>
    <t>904969c0-5db8-11ee-9185-e5270066a2d3</t>
  </si>
  <si>
    <t>0322c400-00fd-11ee-9914-013d585dacc5</t>
  </si>
  <si>
    <t>d4b93fd0-0427-11ee-8986-f30e6b4525b4</t>
  </si>
  <si>
    <t>59929b90-f8ed-11eb-be6a-bdaca425bea2</t>
  </si>
  <si>
    <t>3f6e2310-e8c4-11ed-92ad-e71197dd3386</t>
  </si>
  <si>
    <t>2603ef60-fe34-11ed-910f-ed4de5f486e7</t>
  </si>
  <si>
    <t>fd5c08a0-614c-11ee-9ce0-e14fc61820da</t>
  </si>
  <si>
    <t>75c3c8a0-c3dc-11ed-a151-3b61a6600a95</t>
  </si>
  <si>
    <t>498f84e0-4875-11ee-8abc-61aeb8e0334b</t>
  </si>
  <si>
    <t>d4b53460-61ee-11ee-bb08-93062146ca1c</t>
  </si>
  <si>
    <t>bf03a510-7991-11ee-8852-2143de4f27e0</t>
  </si>
  <si>
    <t>24f11e50-17e7-11ee-a4c0-17499c05ef16</t>
  </si>
  <si>
    <t>a6e09ac0-7931-11ee-8723-2b8936b904e6</t>
  </si>
  <si>
    <t>afe913b0-71c0-11ec-a39a-1d0894f5a843</t>
  </si>
  <si>
    <t>4837af70-77bc-11ee-b28d-df143479094c</t>
  </si>
  <si>
    <t>50787e40-6cad-11ee-b59e-99b651d6956d</t>
  </si>
  <si>
    <t>c47353d0-6f85-11ee-bb06-a943307bf4aa</t>
  </si>
  <si>
    <t>85e45500-e972-11ec-9be0-1dac9f70c8fe</t>
  </si>
  <si>
    <t>7ebd9730-2a83-11ed-a8ba-89d358137e29</t>
  </si>
  <si>
    <t>37ca6ba0-431f-11e8-8a1d-b37352c63da2</t>
  </si>
  <si>
    <t>6cb03670-a90d-11ed-8767-1b1ff1f36ee4</t>
  </si>
  <si>
    <t>442d7f60-4baa-11ee-91f0-ff776ff13f6f</t>
  </si>
  <si>
    <t>fc4a9d50-d74f-11ed-9cdd-25ff3d1aa535</t>
  </si>
  <si>
    <t>80fe6d00-f9e8-11ed-9b52-97f77575679a</t>
  </si>
  <si>
    <t>b530a5b0-7838-11ee-bb5f-41944d1bdb5a</t>
  </si>
  <si>
    <t>1c4a5160-90e0-11ed-bb38-47496bab1f09</t>
  </si>
  <si>
    <t>9b67b320-5a54-11ec-a9df-2fb8bf00ad6e</t>
  </si>
  <si>
    <t>bf395920-debb-11ec-9d13-bd991bc9510d</t>
  </si>
  <si>
    <t>1a1fed60-0a9c-11ee-bf62-9d52c515203b</t>
  </si>
  <si>
    <t>c031b040-6676-11ee-8b14-0bf74ef12335</t>
  </si>
  <si>
    <t>afcf63d0-acf6-11ed-862e-d53056731300</t>
  </si>
  <si>
    <t>704fa250-c082-11ea-bb43-c1bfd3d804d5</t>
  </si>
  <si>
    <t>3a8f0e30-795c-11ee-b7a3-61a78c2da200</t>
  </si>
  <si>
    <t>d0b5b640-7815-11ee-ba60-d55fcf62803c</t>
  </si>
  <si>
    <t>028805a0-908d-11ec-9f37-27c651076562</t>
  </si>
  <si>
    <t>85e35260-67f5-11ee-a399-419e1c537f6f</t>
  </si>
  <si>
    <t>6007dd90-74f1-11ea-9415-f927bf30edd6</t>
  </si>
  <si>
    <t>02f49200-afb7-11ea-8eda-05d78e841563</t>
  </si>
  <si>
    <t>17e3c5e0-f2d2-11ec-9a9d-15ce92c49139</t>
  </si>
  <si>
    <t>e00bbcd0-2c9c-11ee-87a7-3f33b7dd19dd</t>
  </si>
  <si>
    <t>431812d0-5c34-11ee-8cfb-cd8178d75236</t>
  </si>
  <si>
    <t>bc6151c0-266f-11e8-82f3-01b53ba05a21</t>
  </si>
  <si>
    <t>f487ad20-51bb-11ed-8b5d-790907ccf4e0</t>
  </si>
  <si>
    <t>0d704850-b9cd-11ed-b8e6-63c1359a5c1b</t>
  </si>
  <si>
    <t>c2bc2ae0-7a2e-11ee-8b9a-7386b13c1f7f</t>
  </si>
  <si>
    <t>319d60c0-d4b5-11ed-b3f1-075c94612de9</t>
  </si>
  <si>
    <t>20bbd6d0-7a44-11ee-aab3-c98cd8572ff9</t>
  </si>
  <si>
    <t>6cf749d0-7d2d-11ee-9e03-8beed74271e7</t>
  </si>
  <si>
    <t>24a5f7a0-93d0-11ec-a6af-01ba52350f4d</t>
  </si>
  <si>
    <t>dee3e080-e206-11ec-9d9b-a70eaafe4e55</t>
  </si>
  <si>
    <t>06156c60-564a-11ee-9e42-b3913ca46edc</t>
  </si>
  <si>
    <t>b807a690-46ca-11ec-8069-f7ed7dc95bf1</t>
  </si>
  <si>
    <t>0b0e35c0-93bf-11ec-9d52-6dc67fa9c39e</t>
  </si>
  <si>
    <t>aad654b0-295a-11ea-9471-c180b176b8ac</t>
  </si>
  <si>
    <t>23eef0c0-e9a9-11ed-b0c5-753de686fdc7</t>
  </si>
  <si>
    <t>862db840-7c82-11ee-902c-0bec2a18e6ca</t>
  </si>
  <si>
    <t>42574c50-e4be-11ed-8be5-91dd0ec5cc9c</t>
  </si>
  <si>
    <t>552a7810-142a-11ea-993f-7bdafe2debcd</t>
  </si>
  <si>
    <t>14c412b0-74b9-11ee-b29f-9d62b7d9baa7</t>
  </si>
  <si>
    <t>7ddf75d0-7d26-11ee-b0b1-79efa14e57c3</t>
  </si>
  <si>
    <t>207a00e0-7899-11ee-aaba-e1a7dc5fcc81</t>
  </si>
  <si>
    <t>13565b10-493d-11e9-b74c-7d9965b42a1a</t>
  </si>
  <si>
    <t>b8800af0-6dc8-11ee-8ada-c7d2dc4bb73d</t>
  </si>
  <si>
    <t>ad0d0dc0-722e-11ee-ac2a-45a4059466ea</t>
  </si>
  <si>
    <t>cdc15b00-7d2f-11ee-aef3-75eeda372086</t>
  </si>
  <si>
    <t>4e3daf80-50cc-11ee-9ebe-591999f6a7a6</t>
  </si>
  <si>
    <t>6d8b7bb0-70c5-11ee-a668-dddbcc2e885c</t>
  </si>
  <si>
    <t>0b2dcae0-48f2-11ee-bd20-e5fff496d069</t>
  </si>
  <si>
    <t>a398ae80-1f4c-11eb-b3f6-0f3e8981c313</t>
  </si>
  <si>
    <t>f22a3dc0-7d59-11ee-858c-d319e9bf8c4b</t>
  </si>
  <si>
    <t>798706a0-7d72-11ee-b1cd-1b1d026ff977</t>
  </si>
  <si>
    <t>2c83c640-7d3b-11ee-af8d-5b569bd2013f</t>
  </si>
  <si>
    <t>8e494880-0038-11ee-b66b-99edbc721dbb</t>
  </si>
  <si>
    <t>369bb660-627a-11ed-9783-415677af7f4a</t>
  </si>
  <si>
    <t>20674650-8761-11ed-83c1-ed1d38ae89dc</t>
  </si>
  <si>
    <t>9881eac0-7d54-11ee-aeda-6342f6e12766</t>
  </si>
  <si>
    <t>e7df94b0-bc92-11ed-9f15-73bd073d100d</t>
  </si>
  <si>
    <t>c1087a00-b7e7-11ed-b3ee-1d236c701277</t>
  </si>
  <si>
    <t>b0d1c060-ec5e-11ec-ba66-fb8214d3c55e</t>
  </si>
  <si>
    <t>80a33bf0-280d-11ec-8a50-d357e2855c5a</t>
  </si>
  <si>
    <t>55b02950-e5ab-11ed-be6a-ed25535a89ac</t>
  </si>
  <si>
    <t>4c74dbc0-2494-11ed-a524-e5c8fdfa1659</t>
  </si>
  <si>
    <t>932b9750-39b7-11ee-abfb-b107f2e0757d</t>
  </si>
  <si>
    <t>d5c42a80-b101-11ed-afea-75f400d4a3ad</t>
  </si>
  <si>
    <t>cbb2af70-a51a-11eb-bc9a-9b8287359b8f</t>
  </si>
  <si>
    <t>fe4e2d40-16b5-11eb-9b9c-65dd91a6a991</t>
  </si>
  <si>
    <t>b670b140-8c38-11ee-b1de-f94383d6b162</t>
  </si>
  <si>
    <t>4c106f90-8c72-11ee-ae12-f9fe73a237e4</t>
  </si>
  <si>
    <t>74ccfd80-5a32-11ee-8897-1d746f19b32a</t>
  </si>
  <si>
    <t>a4db9460-d7f3-11ea-a881-d576d1a06d25</t>
  </si>
  <si>
    <t>e718fc40-8c0a-11ee-b0e0-353d843c9461</t>
  </si>
  <si>
    <t>fdb1cca0-7853-11ed-a78c-ed0675c839ba</t>
  </si>
  <si>
    <t>004787c0-c9a7-11e9-8e14-db6b13941703</t>
  </si>
  <si>
    <t>7fef4420-8075-11ee-be9c-1577f2b6e078</t>
  </si>
  <si>
    <t>6693e850-2ebd-11ee-ac2d-39750080f559</t>
  </si>
  <si>
    <t>60355210-28de-11eb-aa02-c3649cfe7f71</t>
  </si>
  <si>
    <t>33d73000-40cc-11ed-988f-fd407eade8d3</t>
  </si>
  <si>
    <t>41bf5660-c101-11ed-883e-b5c7c2066a0f</t>
  </si>
  <si>
    <t>ce995d00-7c96-11ee-9ae5-03fa366f619e</t>
  </si>
  <si>
    <t>f65363c0-0724-11ec-bd81-49e1f86f6eaa</t>
  </si>
  <si>
    <t>22d27640-8b65-11ee-8f3a-5962183f8771</t>
  </si>
  <si>
    <t>83dc6ec0-5dec-11ed-a7f8-43cd2dca137b</t>
  </si>
  <si>
    <t>f7b384b0-4b9d-11ee-8dff-e17d6adaae2b</t>
  </si>
  <si>
    <t>e883dca0-6caa-11ee-b996-971d960a1deb</t>
  </si>
  <si>
    <t>4c80f380-8338-11ed-90c1-f9a436dd9936</t>
  </si>
  <si>
    <t>53ab6080-2921-11e8-87db-6f7a0132396c</t>
  </si>
  <si>
    <t>fbe77310-5608-11ed-ba51-3d212b9db0c8</t>
  </si>
  <si>
    <t>50c2a580-8b8c-11ee-9db8-35c99be903f6</t>
  </si>
  <si>
    <t>c5c8bbb0-4bd8-11ee-bf3c-f95b3c982500</t>
  </si>
  <si>
    <t>efa63ec0-8afe-11ee-afcc-0f3267fc1d3c</t>
  </si>
  <si>
    <t>545d8d60-8a09-11ee-b76e-df17cf2d67e1</t>
  </si>
  <si>
    <t>303ac730-680f-11ed-bc64-e162e43d294c</t>
  </si>
  <si>
    <t>6b3d8040-2672-11e8-a7ed-f1fd67684f98</t>
  </si>
  <si>
    <t>8695b740-31e3-11ee-848d-819c883f7e7d</t>
  </si>
  <si>
    <t>132ed2e0-8f1e-11ed-9597-1907a439a94e</t>
  </si>
  <si>
    <t>80721020-9a30-11ed-a185-fd312b53db28</t>
  </si>
  <si>
    <t>42d840b0-ff83-11ec-9ea4-bf6bb1bb641f</t>
  </si>
  <si>
    <t>672acfc0-8b44-11ee-bf79-1bb77194adf4</t>
  </si>
  <si>
    <t>957ae630-8b53-11ee-9305-4944fd3a6de9</t>
  </si>
  <si>
    <t>1229dc30-77a0-11ee-9e15-27af59f19b25</t>
  </si>
  <si>
    <t>0e8d8a60-f7e2-11ed-ab11-41d588b01da0</t>
  </si>
  <si>
    <t>163cace0-3848-11ee-a899-13ff96982bb2</t>
  </si>
  <si>
    <t>fdabc000-835e-11ee-86de-551e7781230e</t>
  </si>
  <si>
    <t>f1a65620-76bd-11ed-99e2-05f96b6f6215</t>
  </si>
  <si>
    <t>94cc83f0-8b36-11ee-92b3-6377aa8e8c22</t>
  </si>
  <si>
    <t>8d256a40-9a64-11ed-925b-8faf9599f7a9</t>
  </si>
  <si>
    <t>7d95dfd0-8841-11ee-bddd-711c8973c604</t>
  </si>
  <si>
    <t>6b5fc840-8b83-11ee-a2ed-11c995cfc43d</t>
  </si>
  <si>
    <t>597cbe80-8bab-11ee-941c-f1ccc20dd244</t>
  </si>
  <si>
    <t>24f04fc0-4280-11ee-b81a-431e15fa3a85</t>
  </si>
  <si>
    <t>623c1700-8b6f-11ee-b0f4-394c9e16eff3</t>
  </si>
  <si>
    <t>060960b0-8b4b-11ee-b1ee-bb82c617ff5f</t>
  </si>
  <si>
    <t>ca6f7380-8b6a-11ee-b42f-5f0ded368d5f</t>
  </si>
  <si>
    <t>b22c8630-632b-11ee-bc09-195fa30a1e59</t>
  </si>
  <si>
    <t>cb991e20-8ab4-11ee-bb7e-d54e5d9edba0</t>
  </si>
  <si>
    <t>0fe2a480-2c0a-11ed-b6f0-0f6e4060d1d6</t>
  </si>
  <si>
    <t>bc519200-5580-11ec-8490-bddb6154694a</t>
  </si>
  <si>
    <t>f49bebd0-8b14-11ee-80e2-c3d6ca314544</t>
  </si>
  <si>
    <t>4f655250-3d12-11ee-8955-7166be52d0d4</t>
  </si>
  <si>
    <t>5e3a4c80-556c-11eb-a503-8fb56e9680fd</t>
  </si>
  <si>
    <t>c03484a0-6497-11ed-b1a5-6192fb60d0ec</t>
  </si>
  <si>
    <t>3695d8f0-8b62-11ee-b1ff-83826a787ed1</t>
  </si>
  <si>
    <t>c5fe5a80-e9fd-11ea-b47f-77e61bc8ee91</t>
  </si>
  <si>
    <t>0d0a5b90-b26f-11ed-bce4-ff6b440fcf8f</t>
  </si>
  <si>
    <t>0b01d4c0-853e-11ee-8fbe-eb8332a67ccd</t>
  </si>
  <si>
    <t>d14176e0-73b4-11ee-8a52-850b196fb67f</t>
  </si>
  <si>
    <t>803897a0-1ec0-11ed-a2d6-ffd3af03f0ab</t>
  </si>
  <si>
    <t>20245bc0-7765-11ee-a4f8-6f788331d1c6</t>
  </si>
  <si>
    <t>69685390-1f9f-11ee-910f-157cf25f1d3b</t>
  </si>
  <si>
    <t>18c530d0-646a-11ec-97a2-a932c37bda43</t>
  </si>
  <si>
    <t>4568ada0-6d0b-11ee-a6e2-513ed9b1e043</t>
  </si>
  <si>
    <t>974047e0-52b3-11ee-8f8b-23b9d0977d42</t>
  </si>
  <si>
    <t>2237a9b0-84be-11ee-9f40-972842e6ec8b</t>
  </si>
  <si>
    <t>aec70e50-73e5-11ee-9117-b3ea6e077d21</t>
  </si>
  <si>
    <t>116f7a80-f928-11ed-95a1-e57bc428a977</t>
  </si>
  <si>
    <t>2924c910-0f36-11ec-8ca7-cd28027e7440</t>
  </si>
  <si>
    <t>c0591830-0118-11ec-842a-05afb4ef64a0</t>
  </si>
  <si>
    <t>74d71790-4e10-11ed-9f74-dbf280a39a7f</t>
  </si>
  <si>
    <t>cf0769c0-84e9-11ee-8fd5-3914d8a224ab</t>
  </si>
  <si>
    <t>36881090-d919-11ed-8212-5d39cda8b8b4</t>
  </si>
  <si>
    <t>b7c4cff0-852f-11ee-9fa2-8ddf57c60f3d</t>
  </si>
  <si>
    <t>df509800-e8e1-11ed-bff7-fff446cf2ada</t>
  </si>
  <si>
    <t>512a0d40-013c-11ee-8bb3-35f1b0792c87</t>
  </si>
  <si>
    <t>bd9f8b80-7ca2-11ee-8732-5fdf1b1c749a</t>
  </si>
  <si>
    <t>a39cf780-a2bb-11ec-bdc9-8d1cde8a65d4</t>
  </si>
  <si>
    <t>70b61b10-6198-11ee-9d7f-cd1e077744c8</t>
  </si>
  <si>
    <t>6c3b5da0-57ae-11ee-8354-d77ee1a0b9a0</t>
  </si>
  <si>
    <t>feb21620-6978-11ee-bc4a-296afd10a239</t>
  </si>
  <si>
    <t>ee4d8b30-a2d0-11ed-b4ad-8b492dd367a5</t>
  </si>
  <si>
    <t>6dcba330-8564-11ee-b9e5-1593a4d079ae</t>
  </si>
  <si>
    <t>d60cdb10-5159-11ee-b187-f3101e819252</t>
  </si>
  <si>
    <t>a9e3d840-7f8a-11ee-b7e2-d7a04c5a8d64</t>
  </si>
  <si>
    <t>88f41140-84f3-11ee-84b1-2bd77419a68b</t>
  </si>
  <si>
    <t>e9820b90-6a61-11ee-abcc-dd75dcdd7e70</t>
  </si>
  <si>
    <t>3b5e8c70-853f-11ee-85b3-8f15355fa21f</t>
  </si>
  <si>
    <t>01543c30-ab4a-11ec-b5cd-0506b02d5071</t>
  </si>
  <si>
    <t>7ff29be0-9632-11ec-8cd5-1d4ae3f3127f</t>
  </si>
  <si>
    <t>de254e20-84c3-11ee-8e8f-5903c28a1a17</t>
  </si>
  <si>
    <t>5f95b3f0-6403-11ee-a947-d7e42f925c95</t>
  </si>
  <si>
    <t>e3b73680-68d2-11ee-94f8-e74144b3dd83</t>
  </si>
  <si>
    <t>00ad2f60-843f-11ee-8369-819625576052</t>
  </si>
  <si>
    <t>c1068660-84c8-11ee-b5ef-0703662ebc53</t>
  </si>
  <si>
    <t>cb7c76b0-88f9-11ee-848e-b706f5f0b4f1</t>
  </si>
  <si>
    <t>05bf3030-f092-11ec-8780-971cccad7163</t>
  </si>
  <si>
    <t>78376ff0-8859-11ee-ae3b-811bb86f1f70</t>
  </si>
  <si>
    <t>884e28c0-89df-11ee-b310-f1b10d0833d3</t>
  </si>
  <si>
    <t>9b490c60-e57a-11ed-897f-a5f857ba1522</t>
  </si>
  <si>
    <t>6a306b40-f89f-11ed-9078-cfaad71884b2</t>
  </si>
  <si>
    <t>e1a8a4f0-b00e-11ed-8e7b-0d89165678fb</t>
  </si>
  <si>
    <t>9204b820-1658-11ee-bc39-8349cecc3070</t>
  </si>
  <si>
    <t>2f94c6f0-9e38-11ed-b06a-7987044cd00d</t>
  </si>
  <si>
    <t>d5a3f210-87af-11eb-a941-9bc4ac6d7565</t>
  </si>
  <si>
    <t>edf1ef20-2460-11ee-b1f6-e77ed7964e7f</t>
  </si>
  <si>
    <t>89e24110-e33d-11ed-8b67-45eaf6602be0</t>
  </si>
  <si>
    <t>d95f40a0-57cb-11ee-96ca-adfc5645a424</t>
  </si>
  <si>
    <t>9de5bf20-877f-11ee-8485-ab8b6069d6bb</t>
  </si>
  <si>
    <t>88e90b80-06a8-11ed-bb8b-bbfd4aa03ca3</t>
  </si>
  <si>
    <t>cae78bc0-0449-11ee-a68c-d7482786be21</t>
  </si>
  <si>
    <t>5b9a2850-c25d-11ed-8620-5386402e7db1</t>
  </si>
  <si>
    <t>f27beb50-89fe-11ee-85e2-cf89f6a42c33</t>
  </si>
  <si>
    <t>973ddf10-30ad-11e8-94b5-05fb3f125577</t>
  </si>
  <si>
    <t>ddb40640-81c4-11ee-8f8b-9bf7f3ac8cdc</t>
  </si>
  <si>
    <t>29b8a6d0-8798-11ee-8f21-1d229be59ae7</t>
  </si>
  <si>
    <t>14df06b0-c16d-11ed-b92c-1b8fb2ebf894</t>
  </si>
  <si>
    <t>08d35bc0-d0da-11ec-bd1e-11aebb7d009c</t>
  </si>
  <si>
    <t>838fa5a0-1b5a-11ee-ab43-cd5044b151a8</t>
  </si>
  <si>
    <t>1da90f60-8d58-11ec-8446-41eb5caac821</t>
  </si>
  <si>
    <t>f0b18620-486b-11ed-b8d8-c35ee233e83d</t>
  </si>
  <si>
    <t>ef043d50-dd99-11ec-b67e-6150357587b6</t>
  </si>
  <si>
    <t>dcecebe0-9265-11ed-b63b-5f99b692759f</t>
  </si>
  <si>
    <t>ff7f7e70-0e54-11ec-94b7-a70b54151b4a</t>
  </si>
  <si>
    <t>e8ef2010-81d6-11e8-82b4-0ff3ffcd5726</t>
  </si>
  <si>
    <t>c9a3a830-03e6-11ec-94de-fb199350c024</t>
  </si>
  <si>
    <t>b7655e80-4b1e-11ee-8af4-dfc401157a83</t>
  </si>
  <si>
    <t>ccf1b180-47d2-11ee-8d0b-7dee74962c28</t>
  </si>
  <si>
    <t>f2114e60-2871-11ee-9ba4-5bc209f05128</t>
  </si>
  <si>
    <t>93268180-2f8a-11ed-9e5a-6f69efa68f58</t>
  </si>
  <si>
    <t>4286ab40-a769-11ed-a3a4-15ca05bb93e0</t>
  </si>
  <si>
    <t>c86322d0-43c2-11ed-93a5-8958ea89b78d</t>
  </si>
  <si>
    <t>b6de41e0-0fe5-11ed-a885-2f4908705b7b</t>
  </si>
  <si>
    <t>69508790-5ac0-11ee-be72-2b1cb3aefac8</t>
  </si>
  <si>
    <t>c2b7bab0-1804-11ed-8ff3-ed0a86f180fa</t>
  </si>
  <si>
    <t>e6679ec0-2ebc-11e8-a277-534c066c029e</t>
  </si>
  <si>
    <t>d0072b40-a93e-11ec-b14a-d5a93c330f4b</t>
  </si>
  <si>
    <t>715bc8e0-89c4-11ee-ab4a-e1aa1acac712</t>
  </si>
  <si>
    <t>80df1d90-8824-11ee-b5b8-49074799e028</t>
  </si>
  <si>
    <t>1950a3f0-7b41-11ee-bdad-4741fb9abb57</t>
  </si>
  <si>
    <t>1bea2dc0-7bf5-11ee-8f5e-5f4f89e5a8b9</t>
  </si>
  <si>
    <t>a29aaff0-d2ba-11ed-a048-05978c87e8b6</t>
  </si>
  <si>
    <t>31eb4de0-7b62-11ee-9050-2d15e61fa3ca</t>
  </si>
  <si>
    <t>e716ebe0-7b60-11ee-a152-1d934c9884ea</t>
  </si>
  <si>
    <t>cdf179a0-7877-11ee-a52b-ab3bd49014ba</t>
  </si>
  <si>
    <t>c3dc0d20-4d68-11ee-8665-25f4e3154419</t>
  </si>
  <si>
    <t>bfb1b590-4dd9-11ed-84ed-6baa0af96a39</t>
  </si>
  <si>
    <t>a1181d70-7bc5-11ee-b331-b1c20dffac05</t>
  </si>
  <si>
    <t>a6568b40-8c51-11e9-b000-67ecbebd36fb</t>
  </si>
  <si>
    <t>eb8ac230-c14f-11ed-8e27-a5ed7c70f35d</t>
  </si>
  <si>
    <t>15afd5d0-f613-11ed-bf4e-c978868cb8ce</t>
  </si>
  <si>
    <t>0172d0d0-d022-11ec-add7-4d217eb6dbb3</t>
  </si>
  <si>
    <t>e2c41360-af2e-11ec-a79f-33c5a6212867</t>
  </si>
  <si>
    <t>a94453d0-a4fd-11ea-b3c7-8bc9a322fcce</t>
  </si>
  <si>
    <t>97de97b0-6024-11ed-abc6-85d64e3538b4</t>
  </si>
  <si>
    <t>7b5d7b00-ec0c-11ed-b9bd-49caa2eec547</t>
  </si>
  <si>
    <t>e7ef2120-db05-11eb-9f31-31a82e2956fe</t>
  </si>
  <si>
    <t>b1ea30f0-f599-11ed-a498-37a0d8b2442a</t>
  </si>
  <si>
    <t>7a4df8a0-5f40-11ee-87a1-c3bd1700174f</t>
  </si>
  <si>
    <t>e247acc0-1c7a-11ee-bda5-8961e2ebcb05</t>
  </si>
  <si>
    <t>e67c9a20-4359-11ee-af36-abd1a59c452e</t>
  </si>
  <si>
    <t>0e518740-7bc2-11ee-ae1d-3be3a5074b01</t>
  </si>
  <si>
    <t>01bfd440-284a-11e8-9b9e-1db8181a6676</t>
  </si>
  <si>
    <t>4a062490-7bf3-11ee-9fa7-ffdb6ccfaa55</t>
  </si>
  <si>
    <t>f3442640-28b7-11ee-8bfc-2f2d398b3974</t>
  </si>
  <si>
    <t>29fc9ba0-16b0-11ee-a15b-f5d1bb5307e7</t>
  </si>
  <si>
    <t>55dd0b50-b8d4-11ec-a5cf-6ff7cfa0bdc8</t>
  </si>
  <si>
    <t>8e8ca450-8796-11ee-bbe6-c506c4fa2167</t>
  </si>
  <si>
    <t>0fecb350-8aad-11ee-91f2-054906e9e95d</t>
  </si>
  <si>
    <t>7ace6dc0-409f-11ed-acfc-751d4232f4e7</t>
  </si>
  <si>
    <t>7829b590-8a20-11ee-85e3-97ccbde868b0</t>
  </si>
  <si>
    <t>637af7b0-63f3-11ee-95fe-df5ea84dbbb3</t>
  </si>
  <si>
    <t>405db4b0-5a3a-11ee-87f2-49831b92684d</t>
  </si>
  <si>
    <t>0a54b9f0-6a65-11ee-bf89-77b46f9d2e7f</t>
  </si>
  <si>
    <t>679cf1a0-49f4-11ed-9ceb-d17b883f8cc3</t>
  </si>
  <si>
    <t>b0dcae50-3786-11eb-aeff-a3ff3a4100a5</t>
  </si>
  <si>
    <t>657ffd60-eeed-11ed-a3f2-95075062a87c</t>
  </si>
  <si>
    <t>e4fd1750-8a2c-11ee-bd8a-db8f237c10fd</t>
  </si>
  <si>
    <t>a9b64710-e8c5-11ed-81e0-03844b4e323d</t>
  </si>
  <si>
    <t>f0918d10-74eb-11ec-9d29-b5a5384eb65b</t>
  </si>
  <si>
    <t>32d3cb60-40c5-11ee-812d-17ae92fec375</t>
  </si>
  <si>
    <t>c9e38850-8766-11ee-9071-3b3788a33418</t>
  </si>
  <si>
    <t>db051bc0-93a7-11ed-95d3-979ead0f2a89</t>
  </si>
  <si>
    <t>7abbb2a0-7e0d-11ee-9c0f-d582c0cbde2c</t>
  </si>
  <si>
    <t>015f60d0-0529-11ee-8894-35c927d4f1a0</t>
  </si>
  <si>
    <t>ec6fa8d0-292a-11ee-98cc-7f27e622bdb4</t>
  </si>
  <si>
    <t>936e3110-faaa-11ed-a140-d74e46de1cd2</t>
  </si>
  <si>
    <t>22101090-05e2-11ee-a093-033aa6bb674c</t>
  </si>
  <si>
    <t>2f0201a0-5ebb-11ee-a0e7-3fed594dce8d</t>
  </si>
  <si>
    <t>9c0067f0-81da-11ee-8b43-9b5b32487066</t>
  </si>
  <si>
    <t>1fd1e750-8a2f-11ee-ac48-333ea473113a</t>
  </si>
  <si>
    <t>d03b9df0-7697-11ec-8479-c173b1dbb223</t>
  </si>
  <si>
    <t>7e3d2410-f39b-11ed-a1b9-0b751515adfd</t>
  </si>
  <si>
    <t>1cfade40-8a4a-11ee-b3ed-d323c7647092</t>
  </si>
  <si>
    <t>e32dda20-8a6f-11ee-b778-ed3eac3cca70</t>
  </si>
  <si>
    <t>38e36d90-b9da-11eb-a386-99254fc8580c</t>
  </si>
  <si>
    <t>f5072b20-b1a5-11eb-a765-1f1a013f4417</t>
  </si>
  <si>
    <t>3f4fd2c0-8a40-11ee-8d0b-33d710d44d14</t>
  </si>
  <si>
    <t>ea7a7810-8a9c-11ee-be5d-bdb49676c445</t>
  </si>
  <si>
    <t>a9a46650-8aa3-11ee-a751-af2c2cff0647</t>
  </si>
  <si>
    <t>c98b28f0-89f4-11ee-be56-1330091346e5</t>
  </si>
  <si>
    <t>dcdc8e10-8826-11ed-9413-c3d2e153ba23</t>
  </si>
  <si>
    <t>3c80e7a0-820d-11ed-9432-7126a13029ed</t>
  </si>
  <si>
    <t>7f7df4d0-7ffc-11ec-a894-9b6d2c1b26b2</t>
  </si>
  <si>
    <t>77bd30f0-8a48-11ee-af50-f903ea5b7197</t>
  </si>
  <si>
    <t>3885f5d0-8754-11ee-8031-71929e2cdc0e</t>
  </si>
  <si>
    <t>c3ea1a10-747c-11ee-ae3c-171a2c49bbb4</t>
  </si>
  <si>
    <t>d611b730-8aab-11ee-b504-236caf1a4f42</t>
  </si>
  <si>
    <t>3abe32c0-8779-11ee-a939-1507f1a2a02a</t>
  </si>
  <si>
    <t>2684db90-89d3-11ee-b114-dfc52c26725c</t>
  </si>
  <si>
    <t>7b4bacb0-67b2-11ed-bfc0-053dc73cef2c</t>
  </si>
  <si>
    <t>ef7b6ca0-4a70-11ee-94a8-fb3be79af114</t>
  </si>
  <si>
    <t>42d14f80-891b-11ee-ad67-590d31cb5a3f</t>
  </si>
  <si>
    <t>a7f34190-f144-11ec-98e2-ef54bd049b19</t>
  </si>
  <si>
    <t>679d9000-8829-11ee-889c-8f8ddb60ef1c</t>
  </si>
  <si>
    <t>9e0effe0-bb59-11ed-b4a3-db6721b1ba61</t>
  </si>
  <si>
    <t>42751810-8852-11ee-a8b6-57b11f49fbab</t>
  </si>
  <si>
    <t>c72ddbc0-6034-11ec-a2a5-85ec95d9725f</t>
  </si>
  <si>
    <t>96e17630-8a02-11ee-8163-25aa1c689cfe</t>
  </si>
  <si>
    <t>1ae23600-4245-11e9-8b79-216e904e085c</t>
  </si>
  <si>
    <t>1581dbc0-31ce-11ee-8ae9-ef3e73e42015</t>
  </si>
  <si>
    <t>27d856f0-816a-11ee-85ea-8bc7702935f0</t>
  </si>
  <si>
    <t>419c6410-893e-11ee-bcb9-99a5c2126e31</t>
  </si>
  <si>
    <t>c20ba830-76b7-11ed-8fa7-796aca3c36db</t>
  </si>
  <si>
    <t>d96e5980-8054-11ee-86b0-c39107dca769</t>
  </si>
  <si>
    <t>0742f010-89b4-11ee-a95a-ebbcce450be3</t>
  </si>
  <si>
    <t>0dbff6a0-65be-11ee-ad95-2b31084c8c9d</t>
  </si>
  <si>
    <t>8fd12720-4eff-11ee-879f-f7d35fdaf677</t>
  </si>
  <si>
    <t>8fe46310-83db-11ee-be06-1dc0f4f5e85b</t>
  </si>
  <si>
    <t>231a2250-e4cc-11ed-8f65-994009b818cf</t>
  </si>
  <si>
    <t>c1f07150-749a-11ee-9c1c-b3af5f227986</t>
  </si>
  <si>
    <t>488c0800-81e3-11ee-a74e-6f346dcfb589</t>
  </si>
  <si>
    <t>61adaa40-0b29-11ee-86e5-e9d6363b32fa</t>
  </si>
  <si>
    <t>344e5950-8464-11ee-9334-7f625bc2db1e</t>
  </si>
  <si>
    <t>61aa9be0-586b-11ee-9d78-ed8dd114beb7</t>
  </si>
  <si>
    <t>a06a93a0-824b-11ec-aa14-8d820679c3af</t>
  </si>
  <si>
    <t>052f0840-83e2-11ee-acc1-3d6a6756eefc</t>
  </si>
  <si>
    <t>96ec68d0-0e7d-11ed-8af3-43ddd3638fae</t>
  </si>
  <si>
    <t>5bfa21c0-8430-11ee-a918-911bb6134adf</t>
  </si>
  <si>
    <t>128c11a0-f494-11ed-a02e-0339ada41226</t>
  </si>
  <si>
    <t>cbba8c40-0b25-11ee-9a82-0111fbc5cb81</t>
  </si>
  <si>
    <t>30a1f750-845d-11ee-938e-95d3722fdd66</t>
  </si>
  <si>
    <t>e7484f60-6f1b-11ee-8444-35f02439ccf7</t>
  </si>
  <si>
    <t>e7fe7640-eff6-11ed-8347-35f08cecf43b</t>
  </si>
  <si>
    <t>ea2a85b0-837d-11ee-9231-9b7d23ced8fc</t>
  </si>
  <si>
    <t>9da132f0-8488-11ee-bc53-0f65547133dc</t>
  </si>
  <si>
    <t>e1dcdaa0-51fc-11ee-9635-5d1eaad89030</t>
  </si>
  <si>
    <t>7f8c7100-fecb-11ed-a539-e79da70056c0</t>
  </si>
  <si>
    <t>3efd24f0-81e7-11ee-b528-bf134a51af62</t>
  </si>
  <si>
    <t>e431f160-b0de-11ed-b68e-f50fe5f46f76</t>
  </si>
  <si>
    <t>d14fd7c0-5f17-11ec-bbb6-499c26bd2da2</t>
  </si>
  <si>
    <t>72ef0960-293f-11ed-9d52-c512bd45bcae</t>
  </si>
  <si>
    <t>48150f80-721a-11ee-a5c6-512f6f3850b7</t>
  </si>
  <si>
    <t>6fa1a4c0-8a85-11eb-8f5f-11f600f02f2b</t>
  </si>
  <si>
    <t>2f368890-827d-11ee-8774-d76df3659deb</t>
  </si>
  <si>
    <t>a9e46ab0-1993-11ee-8dd6-3f90e0d3e080</t>
  </si>
  <si>
    <t>1dca2ef0-21cb-11ec-885e-6703ed07e631</t>
  </si>
  <si>
    <t>e1ed61c0-4a6f-11ee-ad9f-717fbbb68447</t>
  </si>
  <si>
    <t>0e071750-1190-11ea-94de-53e07705f0d7</t>
  </si>
  <si>
    <t>6e255e80-5ead-11ee-b9ab-514ff5ef01dc</t>
  </si>
  <si>
    <t>d776ba30-8470-11ee-b809-d54236c8054b</t>
  </si>
  <si>
    <t>3f35b8e0-101f-11ee-82db-d9eb8e0d664b</t>
  </si>
  <si>
    <t>78ed0c00-3db5-11ee-9e1a-075a5b2db4d7</t>
  </si>
  <si>
    <t>265b0790-1782-11ec-9cf7-41818aa3fea0</t>
  </si>
  <si>
    <t>48e34e70-4d9b-11ee-b6aa-61ece6cd1113</t>
  </si>
  <si>
    <t>a385d070-6041-11ed-bacb-d1f97776f19c</t>
  </si>
  <si>
    <t>49cbc900-035c-11ed-8058-57ce40d0e90b</t>
  </si>
  <si>
    <t>002bb460-2f65-11ed-851c-a5abf4597cd3</t>
  </si>
  <si>
    <t>6792dcb0-c3f3-11ec-958f-33fa01cac1c8</t>
  </si>
  <si>
    <t>cbd31e30-52bd-11ec-a95d-6d377f24fa89</t>
  </si>
  <si>
    <t>e5bf9af0-8400-11ee-8b47-0962366a2323</t>
  </si>
  <si>
    <t>1621c780-7e2e-11eb-ba52-e5282d8ef37f</t>
  </si>
  <si>
    <t>b91d4690-d9f2-11ed-8e3e-ffd9d6e321dd</t>
  </si>
  <si>
    <t>5d2bd420-e4f4-11ed-bc9a-33da3cb3dfd5</t>
  </si>
  <si>
    <t>0e4538a0-f14f-11eb-aa7e-a377e202182b</t>
  </si>
  <si>
    <t>2da1e890-7620-11ed-abc8-f54409717b0f</t>
  </si>
  <si>
    <t>2980b680-1545-11eb-b2a4-7798b9a4a213</t>
  </si>
  <si>
    <t>feee79f0-8a93-11ec-9a62-494b7a256ca8</t>
  </si>
  <si>
    <t>98a193e0-ee03-11ea-8c07-fbbc88f8a544</t>
  </si>
  <si>
    <t>67ab95f0-1f26-11ed-a750-e7f845df33b8</t>
  </si>
  <si>
    <t>b3632fa0-76ee-11ee-abea-278a7b06a21e</t>
  </si>
  <si>
    <t>480952b0-1c86-11ee-b8c0-2739316f7c37</t>
  </si>
  <si>
    <t>0a9a26b0-77b3-11ee-b26e-a3cfdf8fdd53</t>
  </si>
  <si>
    <t>46a2f740-78d0-11ee-a541-95266854a83d</t>
  </si>
  <si>
    <t>ef7c4c60-7243-11ee-bf8d-69c307081e9f</t>
  </si>
  <si>
    <t>c221dd30-6ab8-11ee-bd57-b3ed7453a78e</t>
  </si>
  <si>
    <t>a01d3460-766f-11ee-ba54-cb8dfae59e9a</t>
  </si>
  <si>
    <t>abd584e0-3a17-11ee-a8c0-4b65aa7cbffb</t>
  </si>
  <si>
    <t>5e2e9b70-7b10-11ee-a6b9-c7243fec8761</t>
  </si>
  <si>
    <t>84ec8fd0-75aa-11ee-95cc-3129598ae327</t>
  </si>
  <si>
    <t>e066e4d0-16fd-11ed-b7b0-47b2474cb7da</t>
  </si>
  <si>
    <t>4ca2d1e0-7b16-11ee-8615-b193ce79ccf8</t>
  </si>
  <si>
    <t>7ed11680-4728-11ee-8189-6dfb9fd93924</t>
  </si>
  <si>
    <t>5e907a90-d398-11ed-a15e-e153446eacbf</t>
  </si>
  <si>
    <t>052fefa0-2473-11ed-82f1-55b448e27660</t>
  </si>
  <si>
    <t>dd465790-5fb7-11ea-8321-df104d6de9e4</t>
  </si>
  <si>
    <t>cb981500-0c76-11ee-9540-39e818b214fc</t>
  </si>
  <si>
    <t>a64228a0-7322-11ee-9b92-45bccc0876e4</t>
  </si>
  <si>
    <t>88a2f3d0-1b23-11ee-9b71-4f0caa22a5c5</t>
  </si>
  <si>
    <t>1b271ca0-7ac8-11ee-932c-df7b9177499c</t>
  </si>
  <si>
    <t>cdcfdb30-e957-11eb-ab83-ddcbf56d3e85</t>
  </si>
  <si>
    <t>e42ce7f0-90d7-11ed-a400-937a5d7f0278</t>
  </si>
  <si>
    <t>54b0b630-eb9e-11ec-b530-65ae7e4b7291</t>
  </si>
  <si>
    <t>f38d00a0-322f-11ee-824b-77d6e91cc48f</t>
  </si>
  <si>
    <t>00a77190-7c68-11ed-882c-995e0a8bf029</t>
  </si>
  <si>
    <t>27cc0680-6832-11ee-83e2-894c8f22601d</t>
  </si>
  <si>
    <t>6499cbf0-7aee-11ee-b72f-b386c96059c3</t>
  </si>
  <si>
    <t>4d3f45e0-ba13-11ec-929f-2de2195b88ef</t>
  </si>
  <si>
    <t>9a6ea590-0f35-11ee-ba2b-e798cbeea00b</t>
  </si>
  <si>
    <t>e7c7b9e0-7c53-11ee-8964-11f5f2630c9e</t>
  </si>
  <si>
    <t>c230e1c0-5ae8-11ee-b386-5de8a6c82938</t>
  </si>
  <si>
    <t>97137640-7c5a-11ee-b591-01c775eb0969</t>
  </si>
  <si>
    <t>264bb860-5779-11ee-93d1-bfdf2d84b8cb</t>
  </si>
  <si>
    <t>4e522b80-4f09-11eb-8aae-4d85d94db685</t>
  </si>
  <si>
    <t>3aa5e760-d3a1-11ed-b6d4-25cf9788359e</t>
  </si>
  <si>
    <t>38f23a60-60d6-11ed-9055-050ecf74bb2a</t>
  </si>
  <si>
    <t>3adeee80-5131-11ee-b640-6f4a6f09b5a3</t>
  </si>
  <si>
    <t>26af7780-7bfd-11ee-85b8-c7e03d65756c</t>
  </si>
  <si>
    <t>15eabff0-6312-11ec-a738-2ba595a08e5b</t>
  </si>
  <si>
    <t>df11e870-7235-11ee-b391-cb4832ba6dd3</t>
  </si>
  <si>
    <t>d142f970-7986-11ee-ac79-e95c840217ac</t>
  </si>
  <si>
    <t>d5c39fd0-56b9-11ee-a43f-fb7b62bd6318</t>
  </si>
  <si>
    <t>9ea21d90-266f-11e8-bdcc-8bfb8cd4ee41</t>
  </si>
  <si>
    <t>22d18d40-537d-11ee-a15d-ebce2c055483</t>
  </si>
  <si>
    <t>415e4df0-7857-11ec-b32b-91fc60119d33</t>
  </si>
  <si>
    <t>2f3b61b0-7794-11ee-8375-f525991d5902</t>
  </si>
  <si>
    <t>f3b628a0-c343-11ed-9921-55a0f4b576b3</t>
  </si>
  <si>
    <t>2f68dda0-5f65-11ec-a08a-c9ec309dc5b3</t>
  </si>
  <si>
    <t>b0379640-f1cf-11ec-8053-7de1b4ed170b</t>
  </si>
  <si>
    <t>48407d40-674e-11ee-a227-63a5db9e2be3</t>
  </si>
  <si>
    <t>ba3557a0-5604-11ee-9dac-33c76089b3c1</t>
  </si>
  <si>
    <t>58080270-45e5-11ec-b204-e3b66f1d833a</t>
  </si>
  <si>
    <t>7a597520-d591-11ec-8a54-b9eeb7e1cce7</t>
  </si>
  <si>
    <t>5cdb4150-8546-11eb-910d-a15f761d7111</t>
  </si>
  <si>
    <t>785450f0-6589-11ed-a7a2-a581e045d2fb</t>
  </si>
  <si>
    <t>2f28f8a0-4441-11ec-89a7-574dfaf70b68</t>
  </si>
  <si>
    <t>28850880-1854-11ed-a7a1-919bf16229cf</t>
  </si>
  <si>
    <t>5b5b1510-55ed-11ee-a22c-1982c2d0a823</t>
  </si>
  <si>
    <t>fe84b590-7adb-11ed-af68-cbb201f6b904</t>
  </si>
  <si>
    <t>242ec7b0-c38e-11eb-a988-01ea511f072a</t>
  </si>
  <si>
    <t>a49377a0-08fd-11ee-96db-d318ed36db3f</t>
  </si>
  <si>
    <t>fbe6ebf0-d4fe-11ed-9289-b710d1c15c77</t>
  </si>
  <si>
    <t>a2fab990-988b-11ed-89d2-e383ef579655</t>
  </si>
  <si>
    <t>829393a0-7c58-11ee-9390-2b8afb142bee</t>
  </si>
  <si>
    <t>4abe8b10-715e-11ee-abb2-b3eb1a4b6a07</t>
  </si>
  <si>
    <t>7456e380-7a39-11ee-bcf1-0d66bdb55866</t>
  </si>
  <si>
    <t>d8dc7bd0-dadc-11ea-8721-1f75b0088bd3</t>
  </si>
  <si>
    <t>b6060540-c319-11ed-815f-8f1913e716ea</t>
  </si>
  <si>
    <t>18ce05f0-3341-11ee-bc73-e15a34d28a05</t>
  </si>
  <si>
    <t>a2cac730-6081-11ee-9b55-2b1d53dd939e</t>
  </si>
  <si>
    <t>71f374a0-f48d-11ed-872d-cf5f396d1867</t>
  </si>
  <si>
    <t>b58ec0f0-7c21-11ed-be10-df9f3b474d59</t>
  </si>
  <si>
    <t>06766600-8219-11ee-b419-f93afd79219e</t>
  </si>
  <si>
    <t>393f19e0-aef5-11ec-940d-4be6bc1d5bb1</t>
  </si>
  <si>
    <t>091fb740-821d-11ee-b035-153667c6e2c3</t>
  </si>
  <si>
    <t>655f8620-6351-11e8-95e6-ef158563952c</t>
  </si>
  <si>
    <t>d4067c10-0e63-11ee-a911-1136d3822e60</t>
  </si>
  <si>
    <t>d5581630-81ce-11ee-92c8-3dacf8fff84d</t>
  </si>
  <si>
    <t>f8800300-24ba-11ee-8700-b13caacb7ec8</t>
  </si>
  <si>
    <t>3d8322f0-209e-11ee-bdb7-63a16ffb097c</t>
  </si>
  <si>
    <t>586c47a0-81e1-11ee-9ff8-a9f794fad158</t>
  </si>
  <si>
    <t>a4675300-2b90-11e8-bffa-693397e24dc7</t>
  </si>
  <si>
    <t>2930c930-abdc-11eb-8df9-8965a0e5a92b</t>
  </si>
  <si>
    <t>9fddcac0-823e-11ee-a72c-b1b87af5aad7</t>
  </si>
  <si>
    <t>bba25a10-6efb-11ee-9350-5d92af506643</t>
  </si>
  <si>
    <t>196409e0-cd5a-11ec-9226-415204a6b1eb</t>
  </si>
  <si>
    <t>91042120-81fd-11ee-b48b-0f8e7358eaf0</t>
  </si>
  <si>
    <t>08ddc5f0-7682-11eb-b3b0-9b3ec16d43f0</t>
  </si>
  <si>
    <t>7a7b7f60-a121-11ed-b8d1-a38eeb668368</t>
  </si>
  <si>
    <t>71c40260-8236-11ee-a2c1-65e673439be3</t>
  </si>
  <si>
    <t>324c6390-a69f-11eb-817c-a5f1ed6fc628</t>
  </si>
  <si>
    <t>21572cd0-7a35-11ed-9571-09754883eb48</t>
  </si>
  <si>
    <t>2f485580-e78f-11e9-a1c8-afa649b29b44</t>
  </si>
  <si>
    <t>37065da0-264f-11ee-b190-5df699522d40</t>
  </si>
  <si>
    <t>e220bd80-30f5-11ec-a411-b5c2a34f90e2</t>
  </si>
  <si>
    <t>9210c4e0-d935-11ed-9211-ddde7dbeb340</t>
  </si>
  <si>
    <t>fcade360-76fa-11ee-a39d-c921273fa59f</t>
  </si>
  <si>
    <t>696c90a0-71a1-11ee-b655-19b0e9feb130</t>
  </si>
  <si>
    <t>3abf1020-7e44-11ee-9496-9fa9340f1972</t>
  </si>
  <si>
    <t>6c3384c0-0f87-11ec-a27f-794aeacde2d3</t>
  </si>
  <si>
    <t>a58c6590-5b5a-11ee-bb87-fbf26cdf7421</t>
  </si>
  <si>
    <t>54632b40-7d90-11eb-adec-7d89419005c1</t>
  </si>
  <si>
    <t>d1e5d5c0-22e1-11ed-ba7c-87d029128182</t>
  </si>
  <si>
    <t>558a0ad0-e7ad-11ea-a29f-7bdd9372cc29</t>
  </si>
  <si>
    <t>442c4cd0-75ad-11ee-ba81-dfa01e423654</t>
  </si>
  <si>
    <t>c4056850-1979-11ee-b149-89758b73b4d7</t>
  </si>
  <si>
    <t>74698b40-8207-11ee-a05b-9167b24fd7aa</t>
  </si>
  <si>
    <t>3354d130-63c0-11ec-9b04-3d5bb5028baf</t>
  </si>
  <si>
    <t>51bda230-7ea5-11ee-8e75-351103c287c0</t>
  </si>
  <si>
    <t>c5ba0ae0-822c-11ee-b24c-d52eee4745e5</t>
  </si>
  <si>
    <t>58a60ec0-61eb-11ed-a6f9-59de3c322c54</t>
  </si>
  <si>
    <t>36196f90-0aad-11ed-8e2f-f99c0bfe0551</t>
  </si>
  <si>
    <t>860aeb40-5e5f-11ed-a0f7-5fae6603b9c2</t>
  </si>
  <si>
    <t>b754e900-d518-11ed-8868-cd898fdafb2d</t>
  </si>
  <si>
    <t>11473490-145c-11ee-8e09-f12176e67b99</t>
  </si>
  <si>
    <t>4e528570-650b-11ed-acb1-9736b5e6c1f1</t>
  </si>
  <si>
    <t>8f868c50-5941-11ee-b38b-03e43b522cae</t>
  </si>
  <si>
    <t>695b5e40-3ee2-11ed-828c-9f25d521384a</t>
  </si>
  <si>
    <t>8dc2ff60-7977-11ee-9c9d-4729a8879c55</t>
  </si>
  <si>
    <t>d55c3cf0-8059-11ed-8a59-ff913c2d93fc</t>
  </si>
  <si>
    <t>6b6e6e60-fed2-11ed-b03a-ad09574e8c8a</t>
  </si>
  <si>
    <t>c6121340-37ac-11ee-9043-b3cc44e31ca7</t>
  </si>
  <si>
    <t>481c81e0-7fb5-11ee-a2c2-69a793bfe014</t>
  </si>
  <si>
    <t>66e69d50-829d-11ee-afdb-63b5b0cf5a8b</t>
  </si>
  <si>
    <t>3b900540-39a7-11ee-a40b-6ded584140e5</t>
  </si>
  <si>
    <t>262fe3d0-35cb-11ee-bf75-5ba290ef6734</t>
  </si>
  <si>
    <t>911f08b0-7f77-11ee-a493-afcf784a5208</t>
  </si>
  <si>
    <t>22f53600-dd49-11ed-9ecf-6b373fb491d5</t>
  </si>
  <si>
    <t>942b14b0-3740-11ee-9c50-23d848797bb4</t>
  </si>
  <si>
    <t>a2257260-82a2-11ee-a499-9d57df7753b5</t>
  </si>
  <si>
    <t>df985510-c2f2-11ed-acfb-fd18a64a4691</t>
  </si>
  <si>
    <t>20ee5dd0-7639-11ee-a6e0-2dd39cae1ff3</t>
  </si>
  <si>
    <t>2c079400-5aa2-11ee-9d24-49e9e7fab6ba</t>
  </si>
  <si>
    <t>77d15330-bfbb-11ed-9595-234d0952a141</t>
  </si>
  <si>
    <t>ff279b20-26b2-11e8-9c52-576cfffc5817</t>
  </si>
  <si>
    <t>31214450-2690-11e8-b8fd-0b549d32ed37</t>
  </si>
  <si>
    <t>46c4f450-817a-11ee-acde-71ca98bed892</t>
  </si>
  <si>
    <t>6b411710-c80d-11eb-af0c-9f123757464e</t>
  </si>
  <si>
    <t>3e962930-6400-11ee-9b99-638a5af6a6eb</t>
  </si>
  <si>
    <t>11c0a930-acf4-11ed-9fb1-5fbb02c2397b</t>
  </si>
  <si>
    <t>dbb43930-8275-11ee-8805-4f1bec8dc0bd</t>
  </si>
  <si>
    <t>17a48cf0-7fa7-11ee-9bd9-dba9f1dd6ef4</t>
  </si>
  <si>
    <t>2372df60-80b9-11ee-ab84-438684d07e0f</t>
  </si>
  <si>
    <t>5205e7f0-8299-11ee-877e-23bd3e9cd3fa</t>
  </si>
  <si>
    <t>fc825680-6275-11ee-a126-ff40476b8939</t>
  </si>
  <si>
    <t>d41eb680-82b8-11ee-9023-c766cd40761d</t>
  </si>
  <si>
    <t>c55bb0e0-8271-11ee-994e-939bbb3b79ec</t>
  </si>
  <si>
    <t>8ac42b20-0bed-11ed-b758-891a863d3d72</t>
  </si>
  <si>
    <t>c9a73c70-82a1-11ee-ae9e-316a7a00cd52</t>
  </si>
  <si>
    <t>2d48ad60-e878-11ec-89e6-f50bb0107659</t>
  </si>
  <si>
    <t>9cc06570-df6c-11ed-91f8-57aa3e661379</t>
  </si>
  <si>
    <t>497c32f0-8268-11ee-9a01-518751e33b28</t>
  </si>
  <si>
    <t>5884b700-1417-11ee-8315-db8c7657c3aa</t>
  </si>
  <si>
    <t>18cc8880-7eb2-11ee-9da0-bf9601e68aab</t>
  </si>
  <si>
    <t>cdba1410-ddea-11e8-9dd4-fd158fbdf95b</t>
  </si>
  <si>
    <t>d8657e30-8287-11ee-b63c-7fde3c710b8c</t>
  </si>
  <si>
    <t>494fd8b0-829d-11ee-a494-df1612c84823</t>
  </si>
  <si>
    <t>0a3a5d60-5d2e-11ee-9230-8ba7f1561ede</t>
  </si>
  <si>
    <t>7dbd5330-0bf7-11ec-96e0-cf75c628c1b0</t>
  </si>
  <si>
    <t>5bc48b40-aa6c-11ec-a4bf-f96e6c4dd787</t>
  </si>
  <si>
    <t>95d1e280-25b2-11ed-a86c-8db7d492c068</t>
  </si>
  <si>
    <t>ce7a96e0-7d45-11ee-86bf-e73ab80cb4fb</t>
  </si>
  <si>
    <t>54a90df0-7684-11ee-8422-3dcc08be0966</t>
  </si>
  <si>
    <t>4cae9da0-82a9-11ee-8555-3b40ff5e4e6d</t>
  </si>
  <si>
    <t>cd9be0a0-3f28-11ed-9329-1f955f70f5b6</t>
  </si>
  <si>
    <t>bbe82330-7f99-11ed-b788-03a83d95748b</t>
  </si>
  <si>
    <t>6e902aa0-7c6f-11ee-b59a-5fc6b55b0078</t>
  </si>
  <si>
    <t>708a37d0-7ede-11ee-b0ae-e1384650e32d</t>
  </si>
  <si>
    <t>5f040a40-54b8-11ee-ba0d-6f18d25fc788</t>
  </si>
  <si>
    <t>b977b480-86fa-11ee-adca-b383a8da8afd</t>
  </si>
  <si>
    <t>74dd2800-e42f-11ed-8d25-e5a81964a277</t>
  </si>
  <si>
    <t>d7f7ffb0-8703-11ee-b28d-5d14366d0c8b</t>
  </si>
  <si>
    <t>c2f189a0-b335-11eb-8afe-8b116aff9ee9</t>
  </si>
  <si>
    <t>9a899080-86ea-11ee-8a91-effc4951d735</t>
  </si>
  <si>
    <t>7e38df40-86d0-11ee-b513-e7d8d5a1852f</t>
  </si>
  <si>
    <t>3ad8b870-9272-11ea-88c9-936430b00200</t>
  </si>
  <si>
    <t>c53f3930-8698-11ee-b440-d3b66edc7381</t>
  </si>
  <si>
    <t>41e85b20-1514-11ee-b681-a506d2022584</t>
  </si>
  <si>
    <t>64f15280-86ba-11ee-8222-d9517b4c0ef6</t>
  </si>
  <si>
    <t>56451320-86c9-11ee-b01e-51d4b3a27e13</t>
  </si>
  <si>
    <t>72a80de0-6875-11ea-b091-f5fbe5bc136f</t>
  </si>
  <si>
    <t>1bd0e1e0-996a-11ec-9a96-4d72a54c8314</t>
  </si>
  <si>
    <t>d8f66400-773c-11e9-986b-31707043e6d7</t>
  </si>
  <si>
    <t>a5b50490-a326-11ea-b3dc-57eaa8574825</t>
  </si>
  <si>
    <t>47d1d680-b5d1-11ed-819a-7fe655647e59</t>
  </si>
  <si>
    <t>c7a2a740-7e28-11ec-91e0-9d5062ed501b</t>
  </si>
  <si>
    <t>3e885ec0-86f8-11ee-8fbc-b5e0679123b7</t>
  </si>
  <si>
    <t>e87afd50-3309-11ed-9a5c-6502a39740b6</t>
  </si>
  <si>
    <t>ff3f69c0-6379-11ea-9bb7-39a9dd3b8d91</t>
  </si>
  <si>
    <t>7a2ea320-d29c-11eb-aba0-cba9b7b0b7ed</t>
  </si>
  <si>
    <t>01eb3b00-113b-11ee-bb03-319d0e12a46a</t>
  </si>
  <si>
    <t>f09a5ce0-ec6d-11ea-87a9-ef965f094656</t>
  </si>
  <si>
    <t>a0a21730-e203-11ed-8b54-e709eca24807</t>
  </si>
  <si>
    <t>65b5b460-2c46-11e8-b433-e9a46e5ade44</t>
  </si>
  <si>
    <t>c08c16d0-4b4f-11ee-8ff7-3bf5ce732904</t>
  </si>
  <si>
    <t>9e1dc8c0-8392-11ee-a439-8d3023979dbc</t>
  </si>
  <si>
    <t>ad60fdb0-8393-11ee-8b77-65c394a0a7c6</t>
  </si>
  <si>
    <t>bf428e30-5252-11ee-b952-8575d1aa13d2</t>
  </si>
  <si>
    <t>55ea2fb0-8399-11ee-a829-db9224c5a23b</t>
  </si>
  <si>
    <t>3c873880-7ded-11ee-b0ce-f9bba974075e</t>
  </si>
  <si>
    <t>08791280-8387-11ee-92a4-e57e1aece6c9</t>
  </si>
  <si>
    <t>1f1cd160-9298-11ed-8474-7bd963433a2a</t>
  </si>
  <si>
    <t>e3325060-7c52-11eb-a43d-49f95f282812</t>
  </si>
  <si>
    <t>cd3e3900-61eb-11ee-bb70-cf2f544e2228</t>
  </si>
  <si>
    <t>ecbd42b0-8376-11ee-ba4f-7f5574425e02</t>
  </si>
  <si>
    <t>37346470-1ac6-11ec-98f9-e912f416724e</t>
  </si>
  <si>
    <t>88d7a300-835b-11ee-a2ee-610bc182037a</t>
  </si>
  <si>
    <t>c4631e30-8370-11ee-8623-09fcd028d083</t>
  </si>
  <si>
    <t>505fd910-5b30-11ed-a291-25a477b51728</t>
  </si>
  <si>
    <t>32a373b0-e5a8-11e9-8cdd-e7846b49ea12</t>
  </si>
  <si>
    <t>3aca7b90-5cf7-11ee-a4fc-13229e19c4ca</t>
  </si>
  <si>
    <t>da0b83f0-539e-11ee-a40b-836fca64a650</t>
  </si>
  <si>
    <t>ea7f5230-7480-11ea-8b6e-f7306252aba2</t>
  </si>
  <si>
    <t>da8fa1c0-83a6-11ee-89f7-370e5e290e63</t>
  </si>
  <si>
    <t>4511ac60-83a6-11ee-affd-6bb193c75d52</t>
  </si>
  <si>
    <t>ddc657d0-835b-11ee-b2c3-9770fb4cd152</t>
  </si>
  <si>
    <t>c18d2f30-7dfc-11ee-bd8f-d7c363082d84</t>
  </si>
  <si>
    <t>908d34c0-2745-11e8-81c5-4d43ea858062</t>
  </si>
  <si>
    <t>24619050-5202-11ee-aaf0-057b47c3b0c5</t>
  </si>
  <si>
    <t>8b9758c0-a3e6-11ec-ba08-bdfbba009f42</t>
  </si>
  <si>
    <t>a0089b70-83d7-11ee-bc5f-d1627241ee45</t>
  </si>
  <si>
    <t>34b212c0-0916-11ee-8863-ad6e37c40110</t>
  </si>
  <si>
    <t>56260770-f9f5-11ed-ba22-237a26ac4286</t>
  </si>
  <si>
    <t>c24826b0-7e3c-11ee-a8d5-bfbc81fe4095</t>
  </si>
  <si>
    <t>9dea2d30-d22b-11ed-96a7-798b7ae1333b</t>
  </si>
  <si>
    <t>e272c0a0-007c-11ee-80cb-2d8486c656e2</t>
  </si>
  <si>
    <t>80cc2df0-cfad-11ed-bf37-e3157b31fdc1</t>
  </si>
  <si>
    <t>cc10c5e0-83b3-11ee-850a-87a728e15345</t>
  </si>
  <si>
    <t>ff6cba70-e843-11ea-a89f-d140844e6425</t>
  </si>
  <si>
    <t>5215f4f0-cd28-11ed-8301-5b0a799af48b</t>
  </si>
  <si>
    <t>0ef07700-8370-11ee-a395-bbaff3ab00d0</t>
  </si>
  <si>
    <t>139359e0-836a-11ee-b4d9-af1e77f8a1ab</t>
  </si>
  <si>
    <t>c7976240-7219-11ee-a860-63947d289127</t>
  </si>
  <si>
    <t>bbd7a580-f374-11eb-a78e-2399daca6db8</t>
  </si>
  <si>
    <t>7aba86a0-a302-11ed-91da-b943f50e8463</t>
  </si>
  <si>
    <t>fae84480-83b1-11ee-a031-a9961a3188c5</t>
  </si>
  <si>
    <t>471c7bf0-8c1e-11ed-b705-a5072fb9271e</t>
  </si>
  <si>
    <t>d0777600-83a0-11ee-a89d-7fb9fe6b902b</t>
  </si>
  <si>
    <t>0f898ec0-7f5e-11ed-bafe-51d717cab8bd</t>
  </si>
  <si>
    <t>88d729a0-5ec3-11ee-a04e-b334b319be7c</t>
  </si>
  <si>
    <t>cd23ea30-4fd7-11ee-8a55-6bde9caf122e</t>
  </si>
  <si>
    <t>70f10d90-7a23-11e8-b476-29defa5a917d</t>
  </si>
  <si>
    <t>425de0e0-36a0-11ee-a249-7f5db458bd2b</t>
  </si>
  <si>
    <t>9464b700-b064-11ed-bfde-dd78e8837d29</t>
  </si>
  <si>
    <t>110b2320-4dd8-11ec-b91d-e17ea5d2f6d3</t>
  </si>
  <si>
    <t>76c33e00-4593-11ee-8532-c9231bf558ee</t>
  </si>
  <si>
    <t>e8975ce0-2e4f-11eb-92b4-dbbfe0532c6e</t>
  </si>
  <si>
    <t>616c5140-ffa8-11ec-8176-2b307e306f56</t>
  </si>
  <si>
    <t>e9a65d90-4f59-11eb-881a-2945cc0f5a52</t>
  </si>
  <si>
    <t>c9a682c0-442e-11ec-8af6-63266f901379</t>
  </si>
  <si>
    <t>087de8d0-459f-11ee-bf6b-d720eb502621</t>
  </si>
  <si>
    <t>125a98e0-83c4-11ee-bbd2-83ef24726169</t>
  </si>
  <si>
    <t>addcb100-7a09-11ee-b4b3-35c8803c08b4</t>
  </si>
  <si>
    <t>cb1ee610-26eb-11e8-b934-6bbbc6fca064</t>
  </si>
  <si>
    <t>afa58eb0-5d00-11ee-a63c-4113f14ffc1f</t>
  </si>
  <si>
    <t>6ef373c0-b611-11eb-a7fb-a35219566047</t>
  </si>
  <si>
    <t>c021e050-57a5-11ee-addb-0b08dd9bd9a6</t>
  </si>
  <si>
    <t>7ee9f640-5102-11ed-8b59-ada41d7a6470</t>
  </si>
  <si>
    <t>dea9d400-d805-11eb-900c-b38b424d9453</t>
  </si>
  <si>
    <t>9dde1af0-1cf8-11ee-8354-3144bbe083d7</t>
  </si>
  <si>
    <t>b8e9d0e0-80ae-11ee-998b-db86e1677816</t>
  </si>
  <si>
    <t>975bf190-ebfa-11ed-b35e-21b0aedbdd36</t>
  </si>
  <si>
    <t>11cdac60-7ff9-11ee-9924-7f2f42ec9caa</t>
  </si>
  <si>
    <t>f0261ff0-65c0-11ed-b8ec-79c229c6a66c</t>
  </si>
  <si>
    <t>1c4000b0-7fec-11ee-ac1d-eb66eafb6a7f</t>
  </si>
  <si>
    <t>14798ab0-56f5-11ee-89c0-8b393ab6fd44</t>
  </si>
  <si>
    <t>426c0c10-2670-11e8-952c-5397ebbba8bb</t>
  </si>
  <si>
    <t>33070ed0-7d6a-11ee-a952-599179402cb4</t>
  </si>
  <si>
    <t>14f7e540-4a7a-11ee-a446-0313d3100b61</t>
  </si>
  <si>
    <t>3da4b2e0-f9c9-11ed-a89d-f92e57a11b82</t>
  </si>
  <si>
    <t>01f9ff10-7f7b-11ee-85f4-51d433b4706c</t>
  </si>
  <si>
    <t>fef78f70-8075-11ee-ba16-a9675fdfddde</t>
  </si>
  <si>
    <t>00eeb420-c05c-11eb-afb9-4b421e3ad594</t>
  </si>
  <si>
    <t>f0e012a0-c13b-11eb-9077-a9ada671c5ba</t>
  </si>
  <si>
    <t>63794e10-77f1-11eb-88fd-2532911a2400</t>
  </si>
  <si>
    <t>cfb82910-8684-11eb-ad11-c55277b87840</t>
  </si>
  <si>
    <t>d95c01c0-3279-11ec-a24c-fde3eaad75e3</t>
  </si>
  <si>
    <t>e0cc9900-72fd-11ec-ad9b-51bca48b8aa6</t>
  </si>
  <si>
    <t>e94b3f20-6345-11ee-9b1b-7985eb1a6cef</t>
  </si>
  <si>
    <t>471ce260-d992-11eb-84ff-3996f8d7ffc8</t>
  </si>
  <si>
    <t>33ed52e0-fc83-11ed-9ac0-2709ae3c77ce</t>
  </si>
  <si>
    <t>4b29d4d0-2e0c-11eb-bdcb-f373866a326f</t>
  </si>
  <si>
    <t>bc9da250-24b2-11ee-b905-0511b6c94b04</t>
  </si>
  <si>
    <t>2bef85b0-cc36-11eb-af29-fd7390c56884</t>
  </si>
  <si>
    <t>83515c30-ad11-11ed-884a-9989fec8d74f</t>
  </si>
  <si>
    <t>a6307360-2789-11ee-9a7d-6554776fa5ac</t>
  </si>
  <si>
    <t>70b0e2b0-1bc2-11ee-a6a9-b7a0848d6432</t>
  </si>
  <si>
    <t>3eb9a030-8e04-11ee-830e-43f8839e3ab1</t>
  </si>
  <si>
    <t>d39c42a0-c4a3-11ed-992a-531d5748e971</t>
  </si>
  <si>
    <t>5c064620-3822-11ea-9e14-7dd8641a84eb</t>
  </si>
  <si>
    <t>7b3d2810-e585-11ed-a524-d983167b6653</t>
  </si>
  <si>
    <t>3ed5cba0-8dc0-11ee-8baf-15f013d7b571</t>
  </si>
  <si>
    <t>d34245f0-49ef-11ec-b180-e91617ea3976</t>
  </si>
  <si>
    <t>aa234b00-8770-11ed-af22-8d9b10b58042</t>
  </si>
  <si>
    <t>00bba140-f587-11ed-8bc0-eb1aead8ceaf</t>
  </si>
  <si>
    <t>ddef2360-3147-11ee-9b78-edbe9e3bbef3</t>
  </si>
  <si>
    <t>774b8360-4ace-11ee-92b6-39cf1beadba7</t>
  </si>
  <si>
    <t>72d5ea70-812c-11ee-9082-2f06e2ab1c1b</t>
  </si>
  <si>
    <t>338995f0-760d-11ec-9ef0-1b3b404092e2</t>
  </si>
  <si>
    <t>0c97ce60-7103-11ee-b9df-7738e9e57271</t>
  </si>
  <si>
    <t>5e8eb3d0-fc26-11ec-a640-d991b378bd12</t>
  </si>
  <si>
    <t>4290ec90-15d7-11ee-bae3-ef32c7645a5d</t>
  </si>
  <si>
    <t>b5d74ee0-a6a3-11ed-8386-8baca65acc23</t>
  </si>
  <si>
    <t>22b3e1b0-9a1b-11ea-b96c-7991fc2207dc</t>
  </si>
  <si>
    <t>cdc920e0-e74a-11ed-9a9a-17b27ddc1b10</t>
  </si>
  <si>
    <t>c175b720-cbe5-11ed-bf77-d5b29ad6a156</t>
  </si>
  <si>
    <t>6bc28c90-853f-11ee-850e-83a78ad70f87</t>
  </si>
  <si>
    <t>712edce0-487a-11ed-974f-8d58761845ce</t>
  </si>
  <si>
    <t>e87ec960-25cd-11ed-b5f2-4301aa54fb45</t>
  </si>
  <si>
    <t>69016b60-1485-11ed-8cdc-2fde362d9f0e</t>
  </si>
  <si>
    <t>a0ad6970-6537-11ee-aba1-a34840e2b589</t>
  </si>
  <si>
    <t>6e583aa0-8d9a-11ee-af21-49e8fae361e1</t>
  </si>
  <si>
    <t>0a2b48b0-852f-11ee-bf20-81a096511b82</t>
  </si>
  <si>
    <t>ac6214a0-f804-11ed-b87c-5f1b065937be</t>
  </si>
  <si>
    <t>5906bfa0-511d-11ee-9520-57772194dda1</t>
  </si>
  <si>
    <t>f1b21600-8c4b-11ee-8273-7bad167b06a5</t>
  </si>
  <si>
    <t>cdb45d60-f3a0-11ed-b8e3-3df02c926c2e</t>
  </si>
  <si>
    <t>93666490-47e8-11ee-859b-4f3a63e4e240</t>
  </si>
  <si>
    <t>b7db8350-a6a3-11ed-b01c-f7e27d413dd4</t>
  </si>
  <si>
    <t>14b5faf0-553d-11ed-a0bc-855179dbd9bf</t>
  </si>
  <si>
    <t>5be9b9c0-a844-11ed-9f0d-5f4dcc814e1e</t>
  </si>
  <si>
    <t>bbc89890-8569-11ee-a7a8-bb64dd3054e2</t>
  </si>
  <si>
    <t>180a9f30-e8fd-11e9-a7cb-f1d00dcd6012</t>
  </si>
  <si>
    <t>0a68cd30-85fb-11ee-986b-d1d27f137786</t>
  </si>
  <si>
    <t>347b5250-658f-11ee-8934-034263963805</t>
  </si>
  <si>
    <t>d9467b60-85d4-11ee-bf65-07e6942c82c7</t>
  </si>
  <si>
    <t>f6993f10-8609-11ee-948c-155c679b4b9c</t>
  </si>
  <si>
    <t>424d1220-63bd-11ee-bf5c-2915cf679904</t>
  </si>
  <si>
    <t>92478230-8611-11ee-92d7-6f6007d72fd9</t>
  </si>
  <si>
    <t>6532b2b0-26a9-11e8-90a3-bd20b7bc023b</t>
  </si>
  <si>
    <t>0651bd10-154c-11eb-88cd-af4d0e0c2bd4</t>
  </si>
  <si>
    <t>2fbfd6f0-8619-11ee-8cd2-29a14a5b99d4</t>
  </si>
  <si>
    <t>fa3cfd40-860a-11ee-b8db-d9d1f369c755</t>
  </si>
  <si>
    <t>ca056eb0-d88f-11ed-a511-1591a6f1fb43</t>
  </si>
  <si>
    <t>2809fbe0-6cfe-11ee-9cf1-9f839b808b64</t>
  </si>
  <si>
    <t>49d0ea10-c658-11e8-bc97-efa7f48bfacc</t>
  </si>
  <si>
    <t>b9651520-3b76-11e9-a866-4375a2709e36</t>
  </si>
  <si>
    <t>82260ee0-3d00-11ed-9e7d-d3494ff8aa73</t>
  </si>
  <si>
    <t>8c162c30-85cc-11ee-994b-49bd12d50a9b</t>
  </si>
  <si>
    <t>aff373b0-7582-11ee-9827-e315e60d1aaf</t>
  </si>
  <si>
    <t>2030f150-4a33-11ee-8e98-eded4ab4bfbe</t>
  </si>
  <si>
    <t>06830130-7b6b-11ee-b51d-4b090c6cf1d3</t>
  </si>
  <si>
    <t>013efae0-85ba-11ee-adc6-f14024242361</t>
  </si>
  <si>
    <t>aa441a40-82b7-11ee-9e75-c929953562a1</t>
  </si>
  <si>
    <t>c34d9e40-85db-11ee-8b70-9f020a098207</t>
  </si>
  <si>
    <t>5181e760-e27d-11ec-9244-c39b5aa9d574</t>
  </si>
  <si>
    <t>d70dcaa0-0d9b-11ec-9480-19aec6605e49</t>
  </si>
  <si>
    <t>cf7f8010-6c5d-11eb-a86f-97bd20503bcf</t>
  </si>
  <si>
    <t>ba0b4520-080a-11ee-b26f-356151662bfe</t>
  </si>
  <si>
    <t>2d3755d0-3fe3-11ec-9bd5-55e2e6e796d0</t>
  </si>
  <si>
    <t>09746f70-8569-11ee-bc83-6fc6ad178aac</t>
  </si>
  <si>
    <t>718e9310-6d04-11ee-a7ad-477a937c892e</t>
  </si>
  <si>
    <t>91c7ca60-8ea2-11ee-989c-edd22b8c258b</t>
  </si>
  <si>
    <t>d7ac0320-8ec5-11ee-94e2-d1175635e617</t>
  </si>
  <si>
    <t>9b60fbf0-8ec5-11ee-94f3-bdf281205a5e</t>
  </si>
  <si>
    <t>97a6fdd0-8e9c-11ee-bc2a-0bf35c9372af</t>
  </si>
  <si>
    <t>1045f920-8eda-11ee-b325-0137f8f01cb1</t>
  </si>
  <si>
    <t>aebccf50-89ec-11ed-9ffd-857ac2565136</t>
  </si>
  <si>
    <t>c6f084e0-1498-11ee-9a00-c1d45ba502dd</t>
  </si>
  <si>
    <t>795af130-8931-11ee-b4a1-4f0a2386ffe3</t>
  </si>
  <si>
    <t>44c40330-8d0a-11ee-a71e-a305d55c9a26</t>
  </si>
  <si>
    <t>02a1d900-a64c-11ed-a3c5-4da84c18504e</t>
  </si>
  <si>
    <t>fe2281f0-8db7-11ee-806d-2936e1228afd</t>
  </si>
  <si>
    <t>ed962470-3a62-11ee-84da-2906692bcb3e</t>
  </si>
  <si>
    <t>962bde00-4be6-11ea-8895-c5a074fddb81</t>
  </si>
  <si>
    <t>74812c30-2c37-11ee-9f84-51b7a86094a3</t>
  </si>
  <si>
    <t>6407adc0-71dd-11ee-8dfc-25340a5abfbc</t>
  </si>
  <si>
    <t>9495a1e0-680a-11ee-aa77-73dc5fefdfcc</t>
  </si>
  <si>
    <t>6e5f0ee0-09b8-11ee-b7f5-7b3e68943dcd</t>
  </si>
  <si>
    <t>74627910-f65f-11ed-8a5f-25ef5c67149b</t>
  </si>
  <si>
    <t>47e169b0-8ed4-11ee-8cd3-d349aba76a7a</t>
  </si>
  <si>
    <t>6492b9c0-a126-11ed-a8d4-2db08ad6c8ad</t>
  </si>
  <si>
    <t>6347e400-6caa-11ee-8d18-fbe14b99ffbb</t>
  </si>
  <si>
    <t>278e29f0-0727-11ec-831d-195eaa84618f</t>
  </si>
  <si>
    <t>b49bfc30-fa07-11ed-af11-7da39136163e</t>
  </si>
  <si>
    <t>938550a0-60dd-11ed-94d2-0958f9e80160</t>
  </si>
  <si>
    <t>def0c600-7578-11ed-ab77-b775bf341df2</t>
  </si>
  <si>
    <t>f3105170-8e43-11ee-99be-01651febc460</t>
  </si>
  <si>
    <t>1ad17ad0-7a28-11ed-87a8-b9b79b035a7a</t>
  </si>
  <si>
    <t>eac647a0-8e8d-11ee-9eb3-3f42677ad114</t>
  </si>
  <si>
    <t>99360e30-a6ed-11ed-ab43-15ce34b22cc0</t>
  </si>
  <si>
    <t>cf36e590-24a4-11eb-a5ac-875afe1267d5</t>
  </si>
  <si>
    <t>fdaf4010-23f3-11ee-ad7b-1384058637f4</t>
  </si>
  <si>
    <t>5071b120-4df3-11e8-a5df-a30b52351894</t>
  </si>
  <si>
    <t>5d550cd0-4abe-11ed-bae9-8756461b1c20</t>
  </si>
  <si>
    <t>66b5df00-571c-11ee-bf62-dfa233a52792</t>
  </si>
  <si>
    <t>03ccde60-46bb-11ed-a45b-b7db8c961393</t>
  </si>
  <si>
    <t>7332dad0-16ad-11ee-8ceb-4323db79ec81</t>
  </si>
  <si>
    <t>414a4190-a2b1-11ed-9f5f-fbd11ab0f45d</t>
  </si>
  <si>
    <t>1d593180-ab88-11ed-9025-d583c43eb3b4</t>
  </si>
  <si>
    <t>95a78800-6547-11eb-8f8e-f92fa5342d22</t>
  </si>
  <si>
    <t>48fd30e0-68eb-11ee-a3bd-f5cd330e0306</t>
  </si>
  <si>
    <t>cddb3970-195e-11ed-b890-e5ca2d98f850</t>
  </si>
  <si>
    <t>e8370690-2237-11ee-9633-8f40abc9355c</t>
  </si>
  <si>
    <t>62312700-66cd-11ec-902f-d94327631eed</t>
  </si>
  <si>
    <t>3b6d9670-dd07-11ec-98cd-3179528cee05</t>
  </si>
  <si>
    <t>2bf44560-634a-11ea-ba91-bbf1a9c101ff</t>
  </si>
  <si>
    <t>9fe3b5f0-80c4-11ee-8f94-e19b081fff6d</t>
  </si>
  <si>
    <t>6eea3ee0-810c-11ee-8e06-87564eb3d1f1</t>
  </si>
  <si>
    <t>d6b15c60-2a88-11ed-8eca-73b802288a92</t>
  </si>
  <si>
    <t>20835dc0-80ff-11ee-9ad8-7f62a799180a</t>
  </si>
  <si>
    <t>9b297d10-8123-11ee-902e-5ff2a648edb5</t>
  </si>
  <si>
    <t>fbc5be20-9e31-11ed-8c42-3b0f13604470</t>
  </si>
  <si>
    <t>e03f6190-69a2-11ea-a9a5-51de07e8ae4e</t>
  </si>
  <si>
    <t>5214a400-80e3-11ee-9c80-1917c04d704e</t>
  </si>
  <si>
    <t>a0afe380-815c-11ee-a105-25c5804fdb74</t>
  </si>
  <si>
    <t>3c109b60-807e-11ee-9b53-0956633cffbc</t>
  </si>
  <si>
    <t>c95fb8d0-8964-11ea-b89e-3f51e5d57844</t>
  </si>
  <si>
    <t>339ebd80-6077-11ee-b58d-494ef973954d</t>
  </si>
  <si>
    <t>c123a4b0-a411-11eb-810e-bbd6b780b0c9</t>
  </si>
  <si>
    <t>7610bc90-814c-11ee-8469-258c6e5c4eb5</t>
  </si>
  <si>
    <t>a04241a0-7d4b-11ee-b1ea-0b655b4206b3</t>
  </si>
  <si>
    <t>20e030b0-8134-11ee-8b07-f38d9ee2c055</t>
  </si>
  <si>
    <t>20979750-0662-11ec-b3f7-2b9654d4e0d8</t>
  </si>
  <si>
    <t>989e56f0-b4ca-11ec-afc9-7f63059dcb21</t>
  </si>
  <si>
    <t>55349dd0-7fd4-11ee-bce2-3ba74109b360</t>
  </si>
  <si>
    <t>3a04c150-214d-11ea-b5fe-69726f78d9f0</t>
  </si>
  <si>
    <t>9f81ea30-4237-11ee-a734-371854eed0d0</t>
  </si>
  <si>
    <t>cbf91d20-0a7b-11ee-bb56-397485387683</t>
  </si>
  <si>
    <t>67937bc0-7b21-11ee-b82b-c3aa4f24fb8b</t>
  </si>
  <si>
    <t>4f7373a0-6394-11ee-b68f-77d17e9aee9a</t>
  </si>
  <si>
    <t>c2c84f20-7cbb-11ee-992a-1d8f3dd35596</t>
  </si>
  <si>
    <t>806ef620-cd0c-11ec-a8f2-512c62c44680</t>
  </si>
  <si>
    <t>721e91e0-9368-11eb-924e-cd44b1ab7510</t>
  </si>
  <si>
    <t>0434e800-aac8-11ec-a5c9-37194ffbda37</t>
  </si>
  <si>
    <t>125c2220-80e8-11ee-af95-7dc5f4f9d55f</t>
  </si>
  <si>
    <t>45ed8030-e0e8-11ec-bb76-1b093211eebe</t>
  </si>
  <si>
    <t>45ca3480-6d8d-11ee-b891-d9bf99cb053b</t>
  </si>
  <si>
    <t>989d4c30-80dc-11ee-9013-a7f6d205ed58</t>
  </si>
  <si>
    <t>07b72fd0-9b9d-11ed-b7f1-ad5503750a0d</t>
  </si>
  <si>
    <t>2ee4aa00-5d18-11ee-8013-6ffcf2198e53</t>
  </si>
  <si>
    <t>9a49c8c0-9c22-11eb-ba27-ab3b78a53e46</t>
  </si>
  <si>
    <t>308639d0-7e3a-11ee-b19c-99fe95014279</t>
  </si>
  <si>
    <t>7e0bf3b0-62b1-11ee-aeb2-6d814e61fb7d</t>
  </si>
  <si>
    <t>41920000-5eaa-11ea-b0b7-85d150c6b781</t>
  </si>
  <si>
    <t>e6cc88f0-efd5-11ed-8b68-712a0617f4fd</t>
  </si>
  <si>
    <t>8145bfb0-6cd1-11ed-ada9-91c46b4ba35a</t>
  </si>
  <si>
    <t>f5c917b0-19f6-11ee-9ff9-bb2aeb994a1d</t>
  </si>
  <si>
    <t>b01b0e30-b9ac-11ed-910b-3dd64c347d94</t>
  </si>
  <si>
    <t>eb1dbec0-7e2c-11ee-95e4-2f3711060369</t>
  </si>
  <si>
    <t>fffcb3a0-782e-11e8-9bda-4bb6e25796fe</t>
  </si>
  <si>
    <t>8776b870-7e42-11ee-9702-adc44ea090c2</t>
  </si>
  <si>
    <t>74d6be30-7de4-11ee-8307-f3106c4b46db</t>
  </si>
  <si>
    <t>70237e10-df2d-11ed-b1a6-8552f92a1449</t>
  </si>
  <si>
    <t>c999c880-9a63-11ea-b603-f9eae0f8604b</t>
  </si>
  <si>
    <t>2330f650-68fd-11ee-87ba-9f815424926d</t>
  </si>
  <si>
    <t>0b4dffa0-77ae-11ee-8f93-990ae997b37c</t>
  </si>
  <si>
    <t>c9b867f0-7e16-11ee-9685-a709cd491c1b</t>
  </si>
  <si>
    <t>3e303750-7e1e-11ee-af4c-278a480bb05d</t>
  </si>
  <si>
    <t>f8f17760-87fe-11ec-a736-1f2d4eb86998</t>
  </si>
  <si>
    <t>1e78adf0-b635-11ec-b8a2-c3cdc73d5ca5</t>
  </si>
  <si>
    <t>fc0922c0-3836-11ed-93f9-8578d7146d4e</t>
  </si>
  <si>
    <t>07008890-ea42-11ed-9a53-0f6e03e3ccf8</t>
  </si>
  <si>
    <t>5f5237a0-7df4-11ee-b0cf-3fe6a77c63d5</t>
  </si>
  <si>
    <t>82d27e80-448b-11ee-90cd-538c962db324</t>
  </si>
  <si>
    <t>abccf380-7d2d-11ee-bb81-d7f81a8e62a5</t>
  </si>
  <si>
    <t>74a70d20-7e5c-11ee-b7ab-2f82c971bd27</t>
  </si>
  <si>
    <t>a84d9650-7d65-11ee-a752-fdac4f4cae40</t>
  </si>
  <si>
    <t>cb446020-6f65-11ee-b9ce-a7fcc3a9fd72</t>
  </si>
  <si>
    <t>66e97810-1824-11ee-972e-8944a9f43d9b</t>
  </si>
  <si>
    <t>72dd20b0-7326-11ee-a3f8-e17fee6967a3</t>
  </si>
  <si>
    <t>30873ef0-7875-11ed-b201-29b2b3a1b32c</t>
  </si>
  <si>
    <t>45e92740-7e2d-11ee-a300-55e0194121e3</t>
  </si>
  <si>
    <t>f6c98680-be31-11ec-a1a0-c786840b3bdb</t>
  </si>
  <si>
    <t>e5db6e60-5b92-11ee-81f2-e37ae162a1af</t>
  </si>
  <si>
    <t>91123690-7dfa-11ee-8ccf-8f88fbc235ea</t>
  </si>
  <si>
    <t>424a7570-77c6-11ee-9ad4-dbd04a39e050</t>
  </si>
  <si>
    <t>a61f4dd0-4236-11ed-8988-c10ff50bb0a8</t>
  </si>
  <si>
    <t>46636380-7e31-11ee-ad99-f7d346436662</t>
  </si>
  <si>
    <t>7abad610-72d8-11ec-a49f-7702357b844d</t>
  </si>
  <si>
    <t>cfc75bf0-269d-11e8-bff3-21083c6b8fc9</t>
  </si>
  <si>
    <t>fd8ed660-0f24-11ee-8064-b3742f35edb3</t>
  </si>
  <si>
    <t>0a083940-4af8-11ee-b5a3-03614a35f5e3</t>
  </si>
  <si>
    <t>639797f0-488a-11ee-be26-b1b10679e947</t>
  </si>
  <si>
    <t>bbcb9de0-bc72-11ec-8bd3-b32104e0b6c3</t>
  </si>
  <si>
    <t>1522df20-78d8-11ee-8e7a-2f16e88e7c2d</t>
  </si>
  <si>
    <t>3ca7f550-09cd-11ee-a529-29a8549a386c</t>
  </si>
  <si>
    <t>014d1270-78c6-11ee-9871-6b58fdc2e5f3</t>
  </si>
  <si>
    <t>61ae0260-a6a2-11ed-8f7f-7df15ac93c97</t>
  </si>
  <si>
    <t>7cd29f20-b179-11ec-83d8-bba0166adfa6</t>
  </si>
  <si>
    <t>6ef3d460-7c3f-11ec-964a-4bc968753f25</t>
  </si>
  <si>
    <t>8c1e2440-5ab8-11eb-9877-2f9b543fd058</t>
  </si>
  <si>
    <t>663c6800-0c17-11ee-926d-1ff95fc3e077</t>
  </si>
  <si>
    <t>8f256580-4ea0-11ed-9563-71e488ebc955</t>
  </si>
  <si>
    <t>7c4e4f20-757e-11ee-8d15-83cc13c1fe89</t>
  </si>
  <si>
    <t>d3fe4a80-9afb-11ed-b396-eb65577b605e</t>
  </si>
  <si>
    <t>9edeae80-61b6-11ee-9576-37fe3967ac3d</t>
  </si>
  <si>
    <t>6621abf0-5e88-11ee-842b-2bb3043f2c1c</t>
  </si>
  <si>
    <t>210ca360-55fc-11ee-915f-d9ba7fe6e9cf</t>
  </si>
  <si>
    <t>51ce6100-ab70-11ed-b691-65497f16113f</t>
  </si>
  <si>
    <t>6cb7f310-789c-11ee-82b0-ffa79938669b</t>
  </si>
  <si>
    <t>814a1740-7874-11ee-b748-69c3953bf89e</t>
  </si>
  <si>
    <t>533caae0-5438-11ed-a578-014dc2293f1a</t>
  </si>
  <si>
    <t>f2b8c6c0-fb73-11ed-94b8-cb6f0615e16b</t>
  </si>
  <si>
    <t>f467ed90-6f07-11ee-abf5-49fc9b5925ab</t>
  </si>
  <si>
    <t>43717ff0-a3c5-11ed-ab92-2f5ca7d3e5b2</t>
  </si>
  <si>
    <t>1baaa8c0-4e0b-11ee-9a78-112355d65f25</t>
  </si>
  <si>
    <t>d29400a0-de44-11ec-b477-db56ab9d48af</t>
  </si>
  <si>
    <t>50573c90-9412-11ed-bab8-b5c12273e1c5</t>
  </si>
  <si>
    <t>342ab410-72f2-11ee-8510-a1d5dd7c7236</t>
  </si>
  <si>
    <t>d4021a30-2fd1-11eb-a413-8d939cea62b3</t>
  </si>
  <si>
    <t>db9dcc30-2d1c-11ee-bb57-6522ef6adb4c</t>
  </si>
  <si>
    <t>e64e9970-106a-11ea-a81f-2d486e26c435</t>
  </si>
  <si>
    <t>382484b0-4976-11ee-920e-2dc0028340f6</t>
  </si>
  <si>
    <t>c511baf0-787e-11ee-aef1-bd36e0b6db35</t>
  </si>
  <si>
    <t>443cc080-214b-11ee-b198-4fddd179d52a</t>
  </si>
  <si>
    <t>c86d3510-cd63-11ed-9c56-1f05b1b09a2d</t>
  </si>
  <si>
    <t>639e9720-07ef-11ee-aba3-ad30eab8e8c6</t>
  </si>
  <si>
    <t>8a184340-2209-11ee-a8c7-3387bb4963c6</t>
  </si>
  <si>
    <t>52c20ae0-77f7-11ee-91ba-31fe468ba8b1</t>
  </si>
  <si>
    <t>ec0849f0-0e9b-11ee-baa6-4f692f343f0f</t>
  </si>
  <si>
    <t>97689660-7710-11ee-9dba-c74c763f95bb</t>
  </si>
  <si>
    <t>899fa370-78d2-11ee-899d-dbbda4db069d</t>
  </si>
  <si>
    <t>7f1b54f0-62be-11ee-9636-b1caf694bcd3</t>
  </si>
  <si>
    <t>31145bd0-ab4e-11ed-bd00-fdde66b73256</t>
  </si>
  <si>
    <t>dee92d50-6b3b-11ee-ae38-b77b5e18d421</t>
  </si>
  <si>
    <t>ebaa7c30-761a-11ee-8629-cb6a2124c7c8</t>
  </si>
  <si>
    <t>d9a53120-5648-11ee-a608-0d3249132a5e</t>
  </si>
  <si>
    <t>f3994b10-61a2-11ee-9423-d99073ceab29</t>
  </si>
  <si>
    <t>7362a740-1c50-11ed-891f-6117da7ddeb2</t>
  </si>
  <si>
    <t>24e30260-ad1c-11ed-bcb2-d785a2c20b51</t>
  </si>
  <si>
    <t>9e1a4ef0-4312-11ed-a712-95d6c68f3b08</t>
  </si>
  <si>
    <t>1e8729b0-cc2a-11ec-8b8e-c93ce2ec9f49</t>
  </si>
  <si>
    <t>ed821c20-6373-11ee-9e7a-f9371cbf16e1</t>
  </si>
  <si>
    <t>0e54af80-55fa-11ee-8c81-e9c484c51118</t>
  </si>
  <si>
    <t>c145dc60-6697-11ee-ba74-f71df132660c</t>
  </si>
  <si>
    <t>f3df0da0-baf8-11ec-a7c6-cd1dd79443da</t>
  </si>
  <si>
    <t>6e0730a0-7f45-11ee-bb3a-e7e5bff6ae5a</t>
  </si>
  <si>
    <t>8e35bc10-f238-11ed-8344-d34c9e0dec06</t>
  </si>
  <si>
    <t>a9130d90-1488-11ee-bf9c-334665fce815</t>
  </si>
  <si>
    <t>8d359220-7f7a-11ee-be66-e3309bfa8c63</t>
  </si>
  <si>
    <t>58851d80-f39c-11ed-a8e8-0fb5ffe22ca5</t>
  </si>
  <si>
    <t>97e07a50-7229-11ed-8f39-a1d7d33859d2</t>
  </si>
  <si>
    <t>bb4a0880-733b-11ee-b5dd-292934574f27</t>
  </si>
  <si>
    <t>ed4de930-ead2-11eb-9f83-776727a43d48</t>
  </si>
  <si>
    <t>96231b40-97c7-11e9-be79-09be5f66dd92</t>
  </si>
  <si>
    <t>490963a0-7f99-11ee-800e-45a4352fd3b0</t>
  </si>
  <si>
    <t>86f1d550-8c66-11ea-b5ed-650a2b17aba6</t>
  </si>
  <si>
    <t>26ed7160-bc0f-11ed-964b-c5526ac38b77</t>
  </si>
  <si>
    <t>5dcdac70-7f52-11ee-9e49-e1c04af4a25d</t>
  </si>
  <si>
    <t>e14dccd0-5aca-11ee-9836-4742abcf55b6</t>
  </si>
  <si>
    <t>cd10dcf0-cfb7-11e9-8478-ffd64abf374d</t>
  </si>
  <si>
    <t>62d648d0-7276-11eb-a24e-3b66914edb0e</t>
  </si>
  <si>
    <t>5140e580-8b43-11ec-8f46-05800956fd3d</t>
  </si>
  <si>
    <t>8d4edf20-7f7d-11ee-9c49-cf3f0b4afc62</t>
  </si>
  <si>
    <t>8e49c1d0-2805-11ee-a213-d7d02ee803f3</t>
  </si>
  <si>
    <t>48901090-7f7b-11ee-bfaa-79a6c6d3a69f</t>
  </si>
  <si>
    <t>c23f6820-f879-11ed-8098-25858aa0cec7</t>
  </si>
  <si>
    <t>70fcd9b0-7f34-11ee-8a2a-3fa280a91847</t>
  </si>
  <si>
    <t>b5cf6a00-7fc8-11ee-9ac3-69899a83ebe9</t>
  </si>
  <si>
    <t>6bcb6000-415b-11e8-bd7f-e98aafce021e</t>
  </si>
  <si>
    <t>08c5ff40-66cb-11eb-b6fa-6b490a6e2662</t>
  </si>
  <si>
    <t>fea09b30-5978-11ee-b8f1-031dd899577e</t>
  </si>
  <si>
    <t>af44de40-1e82-11eb-ae0f-d74da888fa08</t>
  </si>
  <si>
    <t>8dfeead0-f1c0-11ea-b219-b3397d4cec2c</t>
  </si>
  <si>
    <t>195558f0-e0f0-11ed-81f1-03603337f69b</t>
  </si>
  <si>
    <t>cb1e1fd0-b27c-11eb-9667-6788449ff7f7</t>
  </si>
  <si>
    <t>09b47660-7b3c-11ee-ad92-d334d229835c</t>
  </si>
  <si>
    <t>ccac0c50-6fa0-11eb-a091-fb24c25ff594</t>
  </si>
  <si>
    <t>baa08c00-0cae-11ed-abd7-9551a9945f96</t>
  </si>
  <si>
    <t>02de2640-c3ba-11ed-bd14-bfbc2fc74273</t>
  </si>
  <si>
    <t>5d120860-d482-11e8-84cb-3b32700906f9</t>
  </si>
  <si>
    <t>ad7c3ca0-4a55-11ee-af7f-751830de72d9</t>
  </si>
  <si>
    <t>b4b64860-1862-11ed-909c-fbc8e9a5a4fb</t>
  </si>
  <si>
    <t>e679f6c0-7d03-11ed-83df-d3809e4b153d</t>
  </si>
  <si>
    <t>2de0c810-c470-11ec-a6f3-adaf49c37cf2</t>
  </si>
  <si>
    <t>68342f10-6d6c-11ee-839a-d33a23a1417a</t>
  </si>
  <si>
    <t>e818d160-f3ee-11ed-8d48-d9be11892f78</t>
  </si>
  <si>
    <t>590cc7d0-7a56-11ee-b1d2-6bddbf4fb2d0</t>
  </si>
  <si>
    <t>059d83c0-18ce-11ea-ab24-3f193f0222b3</t>
  </si>
  <si>
    <t>09488aa0-2d1b-11ee-b221-61a7cada0497</t>
  </si>
  <si>
    <t>d31229a0-b682-11ed-bc8f-7969950cf065</t>
  </si>
  <si>
    <t>9794a170-7a1b-11ee-8200-9f078c0ab5e3</t>
  </si>
  <si>
    <t>0e25a120-7573-11ee-ab81-0d9ecb8f0609</t>
  </si>
  <si>
    <t>16437a80-ac9f-11ea-aaa3-4f4f53477493</t>
  </si>
  <si>
    <t>d6491a20-cba9-11ed-ba6f-ed6e01e45db1</t>
  </si>
  <si>
    <t>aefbb1c0-8a0d-11ea-b8cd-0147df1ada60</t>
  </si>
  <si>
    <t>4208b140-9cab-11ed-bb7f-d190274d81fd</t>
  </si>
  <si>
    <t>0c70d2a0-cbf5-11ed-98eb-8fb393b43733</t>
  </si>
  <si>
    <t>5ee3a430-1381-11ee-a6e0-51a1151f2a9d</t>
  </si>
  <si>
    <t>bc1d08e0-2687-11e8-88f8-b7e472fd554c</t>
  </si>
  <si>
    <t>27201470-26b5-11e8-8b1e-f3cfc8f9b423</t>
  </si>
  <si>
    <t>bfe31ee0-01b3-11ed-85d1-e9d349963c77</t>
  </si>
  <si>
    <t>8088bd00-797a-11ee-a4d6-19e2a4d7fb74</t>
  </si>
  <si>
    <t>480f7b40-61f5-11ee-8942-3be76955a51c</t>
  </si>
  <si>
    <t>32e9a3b0-78f4-11ee-ba0f-216d0c99a46c</t>
  </si>
  <si>
    <t>35dddf50-7a66-11ee-99bb-bff02e0b29e0</t>
  </si>
  <si>
    <t>ba97f5f0-7014-11eb-81b2-7f47524f7d46</t>
  </si>
  <si>
    <t>da33a030-513f-11ee-818d-2b8f59562586</t>
  </si>
  <si>
    <t>52481ee0-73e4-11ee-86a9-31a4d566a2d1</t>
  </si>
  <si>
    <t>79b1ab20-a194-11ea-9b12-ffafd8174e92</t>
  </si>
  <si>
    <t>4abd3fb0-4726-11ee-b97d-5973d599c76d</t>
  </si>
  <si>
    <t>a1c53e10-6f27-11ee-850f-fb8a80e368b0</t>
  </si>
  <si>
    <t>5f512d70-cfb1-11ed-9312-69c963da4344</t>
  </si>
  <si>
    <t>753ccc10-1ff5-11ec-9224-63df9eb49c58</t>
  </si>
  <si>
    <t>b36c0650-3196-11ed-80b5-31e05a738a21</t>
  </si>
  <si>
    <t>365b7c20-a5f1-11ed-a594-55a22172dc4a</t>
  </si>
  <si>
    <t>341ad100-fccd-11eb-8c9c-b5b45cbb5067</t>
  </si>
  <si>
    <t>27bcbb20-5101-11ec-891e-9b7b6489f94e</t>
  </si>
  <si>
    <t>9e07f350-8762-11ee-995c-c7088c76e358</t>
  </si>
  <si>
    <t>348d0b90-0564-11ec-bb0b-fd9889ee9db7</t>
  </si>
  <si>
    <t>88d9a200-b8bc-11ed-a7d3-8d4ec215af4c</t>
  </si>
  <si>
    <t>645318d0-878d-11ee-94b9-29acce003195</t>
  </si>
  <si>
    <t>ea07b280-4af5-11ee-9e30-19003e2283fc</t>
  </si>
  <si>
    <t>27b4b470-7a3a-11ee-945c-834f45582752</t>
  </si>
  <si>
    <t>ce638240-8752-11ee-b560-23ef8f152cee</t>
  </si>
  <si>
    <t>cc2e7360-f057-11ec-a3bb-efceb4f881d5</t>
  </si>
  <si>
    <t>3a844390-8764-11ee-9627-cf1ada612f16</t>
  </si>
  <si>
    <t>6b7cb6f0-c3d1-11ed-afd4-47ab15a9bd9f</t>
  </si>
  <si>
    <t>e4e718a0-f0fb-11eb-8d45-432b4d19022a</t>
  </si>
  <si>
    <t>faf88510-c208-11eb-bfa6-85ddad5e35ca</t>
  </si>
  <si>
    <t>8aca5ab0-4c2d-11ed-ba4f-3339b0969613</t>
  </si>
  <si>
    <t>7ec506a0-3f27-11ee-a87e-431d85c705e5</t>
  </si>
  <si>
    <t>ccb7d510-8705-11ee-b1c0-c78365fbc5ea</t>
  </si>
  <si>
    <t>2336b130-0684-11ed-b5dd-5b5544ceefa5</t>
  </si>
  <si>
    <t>c2ab8110-526b-11eb-8399-573595c0898f</t>
  </si>
  <si>
    <t>d549b840-9874-11ed-92e8-75f244723efb</t>
  </si>
  <si>
    <t>afd82fd0-ab69-11ed-bff9-c95875bd4134</t>
  </si>
  <si>
    <t>c11732e0-b30a-11eb-b6b7-bd27ab537e44</t>
  </si>
  <si>
    <t>c305d4a0-a915-11ed-94f7-d9cc05d27ce1</t>
  </si>
  <si>
    <t>8f8b4810-8503-11ee-99cd-9f8d529f9a8a</t>
  </si>
  <si>
    <t>37bf6240-220e-11ee-9ed4-7915b89e834b</t>
  </si>
  <si>
    <t>aa687b50-57f9-11ec-8daa-e56655ea343f</t>
  </si>
  <si>
    <t>05c48a40-873f-11ee-8f81-97d186bd98fe</t>
  </si>
  <si>
    <t>b0892120-e628-11ec-a33b-c549cd2a3add</t>
  </si>
  <si>
    <t>6b3672a0-8512-11ee-82a9-73ae4d4706fc</t>
  </si>
  <si>
    <t>a6924bf0-8790-11ee-a6ba-4911b10cadb9</t>
  </si>
  <si>
    <t>bf07d300-a3e6-11ed-bcd5-cf87783ff67e</t>
  </si>
  <si>
    <t>3ff9f210-87a6-11ee-8a06-57c144b1d42f</t>
  </si>
  <si>
    <t>e4d7e060-7ed9-11ee-9cd8-4d51789b8101</t>
  </si>
  <si>
    <t>3e639350-86e5-11ee-834c-67f9f2c5a58b</t>
  </si>
  <si>
    <t>7cc442e0-b3cc-11ec-af34-29f0e4596d7a</t>
  </si>
  <si>
    <t>8f4b4790-3d8a-11ed-854e-b7f70d42fa04</t>
  </si>
  <si>
    <t>2b6bf140-7301-11ee-ad2b-6fa3a464634a</t>
  </si>
  <si>
    <t>8cb762a0-7d23-11ee-bdcc-51ac2c044a9c</t>
  </si>
  <si>
    <t>b3c1e8d0-a6b2-11e9-8cb9-b55ee8a1a6c2</t>
  </si>
  <si>
    <t>7d6f5730-87a0-11ee-a766-970a3f202a2d</t>
  </si>
  <si>
    <t>a7272b80-b168-11ec-8b1e-b9b1efb5a1c2</t>
  </si>
  <si>
    <t>dca7e250-83c5-11ee-9ada-0176e45333bb</t>
  </si>
  <si>
    <t>0a2e9d20-8729-11ee-b442-af2b2a5f88dc</t>
  </si>
  <si>
    <t>56c30850-2836-11ec-8f16-998d201c5c79</t>
  </si>
  <si>
    <t>084abc40-8397-11ee-b750-090b620d8a0f</t>
  </si>
  <si>
    <t>50e51380-83ea-11ee-8ed7-ab2afb1f0a94</t>
  </si>
  <si>
    <t>55673820-1ccf-11ee-ac8c-ebb928fbdfd3</t>
  </si>
  <si>
    <t>21966000-b7ff-11ed-ac4f-3357bd77f2bf</t>
  </si>
  <si>
    <t>24c12ab0-88a3-11ee-aaa9-7d871612e23d</t>
  </si>
  <si>
    <t>259e9c20-3a5b-11ed-a336-0f3da237cfa7</t>
  </si>
  <si>
    <t>1f3b4390-88e5-11ee-8fc9-cf8f2ba5a7b5</t>
  </si>
  <si>
    <t>7a2b9ca0-78f2-11ec-9aa1-85872a83291e</t>
  </si>
  <si>
    <t>0167ec80-1183-11ee-af63-d13505c94635</t>
  </si>
  <si>
    <t>fd1ed610-d9e8-11ed-8cf2-eb4cd9be2f79</t>
  </si>
  <si>
    <t>4e74df30-f3d1-11ed-94d3-2b441a4acdf5</t>
  </si>
  <si>
    <t>b1dc2150-b9bb-11ed-85a9-cfe1d16addbc</t>
  </si>
  <si>
    <t>a6de24d0-3d5a-11ec-8f39-732d0dc07301</t>
  </si>
  <si>
    <t>b54ce1f0-f074-11ec-ba12-1f525c58d746</t>
  </si>
  <si>
    <t>c3301160-6761-11ee-8ab3-7d558c5109c5</t>
  </si>
  <si>
    <t>5a658050-0c93-11ec-ab65-cb67d5fe8127</t>
  </si>
  <si>
    <t>7e028c90-7633-11ee-9b55-b3b9a72df44c</t>
  </si>
  <si>
    <t>883a8720-e6a9-11ea-a364-0556a5a6c04f</t>
  </si>
  <si>
    <t>6ee09240-d302-11ed-8434-adf9544a6836</t>
  </si>
  <si>
    <t>0566a420-8c70-11ea-859a-adfc76da6e92</t>
  </si>
  <si>
    <t>e96829f0-1e0d-11ee-b410-971c3acb9cd9</t>
  </si>
  <si>
    <t>9936fd00-6726-11ee-8ddd-1f5cee96f0c9</t>
  </si>
  <si>
    <t>68a86fa0-58c9-11e8-9368-4708b4827c85</t>
  </si>
  <si>
    <t>c5c64ce0-88f0-11ee-8000-35e661bd17f0</t>
  </si>
  <si>
    <t>7a0acd40-82af-11ee-b1e2-dd7efd5336df</t>
  </si>
  <si>
    <t>4504a070-0eea-11ec-a1a4-27899addea3f</t>
  </si>
  <si>
    <t>caef5370-7d28-11ee-9b60-4d018ffaf097</t>
  </si>
  <si>
    <t>8bdefb30-6759-11ed-922b-5b3d32d28343</t>
  </si>
  <si>
    <t>1f1f3fe0-965d-11ed-8983-df8167572fe2</t>
  </si>
  <si>
    <t>caa524f0-f3c9-11ed-85ac-3ddcab99fad3</t>
  </si>
  <si>
    <t>62ad3f80-8021-11ec-8fb4-c5f48d0eb90f</t>
  </si>
  <si>
    <t>7cef4bd0-7878-11ee-a466-e1a680a1d56c</t>
  </si>
  <si>
    <t>bc3ddb30-6be4-11ee-8cee-9568efc496b0</t>
  </si>
  <si>
    <t>22526850-5c27-11ee-b491-25d0b66ecac6</t>
  </si>
  <si>
    <t>7539bbe0-88ff-11ee-b1e1-07f96acd1247</t>
  </si>
  <si>
    <t>4753a000-0aa0-11eb-97d6-51f70f92abe4</t>
  </si>
  <si>
    <t>3d34d200-6651-11ee-bb42-879a73c6e773</t>
  </si>
  <si>
    <t>7a90fc60-fd4e-11ea-b58f-25fed1f2453d</t>
  </si>
  <si>
    <t>89d81270-cfb6-11ed-ae12-937aca335b6d</t>
  </si>
  <si>
    <t>4e5d8470-1fb4-11ee-8219-1b289808c948</t>
  </si>
  <si>
    <t>825bb820-68e2-11ed-a57d-a1986253a8a5</t>
  </si>
  <si>
    <t>efd4dc80-8914-11ee-a272-4bf28191c182</t>
  </si>
  <si>
    <t>05c73160-1cdb-11ee-a28a-7773dbffe318</t>
  </si>
  <si>
    <t>60d58ec0-3041-11ee-aa23-2978f6f99b7b</t>
  </si>
  <si>
    <t>04ca6420-88f2-11ee-938f-f188004c766f</t>
  </si>
  <si>
    <t>3b709a00-7158-11ee-9204-69ceb0c20c29</t>
  </si>
  <si>
    <t>39184740-cf27-11ed-a14b-51ff800a2225</t>
  </si>
  <si>
    <t>753d0060-52be-11ee-8e74-5b685345f5a2</t>
  </si>
  <si>
    <t>90da9fa0-51b5-11ec-abd3-07467f31ef96</t>
  </si>
  <si>
    <t>b3ba67a0-0922-11ee-bdba-2f7cb3450069</t>
  </si>
  <si>
    <t>76523250-53ad-11ee-b682-7f0ad3132fc5</t>
  </si>
  <si>
    <t>2b0124c0-2b74-11ee-ae0c-6f647e174fbc</t>
  </si>
  <si>
    <t>0a0a3360-af83-11ec-92c3-2d0eb207f36b</t>
  </si>
  <si>
    <t>c84d4580-4b9d-11ee-b8d1-8f49424ec588</t>
  </si>
  <si>
    <t>7969b370-dc1f-11ec-aff2-cfe1c20ca292</t>
  </si>
  <si>
    <t>885aaba0-880d-11ee-ad53-7d2073875d18</t>
  </si>
  <si>
    <t>94c919f0-adfa-11ed-97f2-c1e9fdf38a28</t>
  </si>
  <si>
    <t>8703d1c0-885b-11ee-8157-d189b9db1b81</t>
  </si>
  <si>
    <t>5aeab5d0-7704-11ee-8b55-bb8a98d90e90</t>
  </si>
  <si>
    <t>2f424db0-1a00-11ed-b9b1-5fb7e49d5f76</t>
  </si>
  <si>
    <t>c30a6dd0-8817-11ee-81fe-6395d820871e</t>
  </si>
  <si>
    <t>88ae1240-6356-11ed-9a4b-850fa1923ec5</t>
  </si>
  <si>
    <t>273e5350-72e4-11ee-bdb9-e3efef118a92</t>
  </si>
  <si>
    <t>84728c40-881e-11ee-8898-9be9c8dc5fe6</t>
  </si>
  <si>
    <t>2050bbc0-1a15-11ec-ba07-f334599e7950</t>
  </si>
  <si>
    <t>56352440-2264-11ec-8be0-c1c90f36b6f2</t>
  </si>
  <si>
    <t>64ad8050-b0c9-11ec-bded-c131ae6a1d01</t>
  </si>
  <si>
    <t>82f23640-7153-11ee-8a0b-3537e5b7d417</t>
  </si>
  <si>
    <t>cd69d6f0-6fb6-11ed-95e4-2fe88c518eb8</t>
  </si>
  <si>
    <t>7ab93240-882c-11ee-bace-e917c36a160f</t>
  </si>
  <si>
    <t>dae92d50-fcb8-11ed-aaf3-df6001e93b43</t>
  </si>
  <si>
    <t>8d3c73d0-5c37-11ee-a315-c39c5d620afd</t>
  </si>
  <si>
    <t>a509a750-cd81-11ea-a23b-493a526a6282</t>
  </si>
  <si>
    <t>d3530a30-882b-11ee-abda-bd26aa276899</t>
  </si>
  <si>
    <t>628f42f0-5fd9-11eb-97bc-3561df02a9c0</t>
  </si>
  <si>
    <t>944c2660-ec41-11eb-8e30-0914e0049081</t>
  </si>
  <si>
    <t>8ddda020-4bc0-11ee-8cba-ffe64abbfa3e</t>
  </si>
  <si>
    <t>3dd30220-03ca-11ee-9326-61e55d6e5fa5</t>
  </si>
  <si>
    <t>d61d9bd0-7a49-11ee-bd73-9d3e67ab76a7</t>
  </si>
  <si>
    <t>9be84cc0-3e24-11ec-8ef7-cd23da4d5ef5</t>
  </si>
  <si>
    <t>0d18fba0-35c3-11ee-88c2-0940ffb91741</t>
  </si>
  <si>
    <t>1ca2f970-8327-11ee-94bb-c5cb5e989c9b</t>
  </si>
  <si>
    <t>34976190-8888-11ee-b6d7-61c2e2dda1d1</t>
  </si>
  <si>
    <t>12b188e0-9c34-11ec-8712-61b4b11a347d</t>
  </si>
  <si>
    <t>bd598780-e7cb-11ea-8855-3b626e2e6bb0</t>
  </si>
  <si>
    <t>55214f40-5ab9-11ee-b93c-3df253683331</t>
  </si>
  <si>
    <t>f09a2f50-5047-11ed-aed6-77ddc8f67664</t>
  </si>
  <si>
    <t>d1efce90-715f-11ee-8652-d39580ac3da0</t>
  </si>
  <si>
    <t>4f4711e0-0cbe-11ec-883d-e7a2284ae673</t>
  </si>
  <si>
    <t>d2c5e170-5343-11eb-b73c-81104d277140</t>
  </si>
  <si>
    <t>a4de17d0-8786-11ee-b464-619c9c8e69f4</t>
  </si>
  <si>
    <t>85e92210-c2de-11ed-ade9-87b17e3bfef2</t>
  </si>
  <si>
    <t>cca15b00-8872-11ee-aa27-5f8916c2746c</t>
  </si>
  <si>
    <t>a8b0fcf0-bf00-11ed-aefb-d3dbd5a81e4b</t>
  </si>
  <si>
    <t>d6901c10-4650-11ed-891f-69031b73122d</t>
  </si>
  <si>
    <t>2910e530-8784-11ee-bdc5-21b355efa3a7</t>
  </si>
  <si>
    <t>b62b2320-bf2c-11ed-8e3d-3bbb0a3bb69a</t>
  </si>
  <si>
    <t>8815d520-1959-11ee-a22b-fdf30c15a85e</t>
  </si>
  <si>
    <t>4351d160-74a7-11ee-b9b8-b5d6c21bf785</t>
  </si>
  <si>
    <t>a1f91c60-e40f-11e8-bfd9-d3896a99c8f1</t>
  </si>
  <si>
    <t>4f28ab70-54a0-11ee-b7db-b7d922f517f0</t>
  </si>
  <si>
    <t>824b40a0-8d1a-11ee-b118-0f1c5a5305ce</t>
  </si>
  <si>
    <t>8b7dca80-8d24-11ee-853e-25a63f1a62f4</t>
  </si>
  <si>
    <t>6b59cff0-18d9-11eb-a819-bdd94c6f9988</t>
  </si>
  <si>
    <t>a2b6fc40-5346-11ec-bd5f-e5a08ce628c7</t>
  </si>
  <si>
    <t>f930ad80-6a57-11ee-be41-2f8bd860a1ca</t>
  </si>
  <si>
    <t>4f6967e0-962f-11ec-9ef5-058ef0d03ada</t>
  </si>
  <si>
    <t>6338f140-b575-11ec-ba2a-4528f3e3c1bd</t>
  </si>
  <si>
    <t>bad68880-baa7-11ed-8328-c77c719e8768</t>
  </si>
  <si>
    <t>7a09ad50-d1f5-11ec-9d95-adee3068ff25</t>
  </si>
  <si>
    <t>6441aca0-68e1-11ee-9a22-f9abda6409e0</t>
  </si>
  <si>
    <t>32a348d0-bb12-11ec-ae2d-bdcd8744f10c</t>
  </si>
  <si>
    <t>db26e4b0-f588-11ed-a8ca-71e5c8648649</t>
  </si>
  <si>
    <t>deda8360-1ef4-11ee-b302-f1f56b29558e</t>
  </si>
  <si>
    <t>c295ad20-6e67-11ee-a15c-e7c716362c20</t>
  </si>
  <si>
    <t>bf28a8c0-66ec-11eb-be19-3fe247b69d5b</t>
  </si>
  <si>
    <t>05ad1e80-7945-11ee-8328-7dddc3358f93</t>
  </si>
  <si>
    <t>56d74cd0-2478-11ee-a500-3b06ee498648</t>
  </si>
  <si>
    <t>c1ea52e0-d551-11ed-a413-f5b94e8385e6</t>
  </si>
  <si>
    <t>6fc39270-57e7-11e8-b8eb-5dd751d2ca2c</t>
  </si>
  <si>
    <t>680182f0-ee4f-11ed-9753-4fca07e2a9b3</t>
  </si>
  <si>
    <t>23d75400-4f7e-11eb-b0e3-57af39205648</t>
  </si>
  <si>
    <t>c6d9df70-56b5-11ed-9474-475865b6547c</t>
  </si>
  <si>
    <t>27e9e620-8b0d-11ee-858c-c72d65e98f98</t>
  </si>
  <si>
    <t>cb07fd60-2f7d-11ee-8843-73818fe4cfbd</t>
  </si>
  <si>
    <t>57ed8560-1706-11ed-b41c-a524b2e501a4</t>
  </si>
  <si>
    <t>13cefdf0-5eb8-11ee-8390-fb7e99f81912</t>
  </si>
  <si>
    <t>fd3f5b70-f639-11ed-b105-b51d1a0a4753</t>
  </si>
  <si>
    <t>42ecf080-7946-11ee-be48-e58a746f865d</t>
  </si>
  <si>
    <t>21c84230-8844-11ee-9dc6-cfd0824f2596</t>
  </si>
  <si>
    <t>53d27330-1cc8-11eb-9490-63714afe7a16</t>
  </si>
  <si>
    <t>d6e11b10-7a16-11ee-8587-897dfc9f3dd2</t>
  </si>
  <si>
    <t>e7f35030-6198-11ee-aa7d-e3a7337ba5f1</t>
  </si>
  <si>
    <t>0848cde0-6007-11ed-9e3e-a15ade71966b</t>
  </si>
  <si>
    <t>71e9e640-d60b-11ea-93ae-4d37c0232071</t>
  </si>
  <si>
    <t>42c1f1b0-c521-11e9-b276-1fb00a3a11e5</t>
  </si>
  <si>
    <t>6330fb60-e257-11ed-b41d-27398b4ae9fd</t>
  </si>
  <si>
    <t>c9d26d30-604d-11e9-b11b-8b938e2f368e</t>
  </si>
  <si>
    <t>dcde4cb0-3a68-11ee-8563-915c649cf6d5</t>
  </si>
  <si>
    <t>e694b4a0-8294-11ee-9ed1-8de73f4363ca</t>
  </si>
  <si>
    <t>ca73f550-6855-11ee-8115-2fbcbfcbaa3e</t>
  </si>
  <si>
    <t>0efccb20-8f39-11ee-a6ee-59773d260652</t>
  </si>
  <si>
    <t>cecce9a0-e1d6-11ed-9202-1122500419db</t>
  </si>
  <si>
    <t>78a88f70-3271-11ee-b974-05079b086b85</t>
  </si>
  <si>
    <t>099145c0-8dfa-11ee-8f2a-b777f4dce71d</t>
  </si>
  <si>
    <t>4e5d00c0-8cf8-11ee-81eb-9f3df060168b</t>
  </si>
  <si>
    <t>a12f0dd0-78c5-11ee-b9ab-c73848c5cc7f</t>
  </si>
  <si>
    <t>aa859f30-8f30-11ee-9cfb-1189c465f029</t>
  </si>
  <si>
    <t>60889c50-8f2d-11ee-a6d4-b18b00d60689</t>
  </si>
  <si>
    <t>cfbce6c0-9d54-11ec-8487-dbe8a6f96ab0</t>
  </si>
  <si>
    <t>aa1eb080-4088-11eb-a3a9-8935a1450f5b</t>
  </si>
  <si>
    <t>503fa640-8f23-11ee-8be3-85a117fe452d</t>
  </si>
  <si>
    <t>c9318f40-8f2e-11ee-ab7d-ddf2d521d23a</t>
  </si>
  <si>
    <t>70afd9c0-8f5c-11ee-be73-31e6c5402ac8</t>
  </si>
  <si>
    <t>14ccb210-3803-11ed-b7f7-03b832d8f9c6</t>
  </si>
  <si>
    <t>55db3fd0-56dc-11ee-8086-edde58c711df</t>
  </si>
  <si>
    <t>f34c93b0-5123-11ec-92e7-11c74be9c5d0</t>
  </si>
  <si>
    <t>ea9e33b0-8f31-11ee-9f07-89d71c79a6e7</t>
  </si>
  <si>
    <t>60c8ac30-56fe-11ee-a6c0-a35966fc3f77</t>
  </si>
  <si>
    <t>4aad3f00-8f44-11ee-a703-15efa5613e15</t>
  </si>
  <si>
    <t>60de2a40-8ec8-11ee-a9b4-15448259f3d1</t>
  </si>
  <si>
    <t>494503c0-6684-11ee-acc2-952e3fda76ce</t>
  </si>
  <si>
    <t>3ac65380-eeda-11ec-9833-373f45afde51</t>
  </si>
  <si>
    <t>2d8f8e10-8f5c-11ee-a724-2fe8ae58c789</t>
  </si>
  <si>
    <t>c500c5f0-06ba-11ee-9a7c-917c03b0e6f0</t>
  </si>
  <si>
    <t>20201ef0-9942-11ec-9c88-3f7de2a5ab08</t>
  </si>
  <si>
    <t>ce23d390-8f89-11ee-8d3b-2d08e7a5e63c</t>
  </si>
  <si>
    <t>97f2b2a0-8200-11ee-8c66-93aa07d9a2ab</t>
  </si>
  <si>
    <t>daa888d0-f4cb-11ed-8a53-451d09597401</t>
  </si>
  <si>
    <t>df1d21a0-bdb5-11ea-8092-71a29941a8ed</t>
  </si>
  <si>
    <t>a37b0d40-270e-11ee-8e44-d51a412c3f36</t>
  </si>
  <si>
    <t>b379c220-718e-11ee-bece-f90cc1421d4a</t>
  </si>
  <si>
    <t>75f57da0-ded0-11ed-ab46-d13f0bfcee57</t>
  </si>
  <si>
    <t>3f8f4dc0-8f17-11ee-9e74-e78b9918e4b9</t>
  </si>
  <si>
    <t>69e68ea0-cc79-11ed-a8f4-6dbcadbdc6a8</t>
  </si>
  <si>
    <t>f01d50a0-5cf5-11ee-bc0e-095eeec6ef74</t>
  </si>
  <si>
    <t>bbf54de0-8f2d-11ee-aa50-554a486f22b4</t>
  </si>
  <si>
    <t>42334680-6e5b-11ee-ac43-134676d3ef27</t>
  </si>
  <si>
    <t>85eda970-8f43-11ee-b272-f763661fb295</t>
  </si>
  <si>
    <t>2fe75340-8eb8-11ee-ba10-e39bd8303901</t>
  </si>
  <si>
    <t>1f349fe0-8750-11ee-91ec-af94c1a23928</t>
  </si>
  <si>
    <t>e2082830-8cc7-11ee-b786-1971426eb2f2</t>
  </si>
  <si>
    <t>28234cd0-52be-11ee-8438-dfcf34dc079c</t>
  </si>
  <si>
    <t>38ca1f90-8efb-11ee-83a1-75d5a1604507</t>
  </si>
  <si>
    <t>763f3240-8931-11ee-9dfa-6f09e326090b</t>
  </si>
  <si>
    <t>0f52e1c0-8f36-11ee-8032-01770c94250c</t>
  </si>
  <si>
    <t>3afdc370-8f32-11ee-894c-fb03e10d0a45</t>
  </si>
  <si>
    <t>46e5ced0-8ed8-11ee-8d33-ad4977bb49c0</t>
  </si>
  <si>
    <t>486c2550-7eff-11ec-8685-6dc7d9eb0d9d</t>
  </si>
  <si>
    <t>9d43ad60-78c6-11ee-b4ad-b7c65e6dcfa8</t>
  </si>
  <si>
    <t>7a3898f0-5c2c-11ee-8bd4-3bb5d20d9ca0</t>
  </si>
  <si>
    <t>5ded2a50-7ead-11ee-819c-1fef321ff4eb</t>
  </si>
  <si>
    <t>0e51c170-06aa-11ee-9f6d-7d7ebba4c81b</t>
  </si>
  <si>
    <t>799f0f70-7f07-11ee-ab06-7327662875fe</t>
  </si>
  <si>
    <t>aae80970-7ee8-11ee-bd51-49547b17b743</t>
  </si>
  <si>
    <t>345f5d00-7a63-11ee-a1b5-f58531d08700</t>
  </si>
  <si>
    <t>f4355dd0-7f0b-11ee-b40f-51cdce180db3</t>
  </si>
  <si>
    <t>a8a7c660-8050-11ed-a3cb-936ec8e4b24b</t>
  </si>
  <si>
    <t>dc644e90-d6fb-11ed-ba63-c7c8945732db</t>
  </si>
  <si>
    <t>505e7970-4654-11ee-9c09-fd72eaa97cf6</t>
  </si>
  <si>
    <t>eac394a0-67e2-11ee-8b31-1fd51f308c89</t>
  </si>
  <si>
    <t>577ee470-4f82-11ed-aff0-d1add49ebb27</t>
  </si>
  <si>
    <t>d07c3910-f374-11eb-aa60-0b71925741f8</t>
  </si>
  <si>
    <t>7b0dc550-16f6-11ee-b6ba-59349a795128</t>
  </si>
  <si>
    <t>b385d6c0-7ed9-11ee-9566-4db28b1bb9cb</t>
  </si>
  <si>
    <t>622f3cd0-63fe-11ee-adba-adf773e1638c</t>
  </si>
  <si>
    <t>b44a5690-4c53-11ec-862d-e5d15938cf5a</t>
  </si>
  <si>
    <t>0c8d5bd0-054f-11ee-a122-25342f44c260</t>
  </si>
  <si>
    <t>db39ef70-eef8-11ec-96f1-eba6c4598503</t>
  </si>
  <si>
    <t>ba5aa220-7e41-11ee-8ea4-1d58e46698f0</t>
  </si>
  <si>
    <t>deab7270-4567-11ee-b3f7-49eb5e759b8e</t>
  </si>
  <si>
    <t>3874ef20-7dee-11ee-99d0-39f9e371d212</t>
  </si>
  <si>
    <t>ef10f190-148e-11ed-bcd9-67e202d581f9</t>
  </si>
  <si>
    <t>fffd4110-6786-11ee-94a6-8d93334b93f1</t>
  </si>
  <si>
    <t>373961c0-35df-11ed-8206-bd519374e178</t>
  </si>
  <si>
    <t>224cd8e0-3a8f-11ee-8827-3ffe849ee2a9</t>
  </si>
  <si>
    <t>bc1a49e0-7ef9-11ee-8054-b9ad9dbbe2aa</t>
  </si>
  <si>
    <t>784aeb80-6c0b-11ee-992c-b19f41552425</t>
  </si>
  <si>
    <t>1a2ccf90-91f9-11ea-812f-8753e7b6559c</t>
  </si>
  <si>
    <t>419219a0-ff6f-11ed-b487-03b1d8589017</t>
  </si>
  <si>
    <t>af57f830-cd27-11ed-92ba-93f43722a06d</t>
  </si>
  <si>
    <t>c2f1a090-20d9-11ec-ae8d-a9f736223bb6</t>
  </si>
  <si>
    <t>2cd0b150-7a66-11ec-ba75-2bb49879817e</t>
  </si>
  <si>
    <t>75931530-7ee8-11ee-b7e5-2557a4ee586c</t>
  </si>
  <si>
    <t>bfb84fc0-b958-11eb-b3b5-714825858d67</t>
  </si>
  <si>
    <t>5ce40770-7e9c-11ee-bf2e-cfbd6916f602</t>
  </si>
  <si>
    <t>53e47a70-494e-11e9-998e-05101974ef88</t>
  </si>
  <si>
    <t>e4995590-7e7d-11ee-a9ba-9fadd70d767c</t>
  </si>
  <si>
    <t>da5f0c20-63fa-11ee-92b8-f727e9fc6388</t>
  </si>
  <si>
    <t>bfa929a0-2c7e-11ee-be94-e5de34dafba7</t>
  </si>
  <si>
    <t>93569280-6436-11ee-80b5-314b1ef88956</t>
  </si>
  <si>
    <t>98631cd0-27a9-11ea-a9a2-fdbc93cc1a8c</t>
  </si>
  <si>
    <t>76b7b5e0-3a71-11ed-a8de-d1ecc1a6e4c3</t>
  </si>
  <si>
    <t>a5955ba0-7969-11ee-a09d-174fbdbba10d</t>
  </si>
  <si>
    <t>8c5f8420-793d-11ee-a05e-1f149c98de13</t>
  </si>
  <si>
    <t>68e7b470-79f4-11ed-b1d2-e94a444046b6</t>
  </si>
  <si>
    <t>2295f300-206c-11e9-b70d-d917d1c83c15</t>
  </si>
  <si>
    <t>33f92100-26d3-11e8-aaf0-43521b84df22</t>
  </si>
  <si>
    <t>6fc09df0-634d-11ee-805e-c136d87517a5</t>
  </si>
  <si>
    <t>9a0f4460-a9a2-11eb-be82-75b0b9b423a9</t>
  </si>
  <si>
    <t>9d71bc10-78e3-11ee-af92-7751fd48aad1</t>
  </si>
  <si>
    <t>02a6a090-6652-11ee-9586-e5eb3b3de661</t>
  </si>
  <si>
    <t>03730d20-5ce2-11ee-9006-b178b960a5f1</t>
  </si>
  <si>
    <t>364354f0-e4d6-11ed-857b-f11dd0dac507</t>
  </si>
  <si>
    <t>21ca72e0-5dab-11ed-b3ec-4f4a0fa1ccfa</t>
  </si>
  <si>
    <t>5c39cfb0-6f30-11ee-9629-9fc102588c71</t>
  </si>
  <si>
    <t>68375db0-fba4-11ec-97bd-39471ab4cafe</t>
  </si>
  <si>
    <t>0b7e3220-a8ff-11ed-ac6e-2b8b3b227614</t>
  </si>
  <si>
    <t>a262d200-baf2-11ec-8f5a-77dc8568248f</t>
  </si>
  <si>
    <t>9496d8f0-79a6-11ee-a7db-ad63a3819194</t>
  </si>
  <si>
    <t>e8bada70-7948-11ee-964e-4b8e9861785c</t>
  </si>
  <si>
    <t>73b8a040-c069-11ea-8f6e-73b4bc9df9ed</t>
  </si>
  <si>
    <t>0b8e2e10-793c-11ee-8186-7b75ac76f8f0</t>
  </si>
  <si>
    <t>0c5918f0-35c1-11ee-bebd-bfdf2d080bd2</t>
  </si>
  <si>
    <t>da1815a0-5a6d-11ed-af94-b9d8efa558d7</t>
  </si>
  <si>
    <t>d3510020-254b-11ee-841e-3590bf2ce428</t>
  </si>
  <si>
    <t>1cd40f00-26d1-11e8-aed5-87569c2029e9</t>
  </si>
  <si>
    <t>306dcee0-232c-11ee-a598-f9a8cc7e64b6</t>
  </si>
  <si>
    <t>bac083b0-f0ad-11ec-aee7-9d8b613f08bd</t>
  </si>
  <si>
    <t>46eabd50-5eb3-11ee-974c-df6d395297d3</t>
  </si>
  <si>
    <t>de80ed50-792b-11ee-b06f-7db8f92754ce</t>
  </si>
  <si>
    <t>8b142ef0-0cf5-11ed-8af1-63871af601f1</t>
  </si>
  <si>
    <t>1d474e40-2a76-11e8-8518-17b20fa8751f</t>
  </si>
  <si>
    <t>9e227cf0-749a-11ee-9314-2dc95b8464b6</t>
  </si>
  <si>
    <t>3c07be10-ad51-11ed-9123-7986d83596a7</t>
  </si>
  <si>
    <t>8cd83050-f8b9-11ed-b53e-8df4350d6ab8</t>
  </si>
  <si>
    <t>802e4a00-46cd-11ec-b182-0123b788ccc1</t>
  </si>
  <si>
    <t>34ed9ad0-f920-11ed-9355-b763fe34d06a</t>
  </si>
  <si>
    <t>b9a2da30-78b7-11ee-87b5-ef8e019bcd1c</t>
  </si>
  <si>
    <t>ce5574e0-680b-11ee-a86c-ef9cd1d092e9</t>
  </si>
  <si>
    <t>8e56c270-fe2f-11ea-b081-afd3e019753e</t>
  </si>
  <si>
    <t>d92ce3b0-f52b-11ed-9532-9fb2bd6a5840</t>
  </si>
  <si>
    <t>adafa7c0-55d1-11ee-940b-d1474356896c</t>
  </si>
  <si>
    <t>67b22b80-7156-11ee-9c2f-59c580af0bd3</t>
  </si>
  <si>
    <t>7eef3ef0-61d9-11ee-b559-558d51579912</t>
  </si>
  <si>
    <t>6cb3f870-7ad5-11ed-be43-f13be62b8eb5</t>
  </si>
  <si>
    <t>aac97a60-9910-11ec-9271-0d32e5e37ef4</t>
  </si>
  <si>
    <t>dcaf0c60-73ad-11ee-9eeb-6d4f09263526</t>
  </si>
  <si>
    <t>4ed18770-7d34-11ee-9580-236d9357f90d</t>
  </si>
  <si>
    <t>90d32c30-4a7d-11ee-87ac-99a86b485d7e</t>
  </si>
  <si>
    <t>0e7d10c0-4bc2-11ee-a262-f33d96efd6db</t>
  </si>
  <si>
    <t>ba0daf60-13ed-11ee-8e64-af597611be74</t>
  </si>
  <si>
    <t>2ed18790-6f29-11ee-a559-05362580e27f</t>
  </si>
  <si>
    <t>f90bec60-f343-11ed-8959-638e4770c36e</t>
  </si>
  <si>
    <t>608ab4c0-5a06-11ed-9684-b300986aa4b3</t>
  </si>
  <si>
    <t>ae31e280-90e8-11ec-8c53-fdf282f8892b</t>
  </si>
  <si>
    <t>2b6e0e60-79f7-11ee-98b7-7f6278d247a0</t>
  </si>
  <si>
    <t>5fdba300-2cf6-11ed-875c-3ba2eb8ceb1d</t>
  </si>
  <si>
    <t>fae8adc0-6ede-11eb-9e19-47088db49aac</t>
  </si>
  <si>
    <t>c8c94c90-858a-11ed-bae3-69cb439e33fb</t>
  </si>
  <si>
    <t>747d6e10-101c-11ee-81f0-d7465ed299a3</t>
  </si>
  <si>
    <t>b48dd110-04ec-11ee-b834-1982e788b36c</t>
  </si>
  <si>
    <t>3d6a5bc0-f886-11ed-b624-3d92a4179f96</t>
  </si>
  <si>
    <t>ff611950-7485-11ee-b33a-ebc0a3ea28ca</t>
  </si>
  <si>
    <t>ba5811e0-fed0-11ed-80a8-6de63f15661c</t>
  </si>
  <si>
    <t>218c0de0-6334-11ee-b4cd-7fa6d72bf30a</t>
  </si>
  <si>
    <t>9dd4bfd0-b7fc-11ec-8fd3-cd04c81786d9</t>
  </si>
  <si>
    <t>c473b310-5e9c-11ee-943f-11a9b1a249d2</t>
  </si>
  <si>
    <t>e6569ff0-7b9e-11ee-8734-333db7b0f10c</t>
  </si>
  <si>
    <t>58366d20-38fc-11ee-bb33-cd42cd3d7eba</t>
  </si>
  <si>
    <t>ce481ab0-76ee-11ee-9139-ef1e83fa2a18</t>
  </si>
  <si>
    <t>9989e260-ff02-11eb-a074-05f8c7187e71</t>
  </si>
  <si>
    <t>d574a560-2cf3-11ed-b30f-ebba9d3ad287</t>
  </si>
  <si>
    <t>a23f1d60-7266-11ee-be39-194e4f7db56a</t>
  </si>
  <si>
    <t>12f7c900-1faf-11ed-98e2-c183bdd5d3fd</t>
  </si>
  <si>
    <t>cb7b8840-3e3a-11ee-9a13-a90d723b1dec</t>
  </si>
  <si>
    <t>1c4bddf0-71a5-11ed-94e5-2deb522920a6</t>
  </si>
  <si>
    <t>1e0adb80-7c50-11ee-b859-195e8db079c2</t>
  </si>
  <si>
    <t>8365cd30-6b40-11ee-adcc-15128c078757</t>
  </si>
  <si>
    <t>90010330-5b54-11ee-af0d-a124f8839517</t>
  </si>
  <si>
    <t>f5c297d0-7d3a-11ee-8fb9-b5b5ecd2647d</t>
  </si>
  <si>
    <t>c302d600-24a9-11ee-b631-c5a285904a29</t>
  </si>
  <si>
    <t>be15e530-bc8d-11ed-816a-9730c29b7391</t>
  </si>
  <si>
    <t>51c4c3c0-71e2-11ec-8f90-253fc4e84f28</t>
  </si>
  <si>
    <t>65037060-d104-11ea-96a8-7f6dc4897de6</t>
  </si>
  <si>
    <t>35d3bc00-7d6d-11ee-b482-21050a3993b8</t>
  </si>
  <si>
    <t>03b8f310-8c32-11ee-b330-87b18705f356</t>
  </si>
  <si>
    <t>a6848cf0-8c49-11ee-906f-f929c37d58a9</t>
  </si>
  <si>
    <t>8be080a0-d1a0-11ea-ad5f-c582ce05da28</t>
  </si>
  <si>
    <t>1fca9e80-8c57-11ee-9d03-51846c9f27c9</t>
  </si>
  <si>
    <t>0d824f70-cae8-11ec-a473-21c5953b4856</t>
  </si>
  <si>
    <t>1bc38910-8bf2-11ee-9925-97940bf35eb8</t>
  </si>
  <si>
    <t>fcdeee90-79a4-11ee-a91d-99e785e1452f</t>
  </si>
  <si>
    <t>96f63650-8c29-11ee-bb00-2bdd476abefd</t>
  </si>
  <si>
    <t>ee512000-172b-11ed-bc3d-49356233a5f3</t>
  </si>
  <si>
    <t>cce7c020-83b6-11ed-8ed5-8bab46b1bbe5</t>
  </si>
  <si>
    <t>2a3e75a0-2777-11eb-a5c7-c3e2e3534623</t>
  </si>
  <si>
    <t>bf94c6c0-64da-11ed-9615-db13cf3c7073</t>
  </si>
  <si>
    <t>b6cc7270-09fa-11ee-b472-6b87a0e1e329</t>
  </si>
  <si>
    <t>7c500480-8c82-11ee-b055-814f7f904058</t>
  </si>
  <si>
    <t>d4a2f510-8cfc-11ed-a09c-598aed5cd1a2</t>
  </si>
  <si>
    <t>f165b8c0-bffd-11ed-b68b-cb215499e0ad</t>
  </si>
  <si>
    <t>6ef059e0-8c03-11ee-8146-6198998e2a2f</t>
  </si>
  <si>
    <t>8e7ce020-4a7d-11ee-a087-89c3f4bc2a91</t>
  </si>
  <si>
    <t>f2691db0-8c0e-11ee-b104-677403c910c4</t>
  </si>
  <si>
    <t>f500f960-8acb-11ee-bc81-293926e11c85</t>
  </si>
  <si>
    <t>9d8a8e80-7127-11ed-b4af-bfaf5c904ee9</t>
  </si>
  <si>
    <t>a8159f20-2f81-11ee-9bff-674b29168c50</t>
  </si>
  <si>
    <t>2a4d88a0-e136-11eb-89f8-bbb9b37ee5ab</t>
  </si>
  <si>
    <t>00004230-d665-11eb-b2d7-a15ffd6a3364</t>
  </si>
  <si>
    <t>ae72bb80-8c49-11ee-a1de-35bf1d005031</t>
  </si>
  <si>
    <t>9994bd90-eefa-11ed-a0d3-1da892d56575</t>
  </si>
  <si>
    <t>f65a23f0-5519-11ee-ac23-838806977348</t>
  </si>
  <si>
    <t>459d54d0-8c5d-11ee-a177-67c37d57ea48</t>
  </si>
  <si>
    <t>2c282e70-83ee-11ee-9036-9b75e85802d5</t>
  </si>
  <si>
    <t>87df5600-365a-11ec-8f46-8f60c9069f19</t>
  </si>
  <si>
    <t>864d52f0-a130-11ed-9f9f-cb9f3946c618</t>
  </si>
  <si>
    <t>18b53ec0-56d8-11ee-a3ed-f9ca1b7ce543</t>
  </si>
  <si>
    <t>c4326140-8b73-11ee-b24a-632ea145b0a9</t>
  </si>
  <si>
    <t>95bf7c60-8b6b-11ee-9996-7b08dfed403a</t>
  </si>
  <si>
    <t>4d0c59e0-8b00-11ee-b6f7-19cedf251f0c</t>
  </si>
  <si>
    <t>c2bd86e0-8af7-11ee-b42e-9d660e643653</t>
  </si>
  <si>
    <t>acb08170-ec8b-11eb-8eb0-9714f19c13ef</t>
  </si>
  <si>
    <t>0a81acf0-8b4c-11ee-9f8b-e9a846eff9ce</t>
  </si>
  <si>
    <t>73085740-87de-11ee-880b-41d40e2130e4</t>
  </si>
  <si>
    <t>68469ad0-1d79-11ee-9d95-07788ad80e8d</t>
  </si>
  <si>
    <t>cb570af0-89d6-11ee-9aba-5b5c872c37a7</t>
  </si>
  <si>
    <t>b85a9ef0-7374-11ec-9750-1584d64f6462</t>
  </si>
  <si>
    <t>189f0710-8b6f-11ee-9337-5be885ee2889</t>
  </si>
  <si>
    <t>2dd72f50-7bdd-11ee-bb27-83bc253f7bae</t>
  </si>
  <si>
    <t>c08e8a90-35d4-11ee-b6d1-ab20eabcfa5c</t>
  </si>
  <si>
    <t>cc0cb6a0-de4f-11eb-aac7-3d305af6d418</t>
  </si>
  <si>
    <t>f22d11b0-8af3-11ee-a6d7-a5fb0c3a8f0b</t>
  </si>
  <si>
    <t>d7852180-23c1-11ed-80b6-75f0d0fa89b6</t>
  </si>
  <si>
    <t>792e0730-8533-11ee-b5a0-2bef8e7ff6f5</t>
  </si>
  <si>
    <t>4fc269b0-dd1b-11ed-9355-f77599598a52</t>
  </si>
  <si>
    <t>9801ace0-a6ed-11ed-9d0e-4907b16db0f7</t>
  </si>
  <si>
    <t>c9189a00-84af-11ee-b0d4-41cab769940e</t>
  </si>
  <si>
    <t>fdffd420-5da6-11ee-a030-9dc64c38dc9a</t>
  </si>
  <si>
    <t>e72ead50-c62c-11ed-accc-916c247a1888</t>
  </si>
  <si>
    <t>016c7550-53f9-11ec-8d7a-1f5ec98e092c</t>
  </si>
  <si>
    <t>5afa2da0-5034-11ed-b769-612e1f2f35b3</t>
  </si>
  <si>
    <t>c858e090-9098-11ed-b7e1-4120ad641f1d</t>
  </si>
  <si>
    <t>2a86c1f0-5cc5-11ec-867b-ab04ac152048</t>
  </si>
  <si>
    <t>453c3750-5b57-11ed-a735-1fb29e6a6ea1</t>
  </si>
  <si>
    <t>4c3b96b0-84fd-11ee-8992-eb7fffe289fe</t>
  </si>
  <si>
    <t>dcb922f0-61f0-11ee-8c03-2deb997c6e4f</t>
  </si>
  <si>
    <t>6fabd590-81da-11ee-a9a6-1121f70dd005</t>
  </si>
  <si>
    <t>683f0670-6886-11ec-a526-4b0b4f7f77b1</t>
  </si>
  <si>
    <t>7c6ceb50-88af-11ec-958c-474eadef37bd</t>
  </si>
  <si>
    <t>31fed080-8513-11ee-9263-af9f6352b12d</t>
  </si>
  <si>
    <t>05cb82c0-8508-11ee-9e72-87b3b964e110</t>
  </si>
  <si>
    <t>0ab697c0-ab98-11ec-a64a-2156c6248c1b</t>
  </si>
  <si>
    <t>7c70dd60-c73f-11ea-8738-c3b269add970</t>
  </si>
  <si>
    <t>07fcd260-27d9-11ee-9eae-ef1fb9126fb1</t>
  </si>
  <si>
    <t>c3dfc8e0-cf80-11ed-8508-2b894098691e</t>
  </si>
  <si>
    <t>79aa5c70-5297-11ec-a861-7ba358316127</t>
  </si>
  <si>
    <t>fcf72e90-6a5b-11ee-be5d-e1fec9356dd2</t>
  </si>
  <si>
    <t>8ef8d190-5c7e-11ee-8951-bbcb36c1fcf9</t>
  </si>
  <si>
    <t>0912ddc0-1a19-11ee-ab49-738a268d93e0</t>
  </si>
  <si>
    <t>06c969a0-5786-11ec-adf2-abc756921da8</t>
  </si>
  <si>
    <t>7ecde680-8513-11ee-ac00-0373e505f96a</t>
  </si>
  <si>
    <t>6ebe2e80-6c13-11ee-8b6d-db55c156f621</t>
  </si>
  <si>
    <t>6ec306b0-8510-11ee-8d88-0d0c4816caab</t>
  </si>
  <si>
    <t>cca82fd0-a839-11ed-a2f8-e9581b9954ac</t>
  </si>
  <si>
    <t>466fbf60-fa36-11ed-a14a-67347299561e</t>
  </si>
  <si>
    <t>b7a1ce50-15e9-11eb-a3a8-c58e127adf0a</t>
  </si>
  <si>
    <t>3dc0e200-0857-11eb-a82c-d35f67c13518</t>
  </si>
  <si>
    <t>124282b0-2f72-11ee-9b58-5738315d91fa</t>
  </si>
  <si>
    <t>94ecbf30-8a0f-11ee-bc47-790ba6f38c23</t>
  </si>
  <si>
    <t>93cc2aa0-fea6-11ec-ab25-0f46192b67fb</t>
  </si>
  <si>
    <t>f7046380-fa5b-11eb-94c8-eb6c89cb3e0c</t>
  </si>
  <si>
    <t>bce4b280-2dd2-11ed-a35f-97afa545b3df</t>
  </si>
  <si>
    <t>8194fe20-e331-11eb-8460-df9b86b1520e</t>
  </si>
  <si>
    <t>47c90e80-7a82-11ee-9397-93f94e7a026a</t>
  </si>
  <si>
    <t>ae6ab8f0-4004-11ed-bb59-6bc4ca1ae970</t>
  </si>
  <si>
    <t>caff1110-81ed-11ee-85f9-5b5a49f9e3e5</t>
  </si>
  <si>
    <t>5ca17180-6f38-11ee-a0d8-250f1703d8df</t>
  </si>
  <si>
    <t>0377f3b0-a60a-11ed-9c62-d5bcac106cb1</t>
  </si>
  <si>
    <t>3b4dfd00-89a5-11ee-8f38-97f7ff2e64e8</t>
  </si>
  <si>
    <t>3c443a40-269f-11e8-9d03-5bf8d1f9eb7b</t>
  </si>
  <si>
    <t>87bea2b0-89ce-11ee-aede-d7f46252f7fd</t>
  </si>
  <si>
    <t>ed9d8b60-5796-11ee-a434-1b2fc8add60a</t>
  </si>
  <si>
    <t>d6319b80-5ba9-11ee-ba7a-1b62d370ba72</t>
  </si>
  <si>
    <t>7775c2a0-0bf6-11ed-b997-b1adc8628e36</t>
  </si>
  <si>
    <t>d436d5a0-6883-11eb-9e21-a745138e8f44</t>
  </si>
  <si>
    <t>aaeac1a0-0941-11ee-8782-cb56425db2b6</t>
  </si>
  <si>
    <t>474218c0-1fc0-11ee-9277-c71cabf691c3</t>
  </si>
  <si>
    <t>f88b32c0-8874-11ee-8af3-c70b3bbd38fa</t>
  </si>
  <si>
    <t>0467a480-869e-11ee-85f6-d340cdacb9ed</t>
  </si>
  <si>
    <t>93970360-8e0d-11ed-9bfb-59d3cb046dbf</t>
  </si>
  <si>
    <t>5dd6e4d0-8b36-11e9-bf86-1d80cb2d7855</t>
  </si>
  <si>
    <t>19b0d5b0-5372-11ed-8f00-67b2c80a1d9c</t>
  </si>
  <si>
    <t>4336ca90-7b92-11ee-af0b-a75212413eab</t>
  </si>
  <si>
    <t>62d024f0-5113-11ed-a2ea-0da72871968a</t>
  </si>
  <si>
    <t>0e5167e0-aad7-11ed-8d8d-ab1bcb5d0683</t>
  </si>
  <si>
    <t>3f641480-5d37-11eb-8dac-3d1747340271</t>
  </si>
  <si>
    <t>7eac3240-2b01-11ee-81ca-5b80aba8b8cd</t>
  </si>
  <si>
    <t>00e09090-84ef-11ec-9cec-31cdcd0020ff</t>
  </si>
  <si>
    <t>c936caf0-7b9c-11ee-8c0b-83d824650d51</t>
  </si>
  <si>
    <t>9d749630-b89a-11eb-99c9-f165f45c3904</t>
  </si>
  <si>
    <t>2a6601f0-da4c-11eb-91a9-4d0f343bc699</t>
  </si>
  <si>
    <t>93862700-584e-11ee-b5a3-c7347cfaecef</t>
  </si>
  <si>
    <t>415258b0-76e8-11ee-9a0c-658a7b2f79da</t>
  </si>
  <si>
    <t>d4c20990-2a06-11ed-81f9-61d4f0382a99</t>
  </si>
  <si>
    <t>24eae8f0-7ba1-11ee-a8d4-d189812c81c1</t>
  </si>
  <si>
    <t>28402750-3222-11e8-bf18-af6030bd73a2</t>
  </si>
  <si>
    <t>a3571100-31c3-11ee-814a-7d416b5c6a38</t>
  </si>
  <si>
    <t>1b9f8ff0-7700-11ec-a3b8-879f66caf29d</t>
  </si>
  <si>
    <t>bd6af2b0-1633-11ee-bd50-6def4a4b0398</t>
  </si>
  <si>
    <t>79390b40-8a37-11ee-9add-b3b11e289655</t>
  </si>
  <si>
    <t>d271a930-29bf-11ed-92b7-e17dd1d46ec3</t>
  </si>
  <si>
    <t>e7430f50-f013-11ed-9e31-ff2057682a14</t>
  </si>
  <si>
    <t>4e10fdd0-860c-11ee-b5fe-653ed959114b</t>
  </si>
  <si>
    <t>adece050-52d7-11ea-96e3-db8521965d42</t>
  </si>
  <si>
    <t>6286a5f0-3d33-11eb-9277-2b4bedfdf8ad</t>
  </si>
  <si>
    <t>78988710-8a9b-11ee-9399-0d1610f41389</t>
  </si>
  <si>
    <t>980384b0-5a59-11ed-a994-0ff062283cc4</t>
  </si>
  <si>
    <t>e859bb20-e946-11ec-989d-5dab79b99d67</t>
  </si>
  <si>
    <t>f881e690-8a7a-11ee-943a-29775c38e0a3</t>
  </si>
  <si>
    <t>9d64f710-7a31-11ee-8d7f-0725cd096fed</t>
  </si>
  <si>
    <t>c6fa9b80-1c99-11ed-9a10-89b27c7c554c</t>
  </si>
  <si>
    <t>cb77ea80-eafa-11ec-815a-913545fe7734</t>
  </si>
  <si>
    <t>778585c0-e2fb-11eb-897d-b93e22429839</t>
  </si>
  <si>
    <t>223a80c0-8209-11ee-900b-576c0fe9ff22</t>
  </si>
  <si>
    <t>f3129ca0-f530-11ea-9cd7-458e2cc00919</t>
  </si>
  <si>
    <t>62734080-0c0a-11ed-a7a0-b347ab626e82</t>
  </si>
  <si>
    <t>f7e9d300-8a7f-11ee-8745-33991ea8e8ec</t>
  </si>
  <si>
    <t>c8ba1670-37cf-11ed-99bb-c38c85594e3f</t>
  </si>
  <si>
    <t>3ea6ceb0-5de4-11ee-9ce2-9b139009f2b0</t>
  </si>
  <si>
    <t>955fb4e0-8915-11ee-a5a9-1dfd908390b2</t>
  </si>
  <si>
    <t>46fb00e0-8a6c-11ee-b150-dbf513430608</t>
  </si>
  <si>
    <t>1d265690-099d-11ec-8c1f-279bde56d3d4</t>
  </si>
  <si>
    <t>c73ffcb0-02e1-11ed-9462-c7a26bd29f38</t>
  </si>
  <si>
    <t>79f33680-8a16-11ee-8e51-397413e7183d</t>
  </si>
  <si>
    <t>34fbb1b0-e758-11ea-879d-3350358da159</t>
  </si>
  <si>
    <t>507835e0-0dd3-11ee-a082-a568e5471219</t>
  </si>
  <si>
    <t>e7669450-5b68-11ee-9359-b7e9cf3cd8d5</t>
  </si>
  <si>
    <t>d6b80ff0-f1ab-11ea-9799-a3b3e1c9f29c</t>
  </si>
  <si>
    <t>1d97a880-e02a-11ed-ba55-6330d2dd566d</t>
  </si>
  <si>
    <t>548e6740-50b7-11ee-8f20-6d95d03bf09a</t>
  </si>
  <si>
    <t>5e378740-8433-11ee-80b7-bb570a0e5cdd</t>
  </si>
  <si>
    <t>75240e80-e44f-11ed-a951-e539fad9f4b9</t>
  </si>
  <si>
    <t>246f6790-83c9-11ee-b075-07cabad344bf</t>
  </si>
  <si>
    <t>d6d019d0-6d8e-11ee-9c2f-432103dfecf4</t>
  </si>
  <si>
    <t>46015820-8499-11ee-8fa4-578dab5642bd</t>
  </si>
  <si>
    <t>d48fb0f0-849e-11ee-99af-8f9e4c6f229f</t>
  </si>
  <si>
    <t>bbfa8090-c001-11ed-bba8-559d4a2bc274</t>
  </si>
  <si>
    <t>6b73bac0-aedf-11ed-8e15-3d90a8ee8d00</t>
  </si>
  <si>
    <t>4c1ac6c0-d8ef-11ed-902b-374a18e74844</t>
  </si>
  <si>
    <t>f1cd3690-7d8e-11ee-a79a-07ef7082200b</t>
  </si>
  <si>
    <t>ff5c6d70-8433-11ee-a2aa-1dedbce74337</t>
  </si>
  <si>
    <t>de92c680-5aa8-11ed-b1c0-377152e45442</t>
  </si>
  <si>
    <t>17140810-835d-11ee-b3b5-7fcabb8ea3a9</t>
  </si>
  <si>
    <t>fd7cc650-3cc9-11ee-b02a-a36d8802e803</t>
  </si>
  <si>
    <t>a0b8f3c0-8397-11ee-a9c2-1b6787887f41</t>
  </si>
  <si>
    <t>9ca10c00-33d9-11e8-8053-67f2053ad680</t>
  </si>
  <si>
    <t>2c573d20-82cf-11ee-be56-9fda1ba81a7b</t>
  </si>
  <si>
    <t>45152830-f10f-11eb-94d2-3b1b0d61e40d</t>
  </si>
  <si>
    <t>aefb03c0-8445-11ee-921f-6ba8c45af6e4</t>
  </si>
  <si>
    <t>97608400-83dd-11ee-91c5-bb20907a4d98</t>
  </si>
  <si>
    <t>00cf0c40-7349-11ee-a053-c31ecd0ea2d9</t>
  </si>
  <si>
    <t>a7980730-f37e-11ec-b743-b1de2c566e0f</t>
  </si>
  <si>
    <t>b4ca0ed0-03ce-11ec-8dba-21023f7307a2</t>
  </si>
  <si>
    <t>e8678560-4305-11ee-961f-956a0d4c4678</t>
  </si>
  <si>
    <t>bf56d400-849b-11ee-bb61-975664eda5de</t>
  </si>
  <si>
    <t>60571ba0-047c-11ec-a541-0b478fbf08c5</t>
  </si>
  <si>
    <t>2be9e0c0-a622-11ed-871c-e5d41a1dce7c</t>
  </si>
  <si>
    <t>5d986a40-83f5-11ee-ba00-b9ddae451e44</t>
  </si>
  <si>
    <t>01ebbf70-c17e-11ec-910c-e50045a10512</t>
  </si>
  <si>
    <t>924bb0b0-51f7-11ee-aeb3-a95802000a8e</t>
  </si>
  <si>
    <t>ec12a940-794e-11ee-8d0d-b1011a8531bf</t>
  </si>
  <si>
    <t>44bd44c0-7ae8-11ee-bcb8-478b60d88005</t>
  </si>
  <si>
    <t>216c6f10-7326-11ee-87d3-2137ecf2a19c</t>
  </si>
  <si>
    <t>72c97f30-7a59-11ee-9139-b5f5f28d1dad</t>
  </si>
  <si>
    <t>b11fb800-65c6-11ee-a44c-8feab167daf2</t>
  </si>
  <si>
    <t>3ec34b00-fc1d-11ec-8c2b-a7c42781e7e7</t>
  </si>
  <si>
    <t>95f281b0-9633-11ed-bbfe-290aa08aba93</t>
  </si>
  <si>
    <t>808c63e0-d5f9-11ec-96a7-91f51c4445a1</t>
  </si>
  <si>
    <t>93c4cd80-dd63-11e9-9d83-31f96b825d5e</t>
  </si>
  <si>
    <t>9f261370-1bc6-11ec-9fce-59b8d7fe4e22</t>
  </si>
  <si>
    <t>d05aef20-3545-11ee-8580-799c3fb74722</t>
  </si>
  <si>
    <t>d6a3fa50-04f6-11ed-a534-23f0535ac1d0</t>
  </si>
  <si>
    <t>c20f96f0-ffb0-11ea-9c1a-758e4c95c4b5</t>
  </si>
  <si>
    <t>3a7ca870-bbcd-11eb-badb-05aa3e9424db</t>
  </si>
  <si>
    <t>3fc7d5c0-7441-11ec-9403-43b774f3893f</t>
  </si>
  <si>
    <t>70315a20-6fcf-11ee-a847-011f3c4c1a68</t>
  </si>
  <si>
    <t>a8af3330-4bc8-11ed-9e33-c9f4d0d03f0d</t>
  </si>
  <si>
    <t>49b9a4e0-7003-11ee-ac1b-bdd791ac24d7</t>
  </si>
  <si>
    <t>8cd4bd90-710d-11ee-880d-49ae2c0270c8</t>
  </si>
  <si>
    <t>bf1041c0-a486-11ed-bd97-e5359bb4d375</t>
  </si>
  <si>
    <t>ffb13380-2454-11ee-a1d4-9d2cd639e536</t>
  </si>
  <si>
    <t>b634cd60-12ad-11ee-a193-1938db7117be</t>
  </si>
  <si>
    <t>67bda410-a4cb-11eb-a5bb-ed369e39fb00</t>
  </si>
  <si>
    <t>099e3c10-be32-11ec-8b95-89278a5e891c</t>
  </si>
  <si>
    <t>e7b79280-5414-11ed-85eb-537a7564eff1</t>
  </si>
  <si>
    <t>866d0e60-7c86-11ee-a281-4f2d5fafcc50</t>
  </si>
  <si>
    <t>72fd7830-5ca4-11ee-ac50-17c830eac301</t>
  </si>
  <si>
    <t>19d6b0a0-7cb1-11ee-b08b-73b2d954c026</t>
  </si>
  <si>
    <t>390f3e60-61d6-11ee-842e-07b1bdeaa680</t>
  </si>
  <si>
    <t>612732f0-1bde-11ea-8b40-5717de2b039d</t>
  </si>
  <si>
    <t>ba70b6c0-7cc3-11ee-a2af-1f5270303e18</t>
  </si>
  <si>
    <t>847ce9e0-1571-11ed-9878-e3fb1940b4ec</t>
  </si>
  <si>
    <t>550f3020-7a6f-11ec-911c-b3231e22470b</t>
  </si>
  <si>
    <t>c644a110-52ec-11ee-8760-3390bfa49891</t>
  </si>
  <si>
    <t>d1c69c90-6436-11ee-8073-4978abb456d2</t>
  </si>
  <si>
    <t>9d1e4b60-4abf-11ec-a7ad-d7bdf6b5f44b</t>
  </si>
  <si>
    <t>3d57c860-5921-11ee-8be7-739cd9456457</t>
  </si>
  <si>
    <t>ed63c750-5902-11ee-bc43-ab74cc8a2f13</t>
  </si>
  <si>
    <t>d9a9da10-2158-11ee-a2fc-137c94574d32</t>
  </si>
  <si>
    <t>ca6587b0-f85a-11ed-8cef-9190f3d2a74c</t>
  </si>
  <si>
    <t>15284c00-cbf2-11ed-b11b-95d5349ad933</t>
  </si>
  <si>
    <t>46d26e70-3763-11ee-9562-5346a1c9cb05</t>
  </si>
  <si>
    <t>47364970-7bf8-11ee-95c8-c79d5232c2cc</t>
  </si>
  <si>
    <t>0a35d6a0-5153-11ee-94b3-9bc0fa21e11d</t>
  </si>
  <si>
    <t>7a59f160-cabc-11ec-83ba-3fdc290f02d1</t>
  </si>
  <si>
    <t>a52a6790-7c58-11ee-b31f-a17ea8ebca96</t>
  </si>
  <si>
    <t>fbc98380-c324-11ed-8590-c540be38b137</t>
  </si>
  <si>
    <t>a2b1eb10-7324-11ee-8d99-85c548985373</t>
  </si>
  <si>
    <t>c1814320-0132-11ed-b2c6-09f0df5ce4b7</t>
  </si>
  <si>
    <t>213ff230-7c79-11ee-a857-d522f2880510</t>
  </si>
  <si>
    <t>6a66c320-a782-11ed-897b-f7cb01d054e6</t>
  </si>
  <si>
    <t>7934c600-6e1e-11ee-9e79-25f6a303b552</t>
  </si>
  <si>
    <t>6ad1f470-e340-11ed-bfb0-5bf09b1451cd</t>
  </si>
  <si>
    <t>77d78360-3021-11ed-aa9a-17c8d1aeb8be</t>
  </si>
  <si>
    <t>8cff82f0-d842-11ed-a552-f166b4052c99</t>
  </si>
  <si>
    <t>1d6e1220-5868-11ee-8d38-13797feadc55</t>
  </si>
  <si>
    <t>dc3a5a00-61c4-11ee-a32d-2509976575da</t>
  </si>
  <si>
    <t>215485b0-b79c-11ea-ba32-23e5d489dfec</t>
  </si>
  <si>
    <t>131643f0-7cc2-11ee-87b2-4990df245f59</t>
  </si>
  <si>
    <t>a78838c0-a338-11ea-99bf-494743ca6e16</t>
  </si>
  <si>
    <t>688b19a0-3709-11e8-b3f7-dd1f57ee5456</t>
  </si>
  <si>
    <t>632dd1c0-903f-11ed-92d4-9b5b5ef03acb</t>
  </si>
  <si>
    <t>c85aca20-7c5d-11ee-acef-9bb7d4f61f39</t>
  </si>
  <si>
    <t>01cd9790-74a9-11ee-9166-a9987476f320</t>
  </si>
  <si>
    <t>d3e147d0-c961-11ec-8dbc-91522cfcdb7f</t>
  </si>
  <si>
    <t>06680da0-5c47-11ee-8212-abfe30d49c34</t>
  </si>
  <si>
    <t>134add00-7c08-11ee-9d1c-d598598b35ec</t>
  </si>
  <si>
    <t>e416e210-7caf-11ee-b5b0-470b4c205b92</t>
  </si>
  <si>
    <t>f5047cb0-bedb-11ec-b82f-19a3800eb60a</t>
  </si>
  <si>
    <t>49248f30-be2a-11ed-981e-ddcea548052c</t>
  </si>
  <si>
    <t>3d725710-5d16-11ec-92a5-d55bf1f546e2</t>
  </si>
  <si>
    <t>a86e4c00-63b2-11e9-aa6c-3795c8f95f19</t>
  </si>
  <si>
    <t>397fdaf0-34b8-11ec-9b79-0bc2295b5ed8</t>
  </si>
  <si>
    <t>d16211e0-10e2-11ea-a091-8b5f374162b1</t>
  </si>
  <si>
    <t>b91cbb20-db83-11ed-b2fe-e36082a9bff6</t>
  </si>
  <si>
    <t>ea37dbe0-0b19-11ec-9803-ff529780dc0c</t>
  </si>
  <si>
    <t>289bc360-afde-11ec-a882-df5bc25920ab</t>
  </si>
  <si>
    <t>d7fb2a10-32f9-11ec-a696-299c69031487</t>
  </si>
  <si>
    <t>1cb792a0-142c-11e9-a8ea-df434196c21e</t>
  </si>
  <si>
    <t>b8a22b80-56c2-11e8-b9ae-f5b3fe8881ef</t>
  </si>
  <si>
    <t>41b27e60-5cef-11ee-a1f6-8f78675c51e6</t>
  </si>
  <si>
    <t>f0976000-c768-11ea-aa38-0b146f4a044e</t>
  </si>
  <si>
    <t>290d0520-429a-11ee-8803-1550ce7afdb2</t>
  </si>
  <si>
    <t>198d8a50-586d-11ee-96ca-67b84d8a3eba</t>
  </si>
  <si>
    <t>d8628fe0-7d14-11ee-8235-97a37f3409f4</t>
  </si>
  <si>
    <t>7017a720-2d61-11ee-90ac-75a9a49209d9</t>
  </si>
  <si>
    <t>dac363f0-712c-11eb-8fab-71c02a61d0b3</t>
  </si>
  <si>
    <t>2f0a6820-1985-11ee-aa32-8bc1afd5ce8e</t>
  </si>
  <si>
    <t>e0b79a10-5234-11ee-9d1b-6918a76d6e9b</t>
  </si>
  <si>
    <t>151b55f0-8417-11ec-a8e8-23782606c013</t>
  </si>
  <si>
    <t>58af5680-58df-11ec-b145-a7577f3da465</t>
  </si>
  <si>
    <t>9da404e0-41a7-11ee-8019-6bd6f11f1f97</t>
  </si>
  <si>
    <t>9e545010-7e16-11ee-b2b0-831f8b3d4ae0</t>
  </si>
  <si>
    <t>4cafd660-70f3-11ee-96e5-17ddff515be3</t>
  </si>
  <si>
    <t>b0955a40-bfd5-11ec-b304-5d01fbd69d8c</t>
  </si>
  <si>
    <t>005ebfb0-1282-11eb-90a2-a960d07fa591</t>
  </si>
  <si>
    <t>7cb269b0-f5e3-11ea-9dd4-31c66fbb672d</t>
  </si>
  <si>
    <t>bb77a1c0-0a4a-11ec-acae-85f4c5ca042b</t>
  </si>
  <si>
    <t>47b5f3c0-f3cf-11ed-a05b-c93fa197bb74</t>
  </si>
  <si>
    <t>d025a9e0-2588-11e9-b5f5-7f1828f89663</t>
  </si>
  <si>
    <t>f7712990-82c9-11ee-ae58-7dd980e52968</t>
  </si>
  <si>
    <t>2c4ca150-b4b2-11eb-bceb-c907bb5088fb</t>
  </si>
  <si>
    <t>cc2c6540-82e4-11ee-9da3-b74ada4fcad7</t>
  </si>
  <si>
    <t>5963ea30-82f6-11ee-8bd0-c5a350209305</t>
  </si>
  <si>
    <t>dd2ffdf0-2671-11e8-b53c-c18ebfb7a046</t>
  </si>
  <si>
    <t>3ad41370-8291-11ee-874f-f7025842333c</t>
  </si>
  <si>
    <t>1a9fee30-82be-11ee-b054-d1cc1e946078</t>
  </si>
  <si>
    <t>3b7f4ab0-3969-11ec-9ba7-317fd43cdaad</t>
  </si>
  <si>
    <t>ffedd7a0-79cc-11ed-9423-aba39d31dac6</t>
  </si>
  <si>
    <t>9f5d8ce0-82af-11ee-b9ac-0f819fc53857</t>
  </si>
  <si>
    <t>d7c78550-2615-11ee-b184-073b02fe7a4c</t>
  </si>
  <si>
    <t>2673e5a0-407e-11ed-9964-1720ad6508fb</t>
  </si>
  <si>
    <t>c6fd40e0-9248-11ed-b456-33262e2d98fa</t>
  </si>
  <si>
    <t>59df66c0-dc79-11ed-aaa7-9de3299dc8d1</t>
  </si>
  <si>
    <t>b98c1910-e7fd-11ea-a276-6b686dcf4deb</t>
  </si>
  <si>
    <t>9430d5f0-827f-11ee-939f-552ef90fbe0b</t>
  </si>
  <si>
    <t>2d3542a0-3c66-11ee-99ab-f1375795c717</t>
  </si>
  <si>
    <t>58383280-8295-11ee-b96f-854a4c0ce435</t>
  </si>
  <si>
    <t>527b0230-82ec-11ee-9bf0-d12c4cb2b2bc</t>
  </si>
  <si>
    <t>4f65f7e0-53b6-11ee-b0eb-819c5edf8f39</t>
  </si>
  <si>
    <t>a1909640-ec11-11ed-b269-a9b3a0fa4b40</t>
  </si>
  <si>
    <t>82c7dcc0-60a5-11ed-9232-f7e80a193ab0</t>
  </si>
  <si>
    <t>669acb00-8310-11ee-adf7-e52bdf9a4e24</t>
  </si>
  <si>
    <t>2be1fd10-f3df-11ec-bc49-47658d3aab89</t>
  </si>
  <si>
    <t>84d63ce0-8288-11ee-87be-7178b11596c8</t>
  </si>
  <si>
    <t>efdd9800-6747-11ee-8700-07a9e0f4b90b</t>
  </si>
  <si>
    <t>4789edb0-aea2-11ed-bb08-e3e8d4b65fee</t>
  </si>
  <si>
    <t>62d20c00-bcc7-11ed-bd6f-a7b50e1ae7a6</t>
  </si>
  <si>
    <t>24f31130-b0fc-11ed-ab7c-8b922823340b</t>
  </si>
  <si>
    <t>bd69a690-82c5-11ee-a6b4-25d556bd8dcf</t>
  </si>
  <si>
    <t>6987a3b0-8d27-11eb-857e-252d57d3a29f</t>
  </si>
  <si>
    <t>294a2340-7ac3-11ee-b449-fdc1c2cfebf6</t>
  </si>
  <si>
    <t>eed069b0-0b71-11ee-a780-25a3947b5de9</t>
  </si>
  <si>
    <t>1787c200-1eaa-11ed-984f-410e77d79358</t>
  </si>
  <si>
    <t>66080350-bcbf-11ed-b71f-f7e7728c0b20</t>
  </si>
  <si>
    <t>02f2df70-3cb2-11ed-a8bb-c1c49be73825</t>
  </si>
  <si>
    <t>6bb0c070-7d77-11ee-90e1-5dd519000223</t>
  </si>
  <si>
    <t>0fb05030-82a2-11ee-85e1-ab5e77c9be32</t>
  </si>
  <si>
    <t>dea12cb0-2f83-11ee-8873-799208d195b5</t>
  </si>
  <si>
    <t>3ce8b090-645e-11ee-8b84-4f43e40666d2</t>
  </si>
  <si>
    <t>84427a20-f3b6-11ed-a748-1d97c1fa57bb</t>
  </si>
  <si>
    <t>5b06eee0-86f3-11ee-bfe7-99ec2be86b6f</t>
  </si>
  <si>
    <t>2f18f6a0-c64d-11ed-b903-23989ac6e302</t>
  </si>
  <si>
    <t>90fdca10-8693-11ee-934b-736893422d47</t>
  </si>
  <si>
    <t>41d93140-46e9-11ec-a76a-437f1f0bca1b</t>
  </si>
  <si>
    <t>5bb5d6c0-3ca8-11ee-a061-51e7a79d61f1</t>
  </si>
  <si>
    <t>89fc7110-81f4-11ee-8b2c-f7d3e0ed28ab</t>
  </si>
  <si>
    <t>09a61130-86f2-11ee-8567-575a414ef8f5</t>
  </si>
  <si>
    <t>22129b20-86a3-11ee-acb8-ffce686e2582</t>
  </si>
  <si>
    <t>b728cf30-6be2-11ee-9a54-2709e5f9b078</t>
  </si>
  <si>
    <t>b9553df0-bc36-11ec-baaf-a1b8f0d96ba2</t>
  </si>
  <si>
    <t>67422280-86c9-11ee-b5e6-29e45d8ecfb5</t>
  </si>
  <si>
    <t>7bbb35b0-5cfa-11ee-a13f-33ef91df8c9f</t>
  </si>
  <si>
    <t>9a331d70-2b19-11eb-9436-8fbb00537f08</t>
  </si>
  <si>
    <t>8ac758b0-8f71-11ed-93e2-bb1d349f94c8</t>
  </si>
  <si>
    <t>ec2666a0-4edd-11ea-9a99-7582f3fe173b</t>
  </si>
  <si>
    <t>dbbda290-86a8-11ee-abdb-ed03f4ba610d</t>
  </si>
  <si>
    <t>fce5f7c0-86bb-11ee-9c45-4f54decf1f87</t>
  </si>
  <si>
    <t>b0f0d040-85b9-11ee-baf3-1965c4a2d168</t>
  </si>
  <si>
    <t>b29cfb60-1ad6-11ee-8430-dfd7e122ee81</t>
  </si>
  <si>
    <t>dd3d9ad0-8392-11ee-a950-1d4e3845c67a</t>
  </si>
  <si>
    <t>5f089140-3fde-11ed-8a99-5121a16b14dd</t>
  </si>
  <si>
    <t>0fe63830-431a-11ed-80d7-51ded4165a9f</t>
  </si>
  <si>
    <t>2dbd3810-83c7-11ee-b36c-fb9f863dbd8a</t>
  </si>
  <si>
    <t>7e575140-db24-11ec-953b-693c0be4f0d8</t>
  </si>
  <si>
    <t>9965d080-fa35-11ec-a881-a1fef97fa787</t>
  </si>
  <si>
    <t>05ee4690-8353-11ee-b622-356716e161e2</t>
  </si>
  <si>
    <t>1e705180-834a-11ee-889b-27861fbd0423</t>
  </si>
  <si>
    <t>bee38260-77ae-11ee-9e03-19b7cb09f8fa</t>
  </si>
  <si>
    <t>7b7ddac0-5869-11ee-b84e-4b6de69f7d13</t>
  </si>
  <si>
    <t>2edf6720-55f7-11ee-b738-9bfc20b487c6</t>
  </si>
  <si>
    <t>80121bb0-8365-11ee-8363-719662d2b0a8</t>
  </si>
  <si>
    <t>9e71c280-19f9-11ed-9bc9-8f173657187d</t>
  </si>
  <si>
    <t>b1c99210-68da-11ed-a25c-8160d569c0a6</t>
  </si>
  <si>
    <t>5f5f9580-83d0-11ee-a782-7798f92342a2</t>
  </si>
  <si>
    <t>d3dac9e0-ae5f-11ec-aebe-19d9307a1da2</t>
  </si>
  <si>
    <t>0b253c30-8386-11ee-b33e-8d5f72594461</t>
  </si>
  <si>
    <t>3d032190-83c7-11ee-8490-a72ac47c4ecd</t>
  </si>
  <si>
    <t>099df800-831a-11ee-8422-af8f0773534d</t>
  </si>
  <si>
    <t>e200b690-c3c3-11ed-a968-71198b08969d</t>
  </si>
  <si>
    <t>eaaafbf0-835f-11ee-8dd1-a1cf453a958f</t>
  </si>
  <si>
    <t>c89ca050-a691-11ed-ac27-eb96d3d277c6</t>
  </si>
  <si>
    <t>bd976810-839b-11ee-9c1d-bd43bd6242d0</t>
  </si>
  <si>
    <t>81399df0-d8e5-11ec-9e1d-cb581073550a</t>
  </si>
  <si>
    <t>9924c2e0-83d5-11ee-a618-b964cee70706</t>
  </si>
  <si>
    <t>229cd960-a459-11e9-8a27-37377f465d27</t>
  </si>
  <si>
    <t>8d656190-82e4-11ee-a59f-5dfead7cec50</t>
  </si>
  <si>
    <t>6955e360-83c0-11ee-a5d9-99b30c1190c7</t>
  </si>
  <si>
    <t>ba4e5e80-77dd-11ee-9d32-c760f1ba32b2</t>
  </si>
  <si>
    <t>781de240-7d89-11ee-b25c-bb4071c05883</t>
  </si>
  <si>
    <t>e9394e30-9c5a-11ed-b8fa-d77392adceaf</t>
  </si>
  <si>
    <t>a5623b20-8eb0-11ed-aabd-01b51f03cf9b</t>
  </si>
  <si>
    <t>47c38990-b2f9-11eb-a296-41ebfd879584</t>
  </si>
  <si>
    <t>ee2f06a0-fcde-11ea-8348-cd88965626d2</t>
  </si>
  <si>
    <t>ddf3b230-f539-11ed-aef6-6df9e07d600b</t>
  </si>
  <si>
    <t>5fe8bac0-f24e-11ea-91de-9bcd6787c566</t>
  </si>
  <si>
    <t>a373e6f0-d10f-11ed-9936-f71cce234ed2</t>
  </si>
  <si>
    <t>f4621b40-6e85-11ee-b7a8-ed9cd8b9dc6f</t>
  </si>
  <si>
    <t>44e7a6f0-6b75-11eb-81b9-e13b91a3882f</t>
  </si>
  <si>
    <t>993f96d0-1709-11ee-b19c-b1f4cc173b94</t>
  </si>
  <si>
    <t>a9620a50-2578-11eb-bae8-cbcdbfe22f4c</t>
  </si>
  <si>
    <t>4b9a53e0-d454-11ed-a82e-599b767e5041</t>
  </si>
  <si>
    <t>5a4cd2c0-62b9-11ee-865c-df3295653ca0</t>
  </si>
  <si>
    <t>e117c480-7f70-11ee-8541-9f288bd0f5d0</t>
  </si>
  <si>
    <t>91e0c9d0-82df-11ee-9582-fdd2b45a1b13</t>
  </si>
  <si>
    <t>ac1c6df0-83ce-11ee-9f5f-41b21e15a60a</t>
  </si>
  <si>
    <t>a20dd8d0-570a-11ee-b0e9-5befd482f94b</t>
  </si>
  <si>
    <t>4c3d4a40-c7d5-11ed-a47c-112a3ea758d4</t>
  </si>
  <si>
    <t>f1e54a80-3da8-11ee-b023-35391fda87f5</t>
  </si>
  <si>
    <t>26314fa0-7ef3-11ea-b44d-3d097d6aa3f6</t>
  </si>
  <si>
    <t>bc5e8da0-80a0-11ee-9e62-9d73ddfbfc62</t>
  </si>
  <si>
    <t>28b382d0-387b-11ee-be78-39889ce96ff7</t>
  </si>
  <si>
    <t>607ca5c0-0833-11ee-bbdb-ff31b80fde43</t>
  </si>
  <si>
    <t>b691c7e0-7f81-11ee-9080-6d8604be1b10</t>
  </si>
  <si>
    <t>13d713a0-68d1-11ee-945b-b162051111e9</t>
  </si>
  <si>
    <t>4949b870-11f2-11ee-9be8-e581638ccd96</t>
  </si>
  <si>
    <t>842ad690-54c2-11ea-83c6-573663176efa</t>
  </si>
  <si>
    <t>4b9b50b0-84f4-11ed-88d0-1d4b3c7225b7</t>
  </si>
  <si>
    <t>8279aaa0-682e-11ee-ac77-09b1e75b521e</t>
  </si>
  <si>
    <t>53e23290-7d76-11ee-b7fc-555902481ffd</t>
  </si>
  <si>
    <t>467d74d0-809a-11ee-80c3-6bfb6228c48b</t>
  </si>
  <si>
    <t>0d245ff0-17b1-11eb-a2ef-a90bf9c69765</t>
  </si>
  <si>
    <t>bfd1ee20-7f0e-11ee-95e7-e1d9ff7a94dd</t>
  </si>
  <si>
    <t>c7ce4660-7990-11ee-98c9-19fc457d7760</t>
  </si>
  <si>
    <t>8ff93380-8db3-11ee-8983-d1c3cdd0683f</t>
  </si>
  <si>
    <t>300ba730-8dd3-11ee-b672-956b8ef12dc7</t>
  </si>
  <si>
    <t>446d5420-1039-11ee-bb3b-0360c3e01388</t>
  </si>
  <si>
    <t>33fca5c0-8dfa-11ee-8deb-45d3fd7c3a3d</t>
  </si>
  <si>
    <t>476e66d0-8dc7-11ee-8cd7-1fb78738869a</t>
  </si>
  <si>
    <t>f06d6ad0-3752-11ea-ac33-855bb15645fe</t>
  </si>
  <si>
    <t>a0e53900-8e0d-11ee-a886-432d9a94b0c7</t>
  </si>
  <si>
    <t>fc8ccbf0-8da5-11ee-aa45-9b9cb6b7d023</t>
  </si>
  <si>
    <t>1f8d76b0-8dd1-11ee-b14c-e7802822e9e3</t>
  </si>
  <si>
    <t>c33f1d20-8d1f-11ee-b59b-5313cfcb7278</t>
  </si>
  <si>
    <t>f44c0e20-a37c-11ec-8442-53860ae678cc</t>
  </si>
  <si>
    <t>f014c2e0-8249-11ee-b69c-9788c013357b</t>
  </si>
  <si>
    <t>d8ae7050-536f-11ee-95b4-0b88d2e1f82a</t>
  </si>
  <si>
    <t>8d4ed660-004d-11ee-997b-4164cb9b1ce1</t>
  </si>
  <si>
    <t>304ad350-8370-11ee-91a1-7783ab246793</t>
  </si>
  <si>
    <t>55d7d4a0-4377-11ec-b659-99ea6803bac5</t>
  </si>
  <si>
    <t>0ad165f0-f7a2-11eb-bc04-d56a2fa92dcd</t>
  </si>
  <si>
    <t>61776c00-f884-11eb-ab81-03105d488744</t>
  </si>
  <si>
    <t>93420480-7e1e-11ee-8a89-1d395dfef3e2</t>
  </si>
  <si>
    <t>01a016f0-bb1c-11ec-b66e-0d45a5ac37c9</t>
  </si>
  <si>
    <t>ff847860-b685-11ec-988b-f7bc901f6613</t>
  </si>
  <si>
    <t>29d26fc0-7e29-11ee-b4d4-4da6746327ab</t>
  </si>
  <si>
    <t>dd4efc50-2f49-11e9-8600-39c11ee2b406</t>
  </si>
  <si>
    <t>7bc2a300-8dbe-11ee-9d35-376610b86ebd</t>
  </si>
  <si>
    <t>68af3fd0-6ac4-11e8-94ce-630b05417bef</t>
  </si>
  <si>
    <t>22a44590-4d44-11ee-b09f-a5dfa9cf210c</t>
  </si>
  <si>
    <t>c3a52560-ff9a-11ed-bbf7-e31ac64d3d7d</t>
  </si>
  <si>
    <t>a5f21770-7900-11ec-bc33-81d98b0232a2</t>
  </si>
  <si>
    <t>6663f4a0-08df-11ee-81cb-8be2005d9c9c</t>
  </si>
  <si>
    <t>c011f610-9dfe-11ed-8c05-df4ea4111227</t>
  </si>
  <si>
    <t>8f05c840-8db2-11ee-9bf0-e5f6ba6786c4</t>
  </si>
  <si>
    <t>4ddaef10-7d0b-11ee-b8cb-f56f420ecade</t>
  </si>
  <si>
    <t>42b182e0-3820-11ea-976f-cdfdf33cea70</t>
  </si>
  <si>
    <t>57c8c940-60f3-11ee-be2e-79588e48dd15</t>
  </si>
  <si>
    <t>36d5c140-6f4c-11ee-8d6a-9f5e47090baf</t>
  </si>
  <si>
    <t>11eeecf0-85c0-11ee-a68a-bfcdf9b2d107</t>
  </si>
  <si>
    <t>797c5c20-8621-11ee-90e9-79ffaf0918fa</t>
  </si>
  <si>
    <t>a2861660-9257-11ed-96ae-61ff958c7640</t>
  </si>
  <si>
    <t>39ecdf50-85d4-11ee-8075-e58cf95a63d8</t>
  </si>
  <si>
    <t>ba5cb770-85b4-11ee-ade2-31fd05fa6ee7</t>
  </si>
  <si>
    <t>dc232150-4929-11ed-8985-852afb4eb10f</t>
  </si>
  <si>
    <t>74b32710-b817-11ed-b0f3-61697d13745c</t>
  </si>
  <si>
    <t>756f7e80-6c99-11ec-9222-bd4fea1f018b</t>
  </si>
  <si>
    <t>79012160-722f-11ed-9edd-cffe07cca556</t>
  </si>
  <si>
    <t>f05b0d10-859e-11ee-9672-4bb43dc20942</t>
  </si>
  <si>
    <t>8aeae720-78dd-11ee-9793-4f8dee2ea49a</t>
  </si>
  <si>
    <t>73c62980-842f-11ee-af71-0bf1fe234332</t>
  </si>
  <si>
    <t>bdb97890-8618-11ee-9c2a-930b56aee745</t>
  </si>
  <si>
    <t>dd86b190-85de-11ee-956e-a3f9a946cea6</t>
  </si>
  <si>
    <t>9d4208d0-8581-11ee-a586-9f3594ef701e</t>
  </si>
  <si>
    <t>86ac2b00-24db-11eb-9d23-c5e4b2e3ccb0</t>
  </si>
  <si>
    <t>d78e1830-8630-11ee-9887-895ee8364bbe</t>
  </si>
  <si>
    <t>b24afa20-3c5c-11ee-9724-7d47517e4da5</t>
  </si>
  <si>
    <t>185670c0-f58f-11ed-bcce-4ddb818f8008</t>
  </si>
  <si>
    <t>13f3f150-8eab-11ee-b050-2708d6cbfd5a</t>
  </si>
  <si>
    <t>5c6c5200-0e99-11eb-9b25-db36492c93e0</t>
  </si>
  <si>
    <t>bbab5e70-72a3-11ee-a221-75f90ae701fd</t>
  </si>
  <si>
    <t>4e1125d0-8e18-11ee-85b6-c9dba54497c5</t>
  </si>
  <si>
    <t>2a4d22a0-8ebf-11ee-8f00-d3767c2db3be</t>
  </si>
  <si>
    <t>e78e4f50-8ea7-11ee-b9e5-2332e4bc3d2a</t>
  </si>
  <si>
    <t>bed772e0-6ff7-11ee-aba9-3b59bb50f6a6</t>
  </si>
  <si>
    <t>088007b0-3f85-11ea-a1ba-9d323bd5e36a</t>
  </si>
  <si>
    <t>d8a35780-8e2d-11ee-bf0f-2d814bf49f2e</t>
  </si>
  <si>
    <t>ec4f9c60-6ef4-11ee-9c7d-5d11eb875b05</t>
  </si>
  <si>
    <t>a3549cf0-1ec7-11ed-adc7-a9d3b5d972bf</t>
  </si>
  <si>
    <t>03987870-399f-11ec-b29e-f1a65855e6a6</t>
  </si>
  <si>
    <t>47a13ff0-e9d4-11ea-b2a3-ebc87957b0a1</t>
  </si>
  <si>
    <t>b0c405b0-8e92-11ee-8649-89ecf037b02b</t>
  </si>
  <si>
    <t>4bd97800-270f-11ee-9573-87f3c31eb515</t>
  </si>
  <si>
    <t>43f91c20-8e49-11ee-aa76-eb29c5258b0c</t>
  </si>
  <si>
    <t>9eddf9f0-4e28-11ee-970b-555a077b0b29</t>
  </si>
  <si>
    <t>641766a0-8ea4-11ee-b979-dd4753052853</t>
  </si>
  <si>
    <t>13b10210-1165-11ed-b8fb-71ee091b3c68</t>
  </si>
  <si>
    <t>8aca8850-8e9e-11ee-accb-6362c7a08b14</t>
  </si>
  <si>
    <t>b3fc2f50-665b-11ee-a149-83de05bbb7ab</t>
  </si>
  <si>
    <t>541e0840-8e7b-11ee-a433-fd2a8f952818</t>
  </si>
  <si>
    <t>098b6020-91c4-11ed-8b56-bd130d123d3f</t>
  </si>
  <si>
    <t>2898a450-7954-11ee-b75a-9953746b229e</t>
  </si>
  <si>
    <t>5ae0e430-338c-11ee-b733-673dda80d65f</t>
  </si>
  <si>
    <t>2b2e7370-8e26-11ee-864d-eba1c39fff15</t>
  </si>
  <si>
    <t>f3c64940-5643-11ee-8d35-df559f776bd1</t>
  </si>
  <si>
    <t>501321c0-d839-11ed-b0ca-2793d2a4654d</t>
  </si>
  <si>
    <t>9a319ec0-1fa9-11ec-be36-83539b7c3b62</t>
  </si>
  <si>
    <t>df6a11c0-a4f7-11eb-8af4-9dd8273a135c</t>
  </si>
  <si>
    <t>513d6bc0-c4c3-11ed-8483-3b1a798e5853</t>
  </si>
  <si>
    <t>0320d9b0-bf31-11ec-838f-8978a03b2530</t>
  </si>
  <si>
    <t>afdb39c0-5080-11ee-9fa6-790ff0f8f840</t>
  </si>
  <si>
    <t>77020370-38ff-11ed-90ca-bb7fc842ca5c</t>
  </si>
  <si>
    <t>8121dfe0-92cb-11ec-8261-1dac7830005e</t>
  </si>
  <si>
    <t>a9344300-77b2-11ea-a6fe-2d36b1f2002f</t>
  </si>
  <si>
    <t>64cae1f0-892f-11ee-9fca-53c1305efc4a</t>
  </si>
  <si>
    <t>6b371270-f073-11ed-9128-3d6a41f47b1e</t>
  </si>
  <si>
    <t>30cd1e20-4f8f-11ed-9a31-79fc221106b9</t>
  </si>
  <si>
    <t>41b1cbf0-f4c1-11ed-9883-a7798c0f1dcd</t>
  </si>
  <si>
    <t>3ebc9f80-ea47-11ed-baf3-912d3f4f5397</t>
  </si>
  <si>
    <t>447b2170-6d9c-11ee-b6ab-0d6b1772159a</t>
  </si>
  <si>
    <t>b00fbe70-57ab-11ee-9ce9-19e03b3377f4</t>
  </si>
  <si>
    <t>4eabb280-5e84-11e9-80b3-093a3ec356a3</t>
  </si>
  <si>
    <t>ea488240-5eb7-11ed-ba8f-3b622a1ddc8a</t>
  </si>
  <si>
    <t>cb585220-80d0-11ee-8c64-2121ae5bf2c1</t>
  </si>
  <si>
    <t>ed3c06e0-80c9-11ee-b32e-73897fda5b91</t>
  </si>
  <si>
    <t>33b1a6a0-c984-11ed-8b44-d11783d4f57a</t>
  </si>
  <si>
    <t>68382aa0-7f1b-11ee-a001-ab822ea5a216</t>
  </si>
  <si>
    <t>ddf8c040-0137-11ee-8849-2bdad338d0bd</t>
  </si>
  <si>
    <t>01064990-9089-11ea-bceb-5747a3151995</t>
  </si>
  <si>
    <t>11f73af0-7d68-11ee-b849-cdf8186da536</t>
  </si>
  <si>
    <t>6b798e80-9831-11eb-b8f4-f93ef2fd59a6</t>
  </si>
  <si>
    <t>ea9bbfc0-7fe8-11ee-aa33-d3e24bf8de07</t>
  </si>
  <si>
    <t>d58b4c20-6592-11ed-8a72-579e315f1804</t>
  </si>
  <si>
    <t>1408b3b0-b463-11ed-8268-87fe7b590bc2</t>
  </si>
  <si>
    <t>a2490cc0-b3cf-11ea-ba28-7d06b168a520</t>
  </si>
  <si>
    <t>9974bbc0-0dfe-11ea-9a12-d919a32875c5</t>
  </si>
  <si>
    <t>37187e70-8146-11ee-8043-4d9ef7d88cde</t>
  </si>
  <si>
    <t>6b3cb780-bb5c-11ed-a7a5-65f93e2c6d45</t>
  </si>
  <si>
    <t>3b769f90-7db0-11ee-a844-33f79315d086</t>
  </si>
  <si>
    <t>74cb35f0-7985-11ee-a2a3-a3cdefd12b91</t>
  </si>
  <si>
    <t>fd606b30-ef9a-11ed-b53d-4f7686bdb28f</t>
  </si>
  <si>
    <t>d60c74f0-721e-11ee-a0e8-dbfdcccfc67b</t>
  </si>
  <si>
    <t>1d2c11f0-7dc9-11ee-8744-9f6ce413b8e3</t>
  </si>
  <si>
    <t>2c3aef60-3f1f-11ee-94f8-3db242a0d2fa</t>
  </si>
  <si>
    <t>c5212440-67c2-11e8-a4d6-f99da50c4b43</t>
  </si>
  <si>
    <t>31febba0-f949-11ed-9344-25c3f9893b27</t>
  </si>
  <si>
    <t>c9a12ab0-7dfb-11ee-a0fb-bb896462f555</t>
  </si>
  <si>
    <t>317247f0-8c0d-11ed-8392-491ae48fb568</t>
  </si>
  <si>
    <t>a1d6dfc0-7ba8-11ee-908e-75fff9bdebde</t>
  </si>
  <si>
    <t>2bc1b520-5151-11ee-8e33-4b884c66f90c</t>
  </si>
  <si>
    <t>9eaa3180-bce5-11ed-b754-6f3cd0a6f18e</t>
  </si>
  <si>
    <t>65567460-6f46-11ea-b6c2-61539cdcb85a</t>
  </si>
  <si>
    <t>86731360-68b2-11ee-9c39-77309bd3ca4f</t>
  </si>
  <si>
    <t>592273a0-4ec4-11ed-9a0e-bf28f4fb05df</t>
  </si>
  <si>
    <t>a9d6f880-1544-11ec-88f2-ffa23ab0fbc0</t>
  </si>
  <si>
    <t>50d05df0-1176-11ee-bc33-9f745e295c1d</t>
  </si>
  <si>
    <t>4abd36d0-7e28-11ee-8a01-4b26f9dc4176</t>
  </si>
  <si>
    <t>9aa7c240-6f01-11ee-b90c-43bf9a5a5ffc</t>
  </si>
  <si>
    <t>d7643f80-459f-11eb-94ea-4352cebe20bb</t>
  </si>
  <si>
    <t>c10c3b00-cba5-11ed-b79c-315b473f5fe7</t>
  </si>
  <si>
    <t>fceebd30-7dae-11ee-995b-41eeac17c2b6</t>
  </si>
  <si>
    <t>14daae20-03f5-11ed-9a95-ff51a0d312d9</t>
  </si>
  <si>
    <t>69759090-3088-11eb-a05b-3303464aeeab</t>
  </si>
  <si>
    <t>7bfd9710-7cd1-11ee-9a2d-f9f6322b5d26</t>
  </si>
  <si>
    <t>1bd1b730-74b7-11ee-8fcf-533b2f78a300</t>
  </si>
  <si>
    <t>2b7127f0-1186-11ee-9d97-fd87d173a13f</t>
  </si>
  <si>
    <t>5a33e4f0-7c12-11ee-b73e-87a9118d3d34</t>
  </si>
  <si>
    <t>9e8fb0c0-7bb8-11ee-a394-09b1c784bda5</t>
  </si>
  <si>
    <t>35872100-7198-11ee-b9ad-6965e9bd5a02</t>
  </si>
  <si>
    <t>c8f41110-34d9-11ee-8c47-515b09df55c1</t>
  </si>
  <si>
    <t>7d053c30-5fb0-11eb-aac7-173c981a2032</t>
  </si>
  <si>
    <t>981ffe50-70b0-11ea-a265-ffbe702fdf26</t>
  </si>
  <si>
    <t>21a20810-76d6-11ee-8ad3-ff3e78388499</t>
  </si>
  <si>
    <t>6863dc30-07ea-11ed-8e45-6d2618168de3</t>
  </si>
  <si>
    <t>c3e1c830-3452-11ed-b06b-6de81a8e026c</t>
  </si>
  <si>
    <t>e3f4b000-78bd-11ee-bf4e-d3f34681e1cc</t>
  </si>
  <si>
    <t>d7027f60-8a73-11ec-b5f2-c9a98f660e75</t>
  </si>
  <si>
    <t>483b6bd0-7873-11ee-a3d0-936034eff816</t>
  </si>
  <si>
    <t>11a82050-41ae-11ee-9175-7d03ae926415</t>
  </si>
  <si>
    <t>edaf81b0-d76e-11ed-aa81-fd66fe9b4970</t>
  </si>
  <si>
    <t>d23a5fd0-55fa-11ee-a03c-139c780160bb</t>
  </si>
  <si>
    <t>74b11f10-dcbc-11ec-a5f8-6db33301614a</t>
  </si>
  <si>
    <t>6d656ad0-24ce-11ee-98ae-69359935c18d</t>
  </si>
  <si>
    <t>97b80600-76fc-11ee-8a59-8bb6d8792ac3</t>
  </si>
  <si>
    <t>07690c10-84d8-11ec-a5ec-659f78a8acae</t>
  </si>
  <si>
    <t>7048a140-e582-11ec-8d0e-f78e45bdf7d6</t>
  </si>
  <si>
    <t>08fcf6e0-9666-11ed-84be-0bae6b981ef0</t>
  </si>
  <si>
    <t>b36ee130-b266-11ed-98ae-6bcee419f29b</t>
  </si>
  <si>
    <t>3e1f96d0-f187-11ed-91d7-ff3d5e10e434</t>
  </si>
  <si>
    <t>9e09a380-6651-11ee-bd22-5b15c10557df</t>
  </si>
  <si>
    <t>e7cfe960-2d45-11ee-bfbc-3f56c4d4fed8</t>
  </si>
  <si>
    <t>6e3654c0-02b3-11ee-b0ec-11f5491025c0</t>
  </si>
  <si>
    <t>b20e5d60-59fb-11e9-a0b4-a34c3e94afb5</t>
  </si>
  <si>
    <t>3699b490-45c9-11ee-b56d-ff5bebd6114d</t>
  </si>
  <si>
    <t>cf82ee70-5b80-11ee-af6f-a77ef701a079</t>
  </si>
  <si>
    <t>f6fa51f0-b720-11ed-bf6b-393d4015692c</t>
  </si>
  <si>
    <t>0f0edce0-9303-11ec-b86e-437588257343</t>
  </si>
  <si>
    <t>5fa154d0-b4cc-11ed-b6bc-41f7c1a4f2bc</t>
  </si>
  <si>
    <t>4bf16490-38c4-11ed-b99c-3f068d13dd7e</t>
  </si>
  <si>
    <t>ec0b34c0-9a50-11ea-ab9b-5d80e3b25101</t>
  </si>
  <si>
    <t>5fef3740-5d00-11ee-9260-533e1e6323a4</t>
  </si>
  <si>
    <t>38855b10-9dc3-11ec-a5aa-b357fe13be33</t>
  </si>
  <si>
    <t>a4020350-4200-11ea-a3e3-0fa5ac2504b2</t>
  </si>
  <si>
    <t>9d377d60-1bc9-11ee-92b8-63e019d86f55</t>
  </si>
  <si>
    <t>bb657a80-35fd-11eb-a49f-31417088f34b</t>
  </si>
  <si>
    <t>ce145430-2e33-11ea-bd06-f3e06f7024be</t>
  </si>
  <si>
    <t>2b9acd30-7fa9-11ee-bd00-bf482fdf5c8a</t>
  </si>
  <si>
    <t>19bf88c0-7235-11ee-9ed0-af286b198d73</t>
  </si>
  <si>
    <t>6f08d990-fc10-11ec-8341-09d7e81d59e5</t>
  </si>
  <si>
    <t>1df476e0-2690-11ed-8eb2-69bcd41a490f</t>
  </si>
  <si>
    <t>8a4d7a50-307e-11ee-b878-9ba82c8ee509</t>
  </si>
  <si>
    <t>4b966d00-5062-11ed-8405-55e4c838df6b</t>
  </si>
  <si>
    <t>31f0e400-7971-11ee-bcd5-a7b1139883f8</t>
  </si>
  <si>
    <t>22e46c90-6ce5-11ee-842c-f9b529df2073</t>
  </si>
  <si>
    <t>3816d050-5e83-11ee-b787-016174f78978</t>
  </si>
  <si>
    <t>12715b80-7fae-11ee-a4ca-4f427cf824a7</t>
  </si>
  <si>
    <t>2bbc0ee0-1fc4-11ee-aacf-4b00821eb4fb</t>
  </si>
  <si>
    <t>792c7070-6755-11ed-84a7-1df592e4f58a</t>
  </si>
  <si>
    <t>1ed58d90-7fc9-11ee-a1a8-fd020735f2c2</t>
  </si>
  <si>
    <t>36c29df0-671d-11ed-ab42-bbabc5baae44</t>
  </si>
  <si>
    <t>ae7a1b50-8337-11eb-a24f-f5b770ce9946</t>
  </si>
  <si>
    <t>1e1157a0-61d7-11ee-9479-7f5f7ee96b0d</t>
  </si>
  <si>
    <t>a929f740-451d-11eb-9e9f-7d0f877c552b</t>
  </si>
  <si>
    <t>0dd23d90-65a7-11ee-a3c8-0993c856471f</t>
  </si>
  <si>
    <t>b16f0a70-7f36-11ee-a2a5-e1a1c8907994</t>
  </si>
  <si>
    <t>f58bbfa0-675d-11ee-9595-f1ab993f860d</t>
  </si>
  <si>
    <t>b1de8170-5e99-11ed-b9ef-2b7d8c4da9f3</t>
  </si>
  <si>
    <t>9c717ef0-7937-11ee-ab82-3fed6061a5cd</t>
  </si>
  <si>
    <t>ec8a1590-7ca3-11ee-b2a1-7589113f514e</t>
  </si>
  <si>
    <t>d40b35f0-7f80-11ee-a141-cf96d23f2b05</t>
  </si>
  <si>
    <t>1d163400-daba-11ed-8061-c7d15b5ea257</t>
  </si>
  <si>
    <t>8c872250-e7c6-11ec-9f40-85aa0c6c93ff</t>
  </si>
  <si>
    <t>9009c090-7f55-11ee-b570-c980f2db7790</t>
  </si>
  <si>
    <t>4b20fc90-7894-11ee-89f3-45da51b3a2cd</t>
  </si>
  <si>
    <t>c833e280-b264-11ec-9cfc-d1b2afac792e</t>
  </si>
  <si>
    <t>a15aaac0-69a8-11ee-8726-4d61742a23fd</t>
  </si>
  <si>
    <t>f71ece30-7670-11ee-9c20-6978c11822de</t>
  </si>
  <si>
    <t>a315d110-a5d0-11ed-b8df-d5ae0d370852</t>
  </si>
  <si>
    <t>3a974090-9baa-11ed-aa5d-abff3bdb9d37</t>
  </si>
  <si>
    <t>78abd940-798a-11ee-b3a3-57f4018ab536</t>
  </si>
  <si>
    <t>18478c90-4ff8-11ee-a1e0-5fa62ab05117</t>
  </si>
  <si>
    <t>2b1e30f0-0749-11ee-b48e-8913e8506e65</t>
  </si>
  <si>
    <t>c9ebeb80-0adb-11ec-92ac-873f65159eeb</t>
  </si>
  <si>
    <t>68ca5b80-7054-11ee-931a-7f158ff7e38b</t>
  </si>
  <si>
    <t>bc903130-6713-11ee-a030-5fa37589b093</t>
  </si>
  <si>
    <t>2a565bd0-ca3a-11ed-b62e-4370139559be</t>
  </si>
  <si>
    <t>12be04e0-eef3-11ed-9e40-c7751141f971</t>
  </si>
  <si>
    <t>8291ea70-034d-11ee-9054-7fc03ecf3de4</t>
  </si>
  <si>
    <t>3768b8c0-3a62-11ee-bddc-fd178bf2272a</t>
  </si>
  <si>
    <t>15a3f180-7a42-11ee-894a-dbc172d71a8d</t>
  </si>
  <si>
    <t>c2926360-4165-11ee-8490-41a57e6907ab</t>
  </si>
  <si>
    <t>b9d4c4b0-7a2d-11ee-98dd-711cd7d13615</t>
  </si>
  <si>
    <t>5b6e24c0-12e1-11ed-bb7a-819582b3bcb0</t>
  </si>
  <si>
    <t>ce163340-48a1-11ee-ad86-778833f76d2d</t>
  </si>
  <si>
    <t>97df8750-a139-11ed-bfaa-ed368b04c4c5</t>
  </si>
  <si>
    <t>7e371e50-7247-11ee-834b-4b2a701c22e3</t>
  </si>
  <si>
    <t>a0317f80-5de0-11ee-b248-898c26413b7a</t>
  </si>
  <si>
    <t>3e188b00-15af-11ee-92e0-4f0eefff13dc</t>
  </si>
  <si>
    <t>4b2e4020-a2c6-11ed-8d08-c74148ef9273</t>
  </si>
  <si>
    <t>031c1380-7a2e-11ee-a349-6b2a79bc3905</t>
  </si>
  <si>
    <t>3fdcf380-6c80-11ea-9f47-3761c0d1fac8</t>
  </si>
  <si>
    <t>ed756dd0-f962-11ec-95e7-c5900f4bba06</t>
  </si>
  <si>
    <t>495078b0-327f-11ee-ab3d-0ff8c3cbd9f3</t>
  </si>
  <si>
    <t>1da80120-696f-11ee-bdbd-e90c06426447</t>
  </si>
  <si>
    <t>abbaa9d0-3117-11ee-8803-fb6aac9e487d</t>
  </si>
  <si>
    <t>27278f20-5bbb-11ee-a9f9-efa1c367114d</t>
  </si>
  <si>
    <t>992dfec0-4bbb-11ee-94d9-a308134a655f</t>
  </si>
  <si>
    <t>2a9830c0-60dd-11ee-8c2d-db58d921319b</t>
  </si>
  <si>
    <t>1a98dfa0-424f-11ee-ab35-4f470ffe93de</t>
  </si>
  <si>
    <t>bd3a7190-f94f-11ed-830e-7fca1826c9f3</t>
  </si>
  <si>
    <t>6376d950-1bc3-11ee-8f6b-dd0845e0a4d9</t>
  </si>
  <si>
    <t>a3c2fd90-5151-11ee-8329-6f8429259901</t>
  </si>
  <si>
    <t>bb1b9c40-791f-11ee-9779-75f7b8ffd917</t>
  </si>
  <si>
    <t>c1027860-56b4-11ed-ae07-9136516b5df8</t>
  </si>
  <si>
    <t>55bff5a0-876e-11ee-9261-8fbbb21cf953</t>
  </si>
  <si>
    <t>28366360-ef18-11ed-b830-c7d4cc6da48f</t>
  </si>
  <si>
    <t>1c157830-8795-11ee-a9ab-2976510cbbb3</t>
  </si>
  <si>
    <t>0e28c110-871c-11ee-9855-4b6a301daa9f</t>
  </si>
  <si>
    <t>1fa23400-b1ba-11ec-b7e6-e52fcfc61435</t>
  </si>
  <si>
    <t>3f7ffb30-a93b-11ed-af94-0dace7e4b612</t>
  </si>
  <si>
    <t>0684be60-f7ca-11ec-8359-9fcf1c8f718a</t>
  </si>
  <si>
    <t>1ba88570-9288-11ed-acf2-c71dd9bedf16</t>
  </si>
  <si>
    <t>a050ff00-7f09-11ee-82b9-130fea7c6706</t>
  </si>
  <si>
    <t>d6cf4590-6ff6-11ee-a207-a7a98ca00dde</t>
  </si>
  <si>
    <t>57d2d5a0-87a6-11ee-b66a-e579e642259b</t>
  </si>
  <si>
    <t>039c3790-7d71-11ee-9158-090531810d42</t>
  </si>
  <si>
    <t>c6c571b0-8761-11ee-a7bf-f5db96bb2251</t>
  </si>
  <si>
    <t>508dfdb0-876a-11ee-880e-5345361d5b89</t>
  </si>
  <si>
    <t>a0f691f0-8719-11ee-8202-3d4c983b2d4b</t>
  </si>
  <si>
    <t>3b45f3a0-8769-11ee-a2ca-f9a30a4b4713</t>
  </si>
  <si>
    <t>b5e11f80-6438-11ee-bd22-4da1ffd755b8</t>
  </si>
  <si>
    <t>e6add470-5fc2-11ee-9a20-6924c8db09f8</t>
  </si>
  <si>
    <t>bdae56e0-a20c-11ed-b14c-1bf181368d32</t>
  </si>
  <si>
    <t>54c08800-8763-11ee-9ab3-d7f56794f455</t>
  </si>
  <si>
    <t>bf3a4850-872d-11ee-b937-c720688fae07</t>
  </si>
  <si>
    <t>8a043230-60d7-11ee-b812-9731341264e5</t>
  </si>
  <si>
    <t>5c2942e0-4e8c-11ee-bf73-9d836f1fad15</t>
  </si>
  <si>
    <t>d6338910-6da0-11ed-8276-1745ef0870e1</t>
  </si>
  <si>
    <t>b7284340-871b-11ee-ad0d-61abfbd5a4fb</t>
  </si>
  <si>
    <t>cd600df0-6411-11ee-a8c1-d758e83fb69b</t>
  </si>
  <si>
    <t>d8457bd0-82c3-11ee-ba6e-e58e798f9991</t>
  </si>
  <si>
    <t>b5a9e070-7fa3-11ee-8516-9f015a754e59</t>
  </si>
  <si>
    <t>c1a7cc50-5cf0-11ee-a3f0-1bd03b3b8e23</t>
  </si>
  <si>
    <t>339f96f0-877e-11ee-97d3-2fb903aca7e5</t>
  </si>
  <si>
    <t>f4de7cf0-874c-11ee-9e8c-fd6baf8831ca</t>
  </si>
  <si>
    <t>9c1900a0-c8b9-11e9-8987-512df7ced820</t>
  </si>
  <si>
    <t>73e6a0e0-110f-11ee-a1c7-cf92b9226146</t>
  </si>
  <si>
    <t>61d53060-ee96-11ed-a82c-69c968f169b7</t>
  </si>
  <si>
    <t>e35663b0-8951-11ee-8f43-a57648292d49</t>
  </si>
  <si>
    <t>9e967d90-88a8-11ee-a86f-dd553ce02589</t>
  </si>
  <si>
    <t>ce8c1530-888c-11ee-8d43-9555e2e1c8d4</t>
  </si>
  <si>
    <t>a7e569b0-9dfd-11ed-b5d4-3767c66abcf3</t>
  </si>
  <si>
    <t>e81745c0-493f-11ed-9a95-8583e7039b24</t>
  </si>
  <si>
    <t>969a9770-435c-11ee-89a1-c5a583579c2c</t>
  </si>
  <si>
    <t>4096d810-f55b-11ed-8f42-f7c78d2a5cb8</t>
  </si>
  <si>
    <t>246c66c0-0b2a-11ee-a875-8fcd12a907c6</t>
  </si>
  <si>
    <t>f4a431f0-e282-11ec-8d27-0ded581636a6</t>
  </si>
  <si>
    <t>956be840-a3f7-11ed-8895-a7377b592b57</t>
  </si>
  <si>
    <t>d58ebd60-3aea-11e8-b293-bbd54ff60b3c</t>
  </si>
  <si>
    <t>183c0c50-10a9-11ee-b622-73af196ed606</t>
  </si>
  <si>
    <t>e88334e0-1624-11ed-8d50-d3a1f9239803</t>
  </si>
  <si>
    <t>770aa300-9425-11ed-bdfb-8bb1de326206</t>
  </si>
  <si>
    <t>bd8ff610-bcbe-11ed-81b3-21268cc4015b</t>
  </si>
  <si>
    <t>95ca9800-6660-11ee-8360-2917a3f6e3da</t>
  </si>
  <si>
    <t>b2a21c20-a872-11ed-a9aa-9567fc592108</t>
  </si>
  <si>
    <t>c43859a0-2576-11ee-95c0-f3a8eb36e260</t>
  </si>
  <si>
    <t>fcc77570-86ca-11ee-955e-bf0555d11d81</t>
  </si>
  <si>
    <t>7dafc900-8908-11ee-96ca-f3c053fee3b9</t>
  </si>
  <si>
    <t>cb20ba90-9c06-11ed-8385-f7569e163a82</t>
  </si>
  <si>
    <t>878e2850-1c52-11ed-9ea1-0702a8ee86f9</t>
  </si>
  <si>
    <t>2e592e30-7e75-11e8-99fe-877fced2befe</t>
  </si>
  <si>
    <t>eeedb8b0-7e0f-11ee-9984-a93121ed2285</t>
  </si>
  <si>
    <t>e4bce0c0-f163-11e8-abfb-b548d72d845c</t>
  </si>
  <si>
    <t>0a41e350-92dd-11eb-8a01-95ad7dddc762</t>
  </si>
  <si>
    <t>33f30d60-8479-11ee-8b34-0b53ffb94fe6</t>
  </si>
  <si>
    <t>5a4ae010-34dc-11ee-a9c7-ab8766967f2c</t>
  </si>
  <si>
    <t>0dfe5ff0-8880-11ee-8112-4fbb003130c5</t>
  </si>
  <si>
    <t>1d452180-8838-11ee-9cad-ebd7b27dd88d</t>
  </si>
  <si>
    <t>762dd630-880a-11ee-842f-6576124cabce</t>
  </si>
  <si>
    <t>2afd5860-8833-11ee-957d-61f9c94f80ff</t>
  </si>
  <si>
    <t>5a523b60-8894-11ee-92cc-7dd2ecd6874e</t>
  </si>
  <si>
    <t>a6ed8c80-df35-11ed-ac76-29e244b80714</t>
  </si>
  <si>
    <t>45839540-2083-11ee-8284-6b259cc95f20</t>
  </si>
  <si>
    <t>4ac2cfa0-2272-11ec-be06-59b3bcb62911</t>
  </si>
  <si>
    <t>72ce3430-887d-11ee-bb92-1bb86147a65a</t>
  </si>
  <si>
    <t>d758dfc0-8893-11ee-a0e2-913e09d229b3</t>
  </si>
  <si>
    <t>dfa34710-44f8-11eb-b64d-e9bb29d98a3c</t>
  </si>
  <si>
    <t>c2ba7650-71a0-11ee-a174-2d7d928cf29a</t>
  </si>
  <si>
    <t>22789940-7956-11ec-b3ac-e1d07d943ada</t>
  </si>
  <si>
    <t>3a4332a0-6267-11ee-bf6f-9191ce94a1b6</t>
  </si>
  <si>
    <t>faa9a8c0-882e-11ee-ab4d-ed61d0d8c3bf</t>
  </si>
  <si>
    <t>8afcadd0-3cfa-11ee-a086-dd962b96bd26</t>
  </si>
  <si>
    <t>c1c104d0-d54a-11ea-897d-257069896c9b</t>
  </si>
  <si>
    <t>624bfb20-8872-11ee-96d6-e7bdafe84b7d</t>
  </si>
  <si>
    <t>8f890250-73e5-11ee-a279-5b741b4c1a97</t>
  </si>
  <si>
    <t>65f5e180-6bf0-11ee-802f-d96f1f1f622f</t>
  </si>
  <si>
    <t>361bc4a0-87f9-11ee-a9c5-8f81239ae91e</t>
  </si>
  <si>
    <t>69211710-c612-11ec-a993-b35eed708481</t>
  </si>
  <si>
    <t>da04b8b0-ef2e-11ed-87d0-c14024c5b576</t>
  </si>
  <si>
    <t>2a9dbc70-f468-11ed-9a00-c5d3b845c5f7</t>
  </si>
  <si>
    <t>0e7acf30-679c-11ea-8703-0b6267666890</t>
  </si>
  <si>
    <t>d072ada0-7f6e-11ed-8fdf-45c72fbea984</t>
  </si>
  <si>
    <t>5accaf10-fdbd-11e8-8c64-e7d3aff776c1</t>
  </si>
  <si>
    <t>c69fb290-77fd-11ee-9102-2937b23c052b</t>
  </si>
  <si>
    <t>48660c50-882c-11ee-bc9d-2b22d6850073</t>
  </si>
  <si>
    <t>706b2870-36ee-11ec-9007-1de19e1dddfd</t>
  </si>
  <si>
    <t>00fc8580-a5e0-11ed-8f66-476d57da0b36</t>
  </si>
  <si>
    <t>39b58bd0-82d8-11ee-aad0-fb7355ab1c01</t>
  </si>
  <si>
    <t>a3ca5820-2581-11ee-9dc6-15e09fb9213c</t>
  </si>
  <si>
    <t>bbf66870-837e-11ee-b074-19eb4ee3d64e</t>
  </si>
  <si>
    <t>c03371b0-a719-11eb-a54f-6fd71d8ce4bf</t>
  </si>
  <si>
    <t>dbe2cac0-8d1f-11ee-9a13-9d8dd8cdb502</t>
  </si>
  <si>
    <t>1fec5eb0-88d8-11eb-aed9-07f57085d384</t>
  </si>
  <si>
    <t>005d09e0-8d0e-11ee-96a2-8f9d2bcd1fd8</t>
  </si>
  <si>
    <t>792670d0-cc81-11e8-b2b7-b742126c4679</t>
  </si>
  <si>
    <t>3fa34620-8d02-11ee-870c-adb5dc94051b</t>
  </si>
  <si>
    <t>8b37f440-8cea-11ee-baa7-dbbc319d383f</t>
  </si>
  <si>
    <t>ba819900-dad8-11ed-be96-0b4d6367ccec</t>
  </si>
  <si>
    <t>7caf9300-8787-11ee-bf1e-29b3797510bd</t>
  </si>
  <si>
    <t>b82b6c50-47aa-11ee-a5ed-657a4c0adef5</t>
  </si>
  <si>
    <t>eccc18c0-dd0f-11ed-ac14-f174b049b2e2</t>
  </si>
  <si>
    <t>b9af3a30-8cd7-11ee-8de5-e5bc188091f4</t>
  </si>
  <si>
    <t>f7913940-ba28-11eb-95ca-f73408b5d00a</t>
  </si>
  <si>
    <t>28bc4050-6031-11e8-9366-cb66763dc667</t>
  </si>
  <si>
    <t>5617fef0-bbe9-11ec-83f6-1bec3606fd59</t>
  </si>
  <si>
    <t>60c194f0-69f7-11eb-96b5-2f96ec576e47</t>
  </si>
  <si>
    <t>e4e73ae0-8d3e-11eb-ae9c-df9ea2b7f22a</t>
  </si>
  <si>
    <t>d038c7a0-6176-11ec-8ac1-4b977e5ed8f8</t>
  </si>
  <si>
    <t>7298fd90-8d16-11ee-91b5-6564fb52758d</t>
  </si>
  <si>
    <t>08e68620-89d8-11ed-ab79-29705994e766</t>
  </si>
  <si>
    <t>5f29e230-faf6-11e9-827d-c73d44133f24</t>
  </si>
  <si>
    <t>c1792290-505f-11ed-b01a-81b73475e032</t>
  </si>
  <si>
    <t>71d06080-f633-11ed-b525-0f6a37bdae54</t>
  </si>
  <si>
    <t>5dca5390-8ca4-11ee-bbd6-11a98293c4f9</t>
  </si>
  <si>
    <t>298b29d0-fec2-11ed-be08-07d13990cc88</t>
  </si>
  <si>
    <t>a74dab40-8a86-11ee-9a47-357579521d64</t>
  </si>
  <si>
    <t>a438b300-8d0b-11ee-8a39-5d0c5fd72095</t>
  </si>
  <si>
    <t>f802bb50-7401-11eb-b4b2-315b6350a5ed</t>
  </si>
  <si>
    <t>8ff52fb0-5c8c-11ec-8375-b1e490a77bd0</t>
  </si>
  <si>
    <t>6e7dfd10-8cd4-11ee-b226-47c94dfdeb22</t>
  </si>
  <si>
    <t>890c50c0-f7f4-11ed-ba77-a1cc0dac1925</t>
  </si>
  <si>
    <t>36a05740-6997-11ee-bf2b-1bcff0420bca</t>
  </si>
  <si>
    <t>3acfe070-6784-11ee-97a7-796516ccc422</t>
  </si>
  <si>
    <t>5aa2ccf0-6d1d-11eb-b958-cf1982889191</t>
  </si>
  <si>
    <t>3bfc6100-268d-11e8-9ee0-b785759a93de</t>
  </si>
  <si>
    <t>26b4b210-73c2-11ee-a465-efd025113760</t>
  </si>
  <si>
    <t>70547d20-2ab0-11ee-9032-bfec01820334</t>
  </si>
  <si>
    <t>1f8ba1c0-1aed-11ee-8d66-8f0521673ea6</t>
  </si>
  <si>
    <t>d28c5a40-4a2d-11ec-a833-5fea4416a1ac</t>
  </si>
  <si>
    <t>5656f7e0-85e1-11ee-8cd5-f34a39b8bb25</t>
  </si>
  <si>
    <t>3d2a2e30-7ebc-11ee-b8aa-5f5be227a255</t>
  </si>
  <si>
    <t>510dd8c0-5cfc-11ee-8a47-f95ef282204a</t>
  </si>
  <si>
    <t>1dcf6bf0-8ee2-11ee-8a75-610a9ad64f8d</t>
  </si>
  <si>
    <t>7b73b210-8ea2-11ee-9226-11672064c46a</t>
  </si>
  <si>
    <t>f031fab0-9b11-11ed-a204-07b61f48135e</t>
  </si>
  <si>
    <t>21398910-6012-11ed-bfe8-c3d367746dc5</t>
  </si>
  <si>
    <t>c89fec90-29ca-11ed-8e97-8f4179588fa1</t>
  </si>
  <si>
    <t>a68de380-8f01-11ee-8884-7508ca37446d</t>
  </si>
  <si>
    <t>3842c750-8f20-11ee-b43e-5dd1ab285124</t>
  </si>
  <si>
    <t>585ef170-8463-11ee-88dc-dbd8d5824f16</t>
  </si>
  <si>
    <t>614ecba0-46cc-11ed-ad6b-0d439fd92755</t>
  </si>
  <si>
    <t>e1178070-dcc3-11ec-8984-638db29105f4</t>
  </si>
  <si>
    <t>5968ee30-8b44-11ee-85b0-f732dec5f176</t>
  </si>
  <si>
    <t>9d83ebb0-8eb4-11ee-86da-47fab4f4ead6</t>
  </si>
  <si>
    <t>48c85a10-4db2-11ec-a357-3b60f35a8119</t>
  </si>
  <si>
    <t>2ed778c0-8f9b-11ee-95c0-111c2541b877</t>
  </si>
  <si>
    <t>b04aef00-cd0a-11eb-b0c0-1d6cb3ce7d4e</t>
  </si>
  <si>
    <t>678a7c80-0a4e-11ee-bf7c-77d63590c7e6</t>
  </si>
  <si>
    <t>6102ab80-8f73-11ee-8584-6f35faa16db6</t>
  </si>
  <si>
    <t>f7324070-8f2d-11ee-bd10-5700ecd102cd</t>
  </si>
  <si>
    <t>0f1bb400-71c2-11eb-82f3-b16cf7241492</t>
  </si>
  <si>
    <t>bba0d9c0-771a-11ee-b367-a7370dd10fd2</t>
  </si>
  <si>
    <t>850920c0-883b-11ee-83f2-b96df9a3fdac</t>
  </si>
  <si>
    <t>6bd0bd40-6bec-11ee-817d-970b3050132a</t>
  </si>
  <si>
    <t>e7bc3a80-50fe-11eb-a9ec-fd8ba365ade3</t>
  </si>
  <si>
    <t>d1c62570-8d09-11ee-b572-69ad41bf610c</t>
  </si>
  <si>
    <t>42b09370-7edb-11ee-8e82-0f66207731c3</t>
  </si>
  <si>
    <t>115a3680-7efb-11ee-8bd3-4fcab8eb0127</t>
  </si>
  <si>
    <t>36ade5e0-7f0e-11ee-97aa-3908b440cc75</t>
  </si>
  <si>
    <t>b8659480-3b2f-11ed-8f6e-b3528f8d66e9</t>
  </si>
  <si>
    <t>76fda270-e5ad-11ed-ac9e-417b67ea4362</t>
  </si>
  <si>
    <t>e3fb26b0-7eb2-11ee-b795-f1a7cc9284cb</t>
  </si>
  <si>
    <t>dc37f360-7eec-11ee-84bb-75fd86430903</t>
  </si>
  <si>
    <t>ca015b40-58dc-11ee-94ed-ff7c8c3013ef</t>
  </si>
  <si>
    <t>ca88a8a0-7eb8-11ee-9aec-eb1ac1c97e62</t>
  </si>
  <si>
    <t>3db5def0-5755-11ee-ae76-279051658c1b</t>
  </si>
  <si>
    <t>a85e5e00-7d4b-11ee-bb7d-29eb6747cb19</t>
  </si>
  <si>
    <t>8ff373b0-b614-11eb-b9e3-3f50a3531611</t>
  </si>
  <si>
    <t>f7d902a0-d760-11ed-b7a4-49ce33ef215b</t>
  </si>
  <si>
    <t>b2b91810-7eb1-11ee-822a-05fee84a76e1</t>
  </si>
  <si>
    <t>c261bda0-89c9-11ec-875c-631baee9bdbc</t>
  </si>
  <si>
    <t>2ed05c50-7f12-11ee-8a6a-8db40c8e012c</t>
  </si>
  <si>
    <t>7fa22990-4661-11ee-aa93-e1847582ef99</t>
  </si>
  <si>
    <t>c2aec470-9d63-11ed-b4c2-039bf3d2679a</t>
  </si>
  <si>
    <t>13d21e60-9581-11ec-a7a8-d505929c83bc</t>
  </si>
  <si>
    <t>fd12e910-d45f-11ed-829d-414c5d66b870</t>
  </si>
  <si>
    <t>7f3d3200-784b-11ec-abff-9d6e3df6cf4d</t>
  </si>
  <si>
    <t>edce1ea0-7e61-11ee-b29e-b312a78ca15a</t>
  </si>
  <si>
    <t>70500da0-608a-11eb-96af-e1e976d6ac80</t>
  </si>
  <si>
    <t>0ac5a330-4360-11ee-9fc8-c384813304ab</t>
  </si>
  <si>
    <t>35dc86a0-c90f-11ec-801c-c32341e7529a</t>
  </si>
  <si>
    <t>9b04a160-e08b-11eb-a066-491606a37e11</t>
  </si>
  <si>
    <t>0f1d7830-730e-11ee-b87c-ede2d6c21bc4</t>
  </si>
  <si>
    <t>bb376160-7ea0-11ee-9be7-2df075e7b7f8</t>
  </si>
  <si>
    <t>ee1b42f0-0b4f-11ee-adec-e5eb8851b98f</t>
  </si>
  <si>
    <t>73afa360-3fbe-11ed-9dc9-63ac06a28e1b</t>
  </si>
  <si>
    <t>64804390-55c1-11ed-83f8-3ba80dfbafac</t>
  </si>
  <si>
    <t>5533f330-69d2-11ed-a718-41516b7f899c</t>
  </si>
  <si>
    <t>867ae730-e19d-11ed-9b02-1f5af14cd94f</t>
  </si>
  <si>
    <t>ccbf9720-1af2-11ee-aa64-bdeae422cee1</t>
  </si>
  <si>
    <t>5b786890-7de3-11ee-848e-1dfb8f527de4</t>
  </si>
  <si>
    <t>ba966bc0-2a04-11ee-b771-e5f0ac2dcdbf</t>
  </si>
  <si>
    <t>a17ba780-19ea-11ec-928f-6970f3109f1f</t>
  </si>
  <si>
    <t>e69b27f0-bfd5-11ec-8e5c-3f78e8b19bd7</t>
  </si>
  <si>
    <t>5af80cb0-69a5-11ee-90c2-6bf305645d5a</t>
  </si>
  <si>
    <t>5a2cf4e0-6b55-11eb-9b89-6d74871a290e</t>
  </si>
  <si>
    <t>954b63b0-7929-11ee-b848-5d624d9bb4d2</t>
  </si>
  <si>
    <t>c5c77150-ff67-11ed-9478-ebe39a40465c</t>
  </si>
  <si>
    <t>a214e7a0-6fca-11ee-bb4c-5bc1dc6040cc</t>
  </si>
  <si>
    <t>498288e0-7812-11ee-bd13-cd3f2081c40a</t>
  </si>
  <si>
    <t>efde7d10-5718-11ec-a041-51d9445c296e</t>
  </si>
  <si>
    <t>681dbe10-85c3-11ed-bb97-25ca7a3d089c</t>
  </si>
  <si>
    <t>2611bf40-6343-11ee-a3fd-6fead0b45f92</t>
  </si>
  <si>
    <t>074c1180-b15e-11eb-b066-a5e5e9193957</t>
  </si>
  <si>
    <t>429c6650-c107-11eb-919c-2b8cd2bff7e9</t>
  </si>
  <si>
    <t>8c399da0-5061-11ee-b86b-773a560c470e</t>
  </si>
  <si>
    <t>f6bc3bd0-78e1-11ee-8308-83044dda16dd</t>
  </si>
  <si>
    <t>94a2aec0-fc31-11ed-bf4b-237299cb29b4</t>
  </si>
  <si>
    <t>5807f950-7956-11ee-87c1-77433193f297</t>
  </si>
  <si>
    <t>32a76e40-1296-11eb-ad8e-b1739a1071e3</t>
  </si>
  <si>
    <t>17610930-58cf-11e8-bc52-fbc4499d07ad</t>
  </si>
  <si>
    <t>71a08180-7946-11ee-862f-7909d44ee27c</t>
  </si>
  <si>
    <t>1f3af260-78b3-11ee-a522-ff1782f7f043</t>
  </si>
  <si>
    <t>fd3e2930-34d2-11ee-9756-f99b05777bbd</t>
  </si>
  <si>
    <t>9c8b8a50-7531-11eb-9d56-ad5d73c2050d</t>
  </si>
  <si>
    <t>130cc240-7889-11ee-aa17-571fcadf0394</t>
  </si>
  <si>
    <t>ebac4fc0-d9c0-11ed-afd0-f3184bbdad64</t>
  </si>
  <si>
    <t>c2326450-7924-11ee-98f0-a3fe2bd3934b</t>
  </si>
  <si>
    <t>3c9a6500-1efb-11ee-8136-c7632e12c8ef</t>
  </si>
  <si>
    <t>939dbdb0-f6fd-11ec-a9ab-b342f56aca2d</t>
  </si>
  <si>
    <t>e0debd00-7937-11ee-9671-65f7e19d7a35</t>
  </si>
  <si>
    <t>a12fd5c0-13d2-11ed-9577-2f98a8ff01ab</t>
  </si>
  <si>
    <t>65f0d690-af35-11e8-928d-3d9e5d054343</t>
  </si>
  <si>
    <t>1f1f4fa0-4af6-11ee-aa62-e1dbc486b74e</t>
  </si>
  <si>
    <t>a58e0640-681e-11ee-ad34-9bdaba20fadd</t>
  </si>
  <si>
    <t>48bcb760-1fab-11ee-8e03-1f28c22350fa</t>
  </si>
  <si>
    <t>7d2cf490-5d4b-11ea-a6da-6907c0265f74</t>
  </si>
  <si>
    <t>cb080190-90c5-11ed-8cee-093727d167be</t>
  </si>
  <si>
    <t>309dd140-586e-11ee-af5c-bb89e5600568</t>
  </si>
  <si>
    <t>20c2ee60-6ea1-11ee-bc6f-ada3698bd8dd</t>
  </si>
  <si>
    <t>3c65aa60-0c77-11ec-92c2-91e63191f2c9</t>
  </si>
  <si>
    <t>bc8ca130-1167-11ed-ad31-5774aa79874a</t>
  </si>
  <si>
    <t>47e9ec10-7d37-11ee-a82d-43f821ae00bf</t>
  </si>
  <si>
    <t>852b1b00-716e-11ee-9cd6-cb1823b124ea</t>
  </si>
  <si>
    <t>e373de90-7c9f-11ee-ae35-e7251dded1ac</t>
  </si>
  <si>
    <t>3b357770-ce09-11ec-948e-7da2e8fec994</t>
  </si>
  <si>
    <t>8cbba5e0-ea3e-11e8-a283-3954af4b9a5a</t>
  </si>
  <si>
    <t>90bf4360-7d30-11ee-9f52-737f50f14e23</t>
  </si>
  <si>
    <t>add0d5a0-7d34-11ee-bbb1-43fc49595719</t>
  </si>
  <si>
    <t>89b79d00-4d48-11ee-9d58-7bddc44b2ba7</t>
  </si>
  <si>
    <t>695277a0-79b0-11ec-b627-4944962e69fc</t>
  </si>
  <si>
    <t>a2a425c0-0452-11ee-9ee9-af244dd07214</t>
  </si>
  <si>
    <t>cfd5b8e0-5d6e-11ee-8ccc-99ac8264fc4f</t>
  </si>
  <si>
    <t>5bdf83b0-b21e-11eb-9904-bd2b81db69af</t>
  </si>
  <si>
    <t>096d32c0-da9f-11ed-b047-9fdce0a5ef36</t>
  </si>
  <si>
    <t>fabac710-b96a-11ed-9e90-873bb37c045b</t>
  </si>
  <si>
    <t>f47ccfe0-2b81-11ee-82e3-f9ae06f25a87</t>
  </si>
  <si>
    <t>84ce5e00-7d40-11ee-8253-0bf514d29cc6</t>
  </si>
  <si>
    <t>e225da90-0962-11ed-9faf-31249f9b895c</t>
  </si>
  <si>
    <t>d737d320-ba88-11ea-948e-f9e36c6dd3bc</t>
  </si>
  <si>
    <t>68ed0b70-61be-11ee-b2fd-e12dd0a0af8a</t>
  </si>
  <si>
    <t>c35b6140-7dd3-11ec-bade-073b32045dd8</t>
  </si>
  <si>
    <t>a6b17840-0fe5-11ee-a21f-537e996ad969</t>
  </si>
  <si>
    <t>279c7d60-78cd-11ee-a1de-03d74126611e</t>
  </si>
  <si>
    <t>bba50450-a35e-11ec-b19e-eb08916053bb</t>
  </si>
  <si>
    <t>3bd96980-fcce-11ed-a926-4514ebb29bd7</t>
  </si>
  <si>
    <t>d8f9caa0-7cc3-11ee-9a56-95b1cb45f0b8</t>
  </si>
  <si>
    <t>6d7c01d0-2075-11ee-9ec0-6f0b0b812226</t>
  </si>
  <si>
    <t>a57c9d50-ae31-11eb-bc6d-db0bb130c9df</t>
  </si>
  <si>
    <t>f731ab50-f86b-11ed-94d2-bd60d94b5578</t>
  </si>
  <si>
    <t>55b0bbe0-7c14-11ee-97b2-57558f7778ad</t>
  </si>
  <si>
    <t>557b7720-c943-11ed-833a-6573186ec641</t>
  </si>
  <si>
    <t>d5690db0-7d0e-11ee-977b-03dac4134b65</t>
  </si>
  <si>
    <t>ae7c6a00-7875-11ee-9e7c-472d939f88bf</t>
  </si>
  <si>
    <t>998c6c70-3122-11ee-8d95-231254025f75</t>
  </si>
  <si>
    <t>8a41e490-1c7c-11ed-9b51-650dbd95b166</t>
  </si>
  <si>
    <t>341ce040-1927-11ed-9828-bdc4be7462f4</t>
  </si>
  <si>
    <t>09c2e030-ead6-11ec-96d0-e30420cf06be</t>
  </si>
  <si>
    <t>d5d99ed0-8c2d-11ee-9446-018086d7d1d0</t>
  </si>
  <si>
    <t>9c194940-8c71-11ee-a9c8-71cda511621c</t>
  </si>
  <si>
    <t>377cb9d0-8c4f-11ee-8f5f-f96e6ced1976</t>
  </si>
  <si>
    <t>b1b40b60-8c6b-11ee-9e3d-915253406f7f</t>
  </si>
  <si>
    <t>8f6e8ff0-8c64-11ee-9d91-d70aafe3680e</t>
  </si>
  <si>
    <t>8f813760-8bd1-11ee-a62e-81f92c2f30aa</t>
  </si>
  <si>
    <t>f7fbbac0-8be7-11ee-bc63-7f1684e44aa3</t>
  </si>
  <si>
    <t>6d48eea0-eae5-11ed-97f8-9d2738b2cbfb</t>
  </si>
  <si>
    <t>62679ef0-8bdf-11ee-a2f5-2bdc82a42e65</t>
  </si>
  <si>
    <t>c3406410-8c0b-11ee-a3d6-958983977647</t>
  </si>
  <si>
    <t>9d9c7760-8c30-11ee-8051-574af0eed8b3</t>
  </si>
  <si>
    <t>ee7dd1e0-5c7b-11ee-a790-43425efc6565</t>
  </si>
  <si>
    <t>f67f43c0-b05f-11ec-b910-cbb0b23ba974</t>
  </si>
  <si>
    <t>64036ea0-8c21-11ee-86f0-514fb9568fcf</t>
  </si>
  <si>
    <t>896f0b90-125c-11ec-8084-f362ceee34a1</t>
  </si>
  <si>
    <t>33311650-8c63-11ee-8024-859d5d94691d</t>
  </si>
  <si>
    <t>9456b7a0-8bfa-11ee-bfe9-35a597df3370</t>
  </si>
  <si>
    <t>d6d9dcc0-cfac-11ed-8970-7bd89f6e8385</t>
  </si>
  <si>
    <t>f6420610-0604-11eb-84c3-512169fb6007</t>
  </si>
  <si>
    <t>dd1ef000-f1aa-11ed-907b-ad4bf8c96dee</t>
  </si>
  <si>
    <t>5bba3640-5493-11ee-95d1-cb062f2bd5ab</t>
  </si>
  <si>
    <t>93e89240-765e-11ee-8538-d775a3f8f4c1</t>
  </si>
  <si>
    <t>54871430-8c13-11ee-bcaf-e5add3c70c79</t>
  </si>
  <si>
    <t>349d5800-8ad8-11ee-ae38-25d70855ab91</t>
  </si>
  <si>
    <t>759c5b80-4d39-11ee-93e6-91fddc7b1be5</t>
  </si>
  <si>
    <t>2505d1a0-862e-11ee-80a3-cbae4a52c93c</t>
  </si>
  <si>
    <t>77bfa0b0-4425-11ee-afee-1bf80aa57045</t>
  </si>
  <si>
    <t>be048970-8bf9-11ee-a98c-95169b18e489</t>
  </si>
  <si>
    <t>ff5d5d30-8b99-11ee-b7c0-e533c4da552b</t>
  </si>
  <si>
    <t>4e07b260-83c4-11ee-88e2-fd547afef156</t>
  </si>
  <si>
    <t>0ef660d0-8b7b-11ee-a458-d58d763aada6</t>
  </si>
  <si>
    <t>c510fe80-4728-11e9-935b-a78ce399b5c8</t>
  </si>
  <si>
    <t>bf46e370-8b07-11ee-b9c1-ef4f44049317</t>
  </si>
  <si>
    <t>875227e0-8963-11ee-81ad-cbf13bb0e5ad</t>
  </si>
  <si>
    <t>486dcb10-8b7a-11ee-866a-b37625a44f35</t>
  </si>
  <si>
    <t>e7929a20-8b3b-11ee-93d2-87f7220b342c</t>
  </si>
  <si>
    <t>d96713d0-770f-11ee-a4f0-09f62626fb0e</t>
  </si>
  <si>
    <t>f0b3c160-9edf-11eb-a621-a52206b18040</t>
  </si>
  <si>
    <t>2265d520-8b8e-11ee-b0bc-f5297bfecef1</t>
  </si>
  <si>
    <t>a31e81c0-89dc-11ee-88e9-038c93faef4b</t>
  </si>
  <si>
    <t>78ca3840-5285-11ed-974b-47335844240f</t>
  </si>
  <si>
    <t>8e436470-8b06-11ee-ac6b-fb0577776b9e</t>
  </si>
  <si>
    <t>0b69efb0-e4bc-11ed-b2d7-2384b7769b50</t>
  </si>
  <si>
    <t>854aef60-8fc6-11ec-b240-39a442b687a1</t>
  </si>
  <si>
    <t>93c4d680-5123-11ee-8d13-1b847819cac9</t>
  </si>
  <si>
    <t>07440d30-f335-11ed-ac8a-1fe68af46528</t>
  </si>
  <si>
    <t>c53a4a90-31fe-11ee-902c-4bee995b2951</t>
  </si>
  <si>
    <t>db0fa0d0-f875-11ed-b396-0f9c6f97c435</t>
  </si>
  <si>
    <t>5ec1d130-7893-11ee-9247-959fe20d6cc6</t>
  </si>
  <si>
    <t>69adcd60-4941-11e8-8e0b-1b51c42584f4</t>
  </si>
  <si>
    <t>cf9c6260-13cd-11ee-9d28-69fb2b2c43f3</t>
  </si>
  <si>
    <t>082bcc70-84b1-11ee-bfed-7306cd83f0e9</t>
  </si>
  <si>
    <t>359fc690-d074-11ec-94d2-c1225836b4fd</t>
  </si>
  <si>
    <t>0176d5d0-eff3-11ed-8ea5-5f4c473eaf0a</t>
  </si>
  <si>
    <t>a5c0f8c0-854c-11ee-96a5-7b94283beb54</t>
  </si>
  <si>
    <t>94ded920-8504-11ee-8f6c-7f8637270fb4</t>
  </si>
  <si>
    <t>8dcdefd0-54bc-11ea-81f5-a5adc849a594</t>
  </si>
  <si>
    <t>2fa1ab70-84b7-11ee-84b0-6780543f00a0</t>
  </si>
  <si>
    <t>9b1d5190-d22b-11ed-9110-1b5a183e80e6</t>
  </si>
  <si>
    <t>f2a96060-84ce-11ee-a254-197c6a5ff8c6</t>
  </si>
  <si>
    <t>eec80420-84a5-11ee-b121-1f99958d688c</t>
  </si>
  <si>
    <t>ba48e870-6b1c-11ed-83c3-7ffdb46db655</t>
  </si>
  <si>
    <t>119f18e0-43cd-11ee-b3c7-97dbf58e5c66</t>
  </si>
  <si>
    <t>e94c3210-89ba-11ec-b304-0951333f200c</t>
  </si>
  <si>
    <t>8d298eb0-8521-11ee-baca-1da0d0a8524c</t>
  </si>
  <si>
    <t>71c1a050-fbb5-11ec-b3ae-63fdc1b3782f</t>
  </si>
  <si>
    <t>6b867c50-84ef-11ee-96fc-8fc8653a0b25</t>
  </si>
  <si>
    <t>da90eb90-2899-11eb-b0ae-4192bd58d5b2</t>
  </si>
  <si>
    <t>674a6130-c95e-11ed-95df-cd96c90b3262</t>
  </si>
  <si>
    <t>c2685f40-83da-11e9-ac66-c3eada79d291</t>
  </si>
  <si>
    <t>7dd9d870-6740-11ed-8809-11b100874a5e</t>
  </si>
  <si>
    <t>f9a1a800-8172-11ee-8d50-2ba34f6f979e</t>
  </si>
  <si>
    <t>0fdbed00-7c60-11ee-af2a-cd1b32352cef</t>
  </si>
  <si>
    <t>8fd9a040-1001-11ee-94aa-8310522436ac</t>
  </si>
  <si>
    <t>77b61800-d1aa-11eb-a78f-99557b0657db</t>
  </si>
  <si>
    <t>78205480-8914-11ee-ba3e-75b5e1bda2fc</t>
  </si>
  <si>
    <t>71091de0-6ad3-11ed-bb75-fdc34cb5d3b3</t>
  </si>
  <si>
    <t>1939da40-9f73-11ec-9a38-af628d0be17b</t>
  </si>
  <si>
    <t>c63887f0-7cc1-11ee-88ca-c18613cc322e</t>
  </si>
  <si>
    <t>31451c10-89b6-11ee-84c9-6985e4a1bcd3</t>
  </si>
  <si>
    <t>068beb70-b8d5-11eb-b7f7-41a34706eb4a</t>
  </si>
  <si>
    <t>91a2e210-2a88-11e8-8b29-bf1c80bcd10e</t>
  </si>
  <si>
    <t>862760e0-89ce-11ee-8c31-d3ca53869624</t>
  </si>
  <si>
    <t>986eaaf0-bbf3-11ed-acf5-cf76d90bca9a</t>
  </si>
  <si>
    <t>e8028560-89fb-11ee-a3b5-731a31f655ca</t>
  </si>
  <si>
    <t>77e81210-85d5-11ee-b0f7-1b9a3938d8d8</t>
  </si>
  <si>
    <t>a89957f0-52c9-11ee-ab89-9f49151b6d41</t>
  </si>
  <si>
    <t>480d5b50-7891-11ee-b23f-d5beac5b0f89</t>
  </si>
  <si>
    <t>525dce20-89fb-11ee-b71f-5beba1db79df</t>
  </si>
  <si>
    <t>71602190-89b7-11ee-bb38-15ad21e800b5</t>
  </si>
  <si>
    <t>73660410-64b0-11ec-9529-5f1fa52a8d42</t>
  </si>
  <si>
    <t>372e4420-89bc-11ee-b887-cb4c29ee2b7f</t>
  </si>
  <si>
    <t>51fb65b0-88f1-11ee-aa40-55353f848763</t>
  </si>
  <si>
    <t>21cb72c0-64f1-11ec-b9c1-554f28876a26</t>
  </si>
  <si>
    <t>873f4590-8133-11ee-9a28-f3f0fd5f4dde</t>
  </si>
  <si>
    <t>bde71470-4bd1-11ee-92e9-d799cd438283</t>
  </si>
  <si>
    <t>c59cace0-a1fd-11ec-b520-353035c84241</t>
  </si>
  <si>
    <t>76fca8b0-de5c-11ec-aa5a-413ecb12b75f</t>
  </si>
  <si>
    <t>e05ce630-12d6-11ee-831d-2b63cc71a5bb</t>
  </si>
  <si>
    <t>bc419c30-74d3-11eb-a33e-e780b848c46f</t>
  </si>
  <si>
    <t>baa137b0-8389-11ee-8a50-09c217112b5a</t>
  </si>
  <si>
    <t>76b2e7f0-89bb-11ee-bec2-6bf6ceb0baa7</t>
  </si>
  <si>
    <t>89708e80-5151-11ee-95f9-79d7dafa8182</t>
  </si>
  <si>
    <t>9c5d2070-80dd-11ed-9779-b55fac7c879e</t>
  </si>
  <si>
    <t>598adde0-376d-11ee-8584-7b14d4f13f6b</t>
  </si>
  <si>
    <t>9b431500-ffbd-11ed-bbb8-3f5d2ad57c40</t>
  </si>
  <si>
    <t>cf9ebac0-269c-11e8-94a9-47a7c23168de</t>
  </si>
  <si>
    <t>519c0470-3acd-11ee-b387-d31d319de8e5</t>
  </si>
  <si>
    <t>31e023d0-5f96-11ee-b57a-d7ea1988f8fb</t>
  </si>
  <si>
    <t>05c83e80-64de-11ed-928f-ad67ec5f4b0d</t>
  </si>
  <si>
    <t>872c9640-7bb4-11ee-b5c5-dd0314671ea0</t>
  </si>
  <si>
    <t>356a1ca0-ef42-11ed-b5c3-4b793ad09650</t>
  </si>
  <si>
    <t>c1e85d40-0a38-11ec-9b62-15b196aa0b69</t>
  </si>
  <si>
    <t>307fc190-9422-11eb-acd3-cd8a13a26ecf</t>
  </si>
  <si>
    <t>2f78f230-bf04-11e8-8fff-a94a1da4991b</t>
  </si>
  <si>
    <t>5428a870-0ef1-11eb-b47e-b106ee8cbf87</t>
  </si>
  <si>
    <t>62142110-74d0-11ee-a6cb-2bcab00e1207</t>
  </si>
  <si>
    <t>596e85e0-3daf-11ed-9379-01359fdb3e95</t>
  </si>
  <si>
    <t>60910120-7bef-11ee-9776-03bc8d96a90d</t>
  </si>
  <si>
    <t>3382bb60-22fd-11ee-a047-2f3da894aae1</t>
  </si>
  <si>
    <t>7e296740-325e-11ec-9884-79a2c5609aa0</t>
  </si>
  <si>
    <t>a1445bc0-7c00-11ee-895b-494585667db6</t>
  </si>
  <si>
    <t>f72d5c80-7886-11ee-80cb-6b0e60f138e5</t>
  </si>
  <si>
    <t>c9afac50-052b-11ee-a664-eb6ecf3ad1cf</t>
  </si>
  <si>
    <t>58ef58c0-2728-11ee-aa8c-c153782f64b8</t>
  </si>
  <si>
    <t>c77e5170-8a82-11ee-928b-c1db4a0a6cab</t>
  </si>
  <si>
    <t>33cef610-456c-11ee-84d1-210693c6b149</t>
  </si>
  <si>
    <t>75a31c30-8a98-11ee-ac26-7fe73b8632c0</t>
  </si>
  <si>
    <t>2c7eaa90-8a8b-11ee-91b5-37d01a385ae2</t>
  </si>
  <si>
    <t>0f004890-8a8e-11ee-860d-4521f53cffaa</t>
  </si>
  <si>
    <t>51796950-8a42-11ee-b7c7-c5cba5b5aa38</t>
  </si>
  <si>
    <t>08c1e5c0-4807-11ee-90fe-41792bb2c819</t>
  </si>
  <si>
    <t>94256790-8abf-11ee-a657-8d3d2581b255</t>
  </si>
  <si>
    <t>f366fe00-e28e-11ed-9db1-e751168b0dfc</t>
  </si>
  <si>
    <t>f0c9aef0-5423-11eb-b7b5-b194a144b6b5</t>
  </si>
  <si>
    <t>c90e1020-e334-11ed-aba2-9f713385643a</t>
  </si>
  <si>
    <t>ab944000-332c-11ec-a9f7-d1f8e28e447e</t>
  </si>
  <si>
    <t>0dfe8800-8ae6-11ee-91b2-53fb7e86eaf7</t>
  </si>
  <si>
    <t>96e7b4d0-5138-11ee-b955-999ab64afc14</t>
  </si>
  <si>
    <t>d628e7e0-8adb-11ee-b1a5-fdd0590bcc0c</t>
  </si>
  <si>
    <t>3f935ca0-c549-11ed-96f3-8950da6cb5ee</t>
  </si>
  <si>
    <t>721943a0-995d-11ed-b7c8-dfdca2a50f52</t>
  </si>
  <si>
    <t>7ed19f20-8a39-11ee-a4b5-fdeea49ca85b</t>
  </si>
  <si>
    <t>9354a680-8a71-11ee-b870-67c45e17273d</t>
  </si>
  <si>
    <t>ecdaf8c0-8a59-11ee-8a4f-7b2202c3f967</t>
  </si>
  <si>
    <t>f2c0c0c0-8fd4-11ec-8104-43d4d0d84c35</t>
  </si>
  <si>
    <t>2f3014e0-ff8b-11ec-8225-57f11fa5eec3</t>
  </si>
  <si>
    <t>7eda4700-846d-11ee-b0d1-918277b5b7a9</t>
  </si>
  <si>
    <t>71bace50-115e-11ee-b294-ebbec11354e8</t>
  </si>
  <si>
    <t>d1359000-6fdf-11ea-8975-29de54045dc6</t>
  </si>
  <si>
    <t>475cb960-8aef-11ee-8e37-198f1e7d3822</t>
  </si>
  <si>
    <t>9bc2ea80-bcad-11ed-a486-4b46640be6ac</t>
  </si>
  <si>
    <t>43fbd560-8a92-11ee-bec3-570b3860383a</t>
  </si>
  <si>
    <t>497ed350-042a-11ee-bb88-0d30dbb3b303</t>
  </si>
  <si>
    <t>c171ab00-7139-11ed-a0e1-cde8a4f88cd8</t>
  </si>
  <si>
    <t>29fb1250-882d-11ee-9750-950c9e52b139</t>
  </si>
  <si>
    <t>1f762220-e696-11ea-a926-9d205cabc8db</t>
  </si>
  <si>
    <t>b8252810-b8ce-11ed-b9e0-d1d4c0ce5973</t>
  </si>
  <si>
    <t>00ca2a50-a518-11ec-adf1-d3d8949cd1bb</t>
  </si>
  <si>
    <t>b68160c0-0449-11ee-9d50-3bc9f4d14e8b</t>
  </si>
  <si>
    <t>1c8e2760-74cd-11ee-a5e2-294818a50bcd</t>
  </si>
  <si>
    <t>9661e020-8a69-11ee-9b4e-eb18501dd7f2</t>
  </si>
  <si>
    <t>a5bae700-c450-11ec-9e5c-b3c67178a250</t>
  </si>
  <si>
    <t>dd3d1d20-656b-11ee-aba9-8706d5b4f805</t>
  </si>
  <si>
    <t>023237e0-b3ed-11ed-bad4-3d074da56cae</t>
  </si>
  <si>
    <t>0adc4f00-efdb-11ed-a190-936714630dee</t>
  </si>
  <si>
    <t>16d7c3c0-dd98-11ed-a04b-09996374ca98</t>
  </si>
  <si>
    <t>24d05470-801a-11eb-883b-d53bce706764</t>
  </si>
  <si>
    <t>1efd53d0-b408-11ed-a448-63dd0bc2e7b3</t>
  </si>
  <si>
    <t>c78e6fe0-4107-11ec-9d68-d57be10953b4</t>
  </si>
  <si>
    <t>30332840-5c42-11ee-8d2f-d3fee14f475e</t>
  </si>
  <si>
    <t>32899340-40d6-11ee-a099-e7e7da89cd1b</t>
  </si>
  <si>
    <t>de7bbc30-5e02-11ed-b9a8-a7f4040f2599</t>
  </si>
  <si>
    <t>c99ffba0-8471-11ee-b4a9-e9a7d09a76ba</t>
  </si>
  <si>
    <t>0b8025d0-8428-11ee-af1e-659c63363ab0</t>
  </si>
  <si>
    <t>c7af8560-6287-11ee-958e-3593f0855815</t>
  </si>
  <si>
    <t>fd9a59d0-842d-11ee-a12e-b9af60482602</t>
  </si>
  <si>
    <t>4fe65510-7ef0-11ee-914e-8bc55df746d7</t>
  </si>
  <si>
    <t>aa5bf040-d469-11ed-ae38-e753f7089d92</t>
  </si>
  <si>
    <t>a74484d0-f379-11eb-9b4e-c1d2edf41fe8</t>
  </si>
  <si>
    <t>83c45f50-8457-11ee-9d58-bdd19bb38957</t>
  </si>
  <si>
    <t>1d3b0880-69b1-11ee-8ac1-8bf07e4878a8</t>
  </si>
  <si>
    <t>51c36d40-5903-11ee-9188-dbac2215c37d</t>
  </si>
  <si>
    <t>f776bfb0-a78f-11ed-8320-8f0c27b58155</t>
  </si>
  <si>
    <t>d35963d0-83ee-11ee-b486-ef4c8a4207f5</t>
  </si>
  <si>
    <t>87dce6e0-842d-11ee-a6dc-712ec3291c22</t>
  </si>
  <si>
    <t>d3f4e350-dda4-11ed-8661-1d7ec33235fa</t>
  </si>
  <si>
    <t>4ec33290-fa4a-11e9-8e0e-77caf8b02f80</t>
  </si>
  <si>
    <t>e4071160-0fd2-11ec-b842-7b2f7d11b36c</t>
  </si>
  <si>
    <t>cc5c8690-6e57-11ee-9100-35afbd887420</t>
  </si>
  <si>
    <t>6cec2fa0-5875-11ee-8f29-3fcdc046f7da</t>
  </si>
  <si>
    <t>e391ee30-55eb-11ec-880e-cb7cd9a54c88</t>
  </si>
  <si>
    <t>d57c4a70-74b1-11ee-a82a-0342545f08e0</t>
  </si>
  <si>
    <t>0a822f80-6668-11ee-b762-aba6b8e0a441</t>
  </si>
  <si>
    <t>125c1050-5852-11ee-ae2e-03ffb80d1e3e</t>
  </si>
  <si>
    <t>59ef0be0-58b4-11ee-a904-f7b36b4c4eab</t>
  </si>
  <si>
    <t>4a46d060-cf45-11eb-b07d-a555f829f5fd</t>
  </si>
  <si>
    <t>7a33c1e0-10c8-11ee-be70-cff834b948a1</t>
  </si>
  <si>
    <t>7d6767b0-6611-11ee-a513-3346bc95f644</t>
  </si>
  <si>
    <t>b1388660-c79c-11ec-8e2a-4b23ad5c4d11</t>
  </si>
  <si>
    <t>22f35cb0-7cc4-11ea-84e6-9977b6adb189</t>
  </si>
  <si>
    <t>9b6b8e40-7ac4-11ee-99de-bd1ee86ea113</t>
  </si>
  <si>
    <t>8ed6f1c0-eff5-11ec-beb2-39b9f7195fe5</t>
  </si>
  <si>
    <t>f63d4410-6c39-11ee-9820-970a7994c3ed</t>
  </si>
  <si>
    <t>03df9ee0-8101-11ec-bf7d-3d2726a59a7a</t>
  </si>
  <si>
    <t>07ef2d90-6797-11eb-9036-af83dee3dc24</t>
  </si>
  <si>
    <t>85e35850-681e-11ed-9095-bb3a36a869f9</t>
  </si>
  <si>
    <t>e273e360-7ae1-11ee-95c5-b3a62a1d6087</t>
  </si>
  <si>
    <t>4ea394e0-6e26-11ee-850e-799dbf4f0171</t>
  </si>
  <si>
    <t>9652a680-7b16-11ee-b63f-b1f38db4dddc</t>
  </si>
  <si>
    <t>eafb6140-753a-11ee-8a68-89eb9952fd64</t>
  </si>
  <si>
    <t>a3eb53c0-2b0a-11ee-85b3-a73f060ad271</t>
  </si>
  <si>
    <t>650262c0-0774-11ee-ba0d-cdb4ab020503</t>
  </si>
  <si>
    <t>a0ea6ba0-39b7-11ee-a9cf-eb96f47b35d8</t>
  </si>
  <si>
    <t>32576a80-a39f-11ec-a680-09fcc5f5cdba</t>
  </si>
  <si>
    <t>23b7ae90-7923-11ed-8ab5-abe4ddcad02d</t>
  </si>
  <si>
    <t>e27f6c70-a463-11e9-b729-6d54f7ac96bf</t>
  </si>
  <si>
    <t>0d0167b0-7c5e-11ee-ad0d-7bf57e9976ab</t>
  </si>
  <si>
    <t>497b3150-9469-11ec-a168-0d12fd87beaf</t>
  </si>
  <si>
    <t>c0c9b230-d9e7-11ed-a0fe-bb23f8b896d6</t>
  </si>
  <si>
    <t>9dc265c0-b101-11ed-870e-e97cfd69c128</t>
  </si>
  <si>
    <t>05eecfe0-7c0d-11ee-b964-47fa2161e39d</t>
  </si>
  <si>
    <t>bd3e02e0-34ca-11ee-a1d4-13eeda6f63af</t>
  </si>
  <si>
    <t>38c4e8c0-4bfa-11ee-81ff-378deae04036</t>
  </si>
  <si>
    <t>0ef020b0-cc88-11ed-ae51-8324b713689c</t>
  </si>
  <si>
    <t>4c7e8ce0-550a-11ee-a69c-31db4634fca4</t>
  </si>
  <si>
    <t>87849580-79ec-11ee-bac8-7bfae81dde28</t>
  </si>
  <si>
    <t>aa768340-5834-11ec-b6c7-c717ad89ff9a</t>
  </si>
  <si>
    <t>3ecafa20-88c4-11ec-a6c9-e7e5670df1d1</t>
  </si>
  <si>
    <t>782824a0-6270-11ee-ba0d-abd966660e4c</t>
  </si>
  <si>
    <t>bff80070-7c60-11ee-ac2e-6b75197a5c36</t>
  </si>
  <si>
    <t>8ff31860-6e4b-11ee-9196-0d7a410ed115</t>
  </si>
  <si>
    <t>435e6290-6821-11ea-8842-fd949a2f82fb</t>
  </si>
  <si>
    <t>0e6ee940-69b9-11ee-937c-831cdced5e38</t>
  </si>
  <si>
    <t>20c59e40-06ea-11ee-a772-edfb1574a08e</t>
  </si>
  <si>
    <t>835c0630-667f-11ee-8760-c1980ef296da</t>
  </si>
  <si>
    <t>f97da630-4040-11ee-b466-d54e1420e73f</t>
  </si>
  <si>
    <t>37e32200-948b-11ec-9695-c918fcda5fe0</t>
  </si>
  <si>
    <t>6bdbdf50-cb61-11eb-a7d2-399358e62b46</t>
  </si>
  <si>
    <t>6ee7f510-df16-11e8-a1ac-a75d73780644</t>
  </si>
  <si>
    <t>f7872f90-627d-11ee-b706-57462acbe98b</t>
  </si>
  <si>
    <t>4c2e1810-518a-11ee-ad25-4bf073169951</t>
  </si>
  <si>
    <t>09b7dee0-f2de-11ed-afe7-c98d76dac619</t>
  </si>
  <si>
    <t>b56e0810-7c02-11ee-b69b-3750ddff7750</t>
  </si>
  <si>
    <t>852a80a0-fca5-11ea-8036-7b80fe355e3b</t>
  </si>
  <si>
    <t>022e6ae0-7c6d-11ee-94df-d14bef60716b</t>
  </si>
  <si>
    <t>0e131f80-605e-11ed-b551-338ebb081c33</t>
  </si>
  <si>
    <t>0167d0a0-7c9b-11ee-b28a-6b5733231102</t>
  </si>
  <si>
    <t>0e6aa800-76f5-11ee-8572-efd0656c8abe</t>
  </si>
  <si>
    <t>e02aa2d0-ea2a-11ed-8260-2da4303d0a76</t>
  </si>
  <si>
    <t>42e04cd0-818a-11ee-bfab-0fade111b8f5</t>
  </si>
  <si>
    <t>74c1a840-5613-11ee-967e-2bec9fcda431</t>
  </si>
  <si>
    <t>f36fc7d0-8214-11ee-b3bf-3b7e22faa355</t>
  </si>
  <si>
    <t>dfbcb770-4958-11ed-a1f5-4f697baada95</t>
  </si>
  <si>
    <t>3d05e520-6ab7-11ee-99f8-79e7a9903764</t>
  </si>
  <si>
    <t>6fa46350-572a-11ec-bfe5-9582e798492c</t>
  </si>
  <si>
    <t>3ec45d80-2c22-11ed-944e-0bf5ee0674e6</t>
  </si>
  <si>
    <t>69098740-8994-11ec-ab8a-910b1ec86f60</t>
  </si>
  <si>
    <t>0b148130-7f92-11ee-9e8c-2dd347df6e50</t>
  </si>
  <si>
    <t>3b8bf330-820c-11ee-9785-85ad07c60dd2</t>
  </si>
  <si>
    <t>0359b7b0-d877-11e9-b504-7d2eaa863066</t>
  </si>
  <si>
    <t>c0a920d0-7c88-11ee-b6cd-7f9c44b3bede</t>
  </si>
  <si>
    <t>f7396900-4785-11ec-8aaf-3182e40824ab</t>
  </si>
  <si>
    <t>61b38c80-aef9-11ed-a320-f197f6f5b37f</t>
  </si>
  <si>
    <t>160fee00-b6d7-11ed-9117-23038039da22</t>
  </si>
  <si>
    <t>71ade4e0-f3ea-11ea-8811-35b85ca99cf8</t>
  </si>
  <si>
    <t>6aaeefc0-2f76-11ee-ad04-6fe2f46fe6bc</t>
  </si>
  <si>
    <t>2b640450-c1c0-11ed-8dad-0b2fd862ba3d</t>
  </si>
  <si>
    <t>669ec7c0-7c6f-11ee-b1fe-9153a0926baa</t>
  </si>
  <si>
    <t>53878a10-7af2-11ee-ad5f-dd031c40c386</t>
  </si>
  <si>
    <t>c8f8bfa0-80c2-11ee-9c77-254d475428ff</t>
  </si>
  <si>
    <t>279f54b0-7c73-11ed-9dea-291260eb7d8b</t>
  </si>
  <si>
    <t>6abcdda0-b781-11ed-880e-0f44eb1dd736</t>
  </si>
  <si>
    <t>af93f820-382c-11ed-a117-3b30535ae14e</t>
  </si>
  <si>
    <t>6332f660-d32f-11eb-88eb-c5cdbbd699ec</t>
  </si>
  <si>
    <t>e2aa48f0-9811-11ed-8e91-45829fd1c2b4</t>
  </si>
  <si>
    <t>f2875df0-4179-11ee-9444-c3da1e4b7d08</t>
  </si>
  <si>
    <t>b2beaed0-6672-11ee-8d4d-a14385acaab4</t>
  </si>
  <si>
    <t>223faf80-9447-11eb-84a8-972957c4e828</t>
  </si>
  <si>
    <t>a2daeaa0-82ed-11ee-83e6-b51670ead04a</t>
  </si>
  <si>
    <t>fcffb3b0-82bd-11ee-beee-81f1b0ae4106</t>
  </si>
  <si>
    <t>61f97a30-8223-11ee-9ac9-83c9bba8c9b2</t>
  </si>
  <si>
    <t>b7929d90-82d8-11ee-bee1-a153b5c3db8a</t>
  </si>
  <si>
    <t>7ff57b50-830a-11ee-b24e-bb87af4f3390</t>
  </si>
  <si>
    <t>8635d8d0-82c8-11ee-af0f-5beb9e5538a3</t>
  </si>
  <si>
    <t>efd58a00-82d8-11ee-a954-99ee65650b71</t>
  </si>
  <si>
    <t>ffed3710-8307-11ee-9186-0dae1aaef99c</t>
  </si>
  <si>
    <t>6a1a5bd0-6a59-11ee-89f2-35ca1796d5cd</t>
  </si>
  <si>
    <t>2eb5dae0-8301-11ee-a9a8-2b17d40bb7d5</t>
  </si>
  <si>
    <t>02b2e700-8269-11ee-a9f0-4fadf49d7b0d</t>
  </si>
  <si>
    <t>1f8f3e60-792b-11ee-9199-6b2d90842bbf</t>
  </si>
  <si>
    <t>a28ccf10-0cbe-11ed-8c23-e134ba0737ea</t>
  </si>
  <si>
    <t>f765bf90-0ea4-11ee-bd36-edf492686eda</t>
  </si>
  <si>
    <t>84eca120-53cf-11ee-ad0f-7177a4c629f9</t>
  </si>
  <si>
    <t>6ff64ff0-c739-11ed-b55b-2d1221318693</t>
  </si>
  <si>
    <t>c9c89c50-c41f-11eb-a457-159d80414679</t>
  </si>
  <si>
    <t>31083280-76d0-11ee-be07-f578360cd477</t>
  </si>
  <si>
    <t>a1e99220-4ebc-11ec-ba3d-9f7c4274a45b</t>
  </si>
  <si>
    <t>07fe3600-7c5c-11ee-876a-f1c8093a3f45</t>
  </si>
  <si>
    <t>fa7b3ed0-212d-11ee-919d-c5fe523c389f</t>
  </si>
  <si>
    <t>a849f420-8308-11ee-8366-47bd53445a0a</t>
  </si>
  <si>
    <t>0a391aa0-82da-11ee-a97f-e9b08fa25ac5</t>
  </si>
  <si>
    <t>e7cef900-60cc-11ee-b04b-a3aed0f56f86</t>
  </si>
  <si>
    <t>bee20700-82cb-11ee-aebb-27c2fc66a7f0</t>
  </si>
  <si>
    <t>9a510fb0-ff12-11eb-8763-9b4d03f6dbb3</t>
  </si>
  <si>
    <t>2c97c010-aa11-11ea-b260-43a005eb00ce</t>
  </si>
  <si>
    <t>3dab67b0-3142-11ee-bb6a-b3a3e4978204</t>
  </si>
  <si>
    <t>1f1c6560-98fb-11eb-8ead-3b64428ed669</t>
  </si>
  <si>
    <t>cf97d600-8290-11ee-92e4-653747fd0123</t>
  </si>
  <si>
    <t>fa5d02c0-8696-11ee-bd2d-1f33cc4f9bfe</t>
  </si>
  <si>
    <t>2051c690-86ca-11ee-9f18-910bf79dcaad</t>
  </si>
  <si>
    <t>5c6eb780-868b-11ee-81fd-cb0473261703</t>
  </si>
  <si>
    <t>260b2de0-8695-11ee-913a-934ff1bddd02</t>
  </si>
  <si>
    <t>3470ed90-86b6-11ee-ac9e-8dfb3f9a739e</t>
  </si>
  <si>
    <t>c3ed0eb0-11c0-11ee-996d-57d54a248a0b</t>
  </si>
  <si>
    <t>865a7ee0-8699-11ee-b23b-2f40f1835c8b</t>
  </si>
  <si>
    <t>b1558040-868f-11ee-b860-25cd3ef0e85a</t>
  </si>
  <si>
    <t>077adf40-88c5-11eb-b6f0-ff6be07d5b2c</t>
  </si>
  <si>
    <t>52e6d580-86e0-11ee-9032-a1ba0595c048</t>
  </si>
  <si>
    <t>723b8450-86c0-11ee-97bf-6527dd3d8e1a</t>
  </si>
  <si>
    <t>e8742330-852a-11ee-9cd3-8bf69474c3d7</t>
  </si>
  <si>
    <t>be3bdb40-6909-11ee-9908-39a6d8011575</t>
  </si>
  <si>
    <t>6f6979f0-cb02-11ed-a0e5-133f8a5b12fe</t>
  </si>
  <si>
    <t>880756b0-5a06-11ee-813b-731c29668320</t>
  </si>
  <si>
    <t>126368b0-7f75-11ee-8790-91655d0719cf</t>
  </si>
  <si>
    <t>31c3b910-4383-11ec-9f9c-3daf3ce18b5e</t>
  </si>
  <si>
    <t>d4bd7850-9937-11eb-8479-5d5f1b0e9ee9</t>
  </si>
  <si>
    <t>f4a0cf90-81d9-11ee-9a38-273e6507e17d</t>
  </si>
  <si>
    <t>1d09c830-5643-11eb-b307-7b92527998a5</t>
  </si>
  <si>
    <t>4f3d2c80-2fb4-11eb-9d89-8f3a0134028f</t>
  </si>
  <si>
    <t>1e3fe840-6204-11ee-999e-19caa906e192</t>
  </si>
  <si>
    <t>892a0c70-69b7-11ee-9427-158ff91de4de</t>
  </si>
  <si>
    <t>a6828ab0-85b2-11ee-8146-1509be131cfb</t>
  </si>
  <si>
    <t>a9bc1180-7f75-11ee-8987-5f5d8121d9f5</t>
  </si>
  <si>
    <t>25d0fd90-8380-11ee-8667-0baad12282b3</t>
  </si>
  <si>
    <t>30118230-8320-11ee-8a94-db457925763b</t>
  </si>
  <si>
    <t>37ca8f00-8378-11ee-b7e8-1bba930b9901</t>
  </si>
  <si>
    <t>5b24b250-83cd-11ee-b409-35dad7018628</t>
  </si>
  <si>
    <t>d366e3e0-10d8-11ee-934b-3f2393365380</t>
  </si>
  <si>
    <t>8b847610-83b4-11ee-922e-717f3ab2665f</t>
  </si>
  <si>
    <t>4bba2950-56a8-11ee-8a34-93031a050fa2</t>
  </si>
  <si>
    <t>83d911b0-61da-11ee-8b03-af38a446cc04</t>
  </si>
  <si>
    <t>f39248c0-7cd6-11ee-a7e2-07607652b2e3</t>
  </si>
  <si>
    <t>0c42a5a0-832f-11ee-bfad-5590e07cd51c</t>
  </si>
  <si>
    <t>f4026f20-83ba-11ee-b9bf-7bdbb0b818b9</t>
  </si>
  <si>
    <t>80cd91c0-838c-11ee-8a89-c76486731385</t>
  </si>
  <si>
    <t>91117d60-8357-11ee-b111-63a88c01655d</t>
  </si>
  <si>
    <t>cdc6ddb0-7c89-11ee-a658-c588495bd9ef</t>
  </si>
  <si>
    <t>e76b8130-419c-11ee-b426-27f40cc4bac3</t>
  </si>
  <si>
    <t>c03e96e0-8325-11ee-8200-93d84ab4069f</t>
  </si>
  <si>
    <t>d36e4090-69b1-11ee-8475-d584d5188dee</t>
  </si>
  <si>
    <t>88cd7030-8363-11ee-9edb-592de79becd1</t>
  </si>
  <si>
    <t>0dcffea0-8be5-11ed-87b6-dba975db96c0</t>
  </si>
  <si>
    <t>0766ce70-83a3-11ee-a27a-bdf3a33bf670</t>
  </si>
  <si>
    <t>8b4814a0-81d8-11ee-8508-33e2d3e0e4fc</t>
  </si>
  <si>
    <t>ebb903a0-832a-11ee-a9a1-ddcb97493c89</t>
  </si>
  <si>
    <t>2c4846f0-83a9-11ee-90b5-a740d3d6ace5</t>
  </si>
  <si>
    <t>1de76a40-837d-11ee-92ac-336bc5c0f0b0</t>
  </si>
  <si>
    <t>957e9c00-7373-11ee-8c1d-4b0db34a2e41</t>
  </si>
  <si>
    <t>ed16fed0-10e0-11ee-b7f4-1f97e2db98c4</t>
  </si>
  <si>
    <t>999b7400-82d9-11ee-bc2f-690f4d2d70e2</t>
  </si>
  <si>
    <t>a2f82fd0-835f-11ee-99e1-3bef4a059bea</t>
  </si>
  <si>
    <t>71364170-831f-11ee-850e-5df3d132fb81</t>
  </si>
  <si>
    <t>96ad67d0-6dbc-11ee-8638-772045218934</t>
  </si>
  <si>
    <t>34db3180-8210-11eb-9579-4bb3dde773a4</t>
  </si>
  <si>
    <t>5f180c40-43f9-11e9-82ab-7f306415c96d</t>
  </si>
  <si>
    <t>f04fd080-46de-11ed-a238-d97d489e7b07</t>
  </si>
  <si>
    <t>23f194a0-d2ae-11ec-b8f4-3d3ee5b5f629</t>
  </si>
  <si>
    <t>fae701b0-80a0-11ee-9518-695f5cfdd88e</t>
  </si>
  <si>
    <t>7b293560-8bf5-11ed-a8b5-8971a181d712</t>
  </si>
  <si>
    <t>0ca54730-803e-11ee-b2b8-ff2b023a64fc</t>
  </si>
  <si>
    <t>232f5840-b571-11ec-ae58-b103a3df11d6</t>
  </si>
  <si>
    <t>db87a6d0-e2ae-11ec-966f-ed775432d314</t>
  </si>
  <si>
    <t>73197f80-38bf-11e8-a894-8bc4c809902c</t>
  </si>
  <si>
    <t>9455be20-5871-11ee-816f-1b5675ba5882</t>
  </si>
  <si>
    <t>4bf3f010-eb12-11ed-9592-871b2d8f3c57</t>
  </si>
  <si>
    <t>e86059c0-2c04-11e8-bd0a-5f6627e8c0d4</t>
  </si>
  <si>
    <t>44e872d0-d751-11ec-9564-4bb8272d04aa</t>
  </si>
  <si>
    <t>f357b570-23ad-11ee-a388-3fc1c5d97efd</t>
  </si>
  <si>
    <t>db32c840-ad75-11ec-88a1-99b5ac686d55</t>
  </si>
  <si>
    <t>8dd2e4d0-3216-11eb-86fe-7358d7053928</t>
  </si>
  <si>
    <t>2e68efd0-783d-11ec-b4ec-5f5219cd1611</t>
  </si>
  <si>
    <t>ae343e30-805c-11ee-981c-c73e2ec24828</t>
  </si>
  <si>
    <t>cd76de70-852f-11ed-910b-433855f96c00</t>
  </si>
  <si>
    <t>0b1c78d0-48c3-11eb-87fc-2d8207e1c857</t>
  </si>
  <si>
    <t>58766c50-d9c9-11e8-98c5-99eabb5403cb</t>
  </si>
  <si>
    <t>3a08b630-76f4-11ec-bb69-1d4a77eb4a20</t>
  </si>
  <si>
    <t>2da88de0-7f01-11ee-aaa7-c19a087f447c</t>
  </si>
  <si>
    <t>faf8deb0-5d43-11ee-98ac-8dc8e31f92cc</t>
  </si>
  <si>
    <t>585e7c80-7a00-11ee-b087-29e498874938</t>
  </si>
  <si>
    <t>d8a4f550-8d55-11ee-90ca-23e72b4fd294</t>
  </si>
  <si>
    <t>e0867e60-7d6a-11ee-8cbe-d3b63801f01a</t>
  </si>
  <si>
    <t>07e16640-363d-11ec-a115-978cd7a1fda2</t>
  </si>
  <si>
    <t>74f3b580-89ec-11ee-a077-7f135cc04d57</t>
  </si>
  <si>
    <t>7c9c2aa0-44ff-11ea-8a53-4b1245383b24</t>
  </si>
  <si>
    <t>76abfaa0-8e0f-11ee-9eb9-a76ed63d29b6</t>
  </si>
  <si>
    <t>21c8f710-39d4-11ea-9492-f7813319a953</t>
  </si>
  <si>
    <t>c5ad2e80-8df1-11ee-8184-d31b9069eead</t>
  </si>
  <si>
    <t>5d7a69e0-88f6-11ee-bc92-c96f65a0368b</t>
  </si>
  <si>
    <t>b0827070-8df0-11ee-a876-37d2ed6029c5</t>
  </si>
  <si>
    <t>77403770-8463-11ee-ad25-171b9010960b</t>
  </si>
  <si>
    <t>bdfa7240-5046-11e8-b423-7bdd020fdc75</t>
  </si>
  <si>
    <t>7f4c3a20-88df-11ed-9944-8d6d747064a8</t>
  </si>
  <si>
    <t>f123e810-4ff8-11ee-bbd2-a3d55a780203</t>
  </si>
  <si>
    <t>796b02b0-c3b0-11ed-b455-cda6f047d918</t>
  </si>
  <si>
    <t>7422d5f0-4559-11ee-8887-55aa3a8ef55d</t>
  </si>
  <si>
    <t>e9155040-8db1-11ee-b799-53273a5ec141</t>
  </si>
  <si>
    <t>347971d0-8c84-11ee-855e-957d4c782a96</t>
  </si>
  <si>
    <t>b8a35250-d465-11ed-ad08-934bfbbe0e73</t>
  </si>
  <si>
    <t>5a217b80-ca33-11ed-8375-59adbbd44177</t>
  </si>
  <si>
    <t>50c7c740-7b79-11e9-9226-3f120cba0247</t>
  </si>
  <si>
    <t>99735ee0-9a10-11e9-830a-13ce75663e67</t>
  </si>
  <si>
    <t>3cae9a90-0632-11ec-b053-59179947da3e</t>
  </si>
  <si>
    <t>ca9a72e0-829d-11ee-8118-89306161f89a</t>
  </si>
  <si>
    <t>e2a66d80-7693-11eb-acc5-97520d1ca422</t>
  </si>
  <si>
    <t>2ed7c630-1ad2-11ec-98f0-f9a5dc6f98a3</t>
  </si>
  <si>
    <t>7d9779c0-860d-11ee-a480-e709e7d8b9ee</t>
  </si>
  <si>
    <t>d2ce49f0-86a3-11ee-bcb5-218175b98971</t>
  </si>
  <si>
    <t>ab111250-9656-11ed-b1c3-8fef59fd01ec</t>
  </si>
  <si>
    <t>c12d8140-0ab4-11ee-a26e-9bd3c5130ece</t>
  </si>
  <si>
    <t>1670ebd0-0d86-11eb-9860-d7086a4d9c43</t>
  </si>
  <si>
    <t>451549c0-c209-11ec-8dcf-2d52591f7568</t>
  </si>
  <si>
    <t>08cf7980-3299-11e8-a5cb-d91595f436ff</t>
  </si>
  <si>
    <t>ebe9a900-8579-11ee-b1b7-2555d48e7111</t>
  </si>
  <si>
    <t>49009150-853c-11ee-902d-e920f692f981</t>
  </si>
  <si>
    <t>3749fe10-85cd-11ee-8cad-5fcecf97eaba</t>
  </si>
  <si>
    <t>00f1c610-5e7a-11ee-8b2e-f1e9270b009b</t>
  </si>
  <si>
    <t>6d64fe70-85ee-11ee-a8ff-7fad9054ef68</t>
  </si>
  <si>
    <t>90bc8650-861a-11ee-84c4-cd1552e6341e</t>
  </si>
  <si>
    <t>a544f320-8b08-11ea-a3c9-fd417762e69e</t>
  </si>
  <si>
    <t>ab908fc0-aad4-11ed-ac95-d73545d823e2</t>
  </si>
  <si>
    <t>9fdd07f0-7ddd-11ec-ae0a-3da4d94fc1a2</t>
  </si>
  <si>
    <t>476bccd0-85c6-11ee-afef-0f152f4da9b7</t>
  </si>
  <si>
    <t>3d5f9360-512f-11ed-a9db-11352f694bc1</t>
  </si>
  <si>
    <t>e2684230-8577-11ee-a3c3-3de57125e0e9</t>
  </si>
  <si>
    <t>5e006820-9e50-11ec-8188-597c5a65268c</t>
  </si>
  <si>
    <t>b1cf4bf0-8612-11ee-97b1-dbd1f79d1434</t>
  </si>
  <si>
    <t>0c3e31d0-85ed-11ee-9477-ad35a82d3c03</t>
  </si>
  <si>
    <t>313b9b60-8572-11ee-8b5a-7f53dcbaf13c</t>
  </si>
  <si>
    <t>334d0930-8454-11ee-91a4-ef8198778adc</t>
  </si>
  <si>
    <t>37b6f3b0-7495-11ee-8be1-85d7071ff3f5</t>
  </si>
  <si>
    <t>5889f860-857c-11ee-a4ca-b51c60a32a7e</t>
  </si>
  <si>
    <t>ddc99150-85ba-11ee-a5fc-f5dcb194ac52</t>
  </si>
  <si>
    <t>a0343430-5293-11ee-a8aa-53c32e5e4851</t>
  </si>
  <si>
    <t>22c5a160-4c08-11ed-94ed-abda373bdceb</t>
  </si>
  <si>
    <t>4dd49380-857c-11ee-9ea2-d50b0f77e4d4</t>
  </si>
  <si>
    <t>51e366e0-e83d-11ed-8d10-e7bf4f564c4c</t>
  </si>
  <si>
    <t>a5826610-8631-11ee-a1b3-49b270c60b0e</t>
  </si>
  <si>
    <t>5295a090-3703-11ec-8905-01893470729b</t>
  </si>
  <si>
    <t>b2c3de20-c527-11ec-8250-e1d3bd7dbf24</t>
  </si>
  <si>
    <t>a7e789f0-dc7e-11e9-9726-6b36cf33ae13</t>
  </si>
  <si>
    <t>ba4ab750-cdef-11ed-b066-33abb4122e87</t>
  </si>
  <si>
    <t>4143c190-45ec-11eb-a252-dff9c4409f1e</t>
  </si>
  <si>
    <t>6c45a1f0-3861-11ee-b2aa-e9ed8b0a7b69</t>
  </si>
  <si>
    <t>b7fe0be0-ac46-11eb-bbde-99a91964adee</t>
  </si>
  <si>
    <t>5dc76a90-80b5-11ee-8674-d1d2f9964566</t>
  </si>
  <si>
    <t>f8a801f0-8df8-11ee-ab10-f539dfdc7813</t>
  </si>
  <si>
    <t>2d1df530-83a3-11ee-add8-a3b9df526784</t>
  </si>
  <si>
    <t>8873c410-8ebf-11ee-bd8c-a721bb014e85</t>
  </si>
  <si>
    <t>4d488370-5ce8-11ee-a1cc-9dc5cd4b1d41</t>
  </si>
  <si>
    <t>17a11480-8ddf-11ee-90db-2924317b4d8f</t>
  </si>
  <si>
    <t>36f233e0-4c63-11ee-b0b1-836cea63acd0</t>
  </si>
  <si>
    <t>18746110-c828-11ec-9709-1956809640c4</t>
  </si>
  <si>
    <t>4caafbb0-b0d5-11ed-b29a-9588069690b5</t>
  </si>
  <si>
    <t>b889be30-7c8a-11ee-ae9c-47057d08aad2</t>
  </si>
  <si>
    <t>8779d950-512a-11ee-9144-756327530259</t>
  </si>
  <si>
    <t>6cd12bd0-9925-11ec-9765-cfe6d22adf4a</t>
  </si>
  <si>
    <t>aa691ac0-8e65-11ee-bfb5-2f068d5add35</t>
  </si>
  <si>
    <t>302355d0-8e3f-11ee-9793-abf5a4001970</t>
  </si>
  <si>
    <t>fe96e230-8beb-11ed-bf64-9bc42f907bb5</t>
  </si>
  <si>
    <t>59fb7ca0-719a-11ee-87fd-c532aece5c29</t>
  </si>
  <si>
    <t>96fe6860-8e05-11ee-9ce5-997fa40e3474</t>
  </si>
  <si>
    <t>48e153d0-e249-11ed-95c5-9f032da39c9a</t>
  </si>
  <si>
    <t>53f57ad0-3dac-11ee-93fc-a14bb9628e22</t>
  </si>
  <si>
    <t>4a438e50-8e60-11ee-a97d-39c06b4b7f22</t>
  </si>
  <si>
    <t>3e5f91d0-d874-11ed-8336-45790700458c</t>
  </si>
  <si>
    <t>0d6fa8f0-37f9-11ee-9c6a-833cff86f33e</t>
  </si>
  <si>
    <t>45b8b550-8086-11ee-988b-29ff23ffdd88</t>
  </si>
  <si>
    <t>bb38cf00-584a-11ed-8a55-afb05dcb4a39</t>
  </si>
  <si>
    <t>7a4d00b0-8dc3-11ee-8261-436682582a86</t>
  </si>
  <si>
    <t>bc06a620-2a1b-11ee-aa7f-b74af0ed65dd</t>
  </si>
  <si>
    <t>1a36e360-9e15-11ed-afaa-81f0cf94942a</t>
  </si>
  <si>
    <t>f496df70-82d4-11ee-a5eb-f13f514f420e</t>
  </si>
  <si>
    <t>211fc810-2d3d-11ee-8c69-f92dd721aa34</t>
  </si>
  <si>
    <t>161a86d0-867b-11ed-b8f1-b95247269f12</t>
  </si>
  <si>
    <t>5d82e3d0-ff26-11e9-a1b5-6d26f21e6f42</t>
  </si>
  <si>
    <t>752261c0-09a7-11ee-9a4b-4186ac285dc8</t>
  </si>
  <si>
    <t>b3a7dd60-7890-11ed-9772-b52ecddda998</t>
  </si>
  <si>
    <t>cf663520-10d2-11ea-ac1d-5de874b1ee74</t>
  </si>
  <si>
    <t>4c1431a0-8e4a-11ee-a6f2-f59ef5cd4764</t>
  </si>
  <si>
    <t>f2557330-8ec2-11ee-84e5-e9d92b180e85</t>
  </si>
  <si>
    <t>d61cec30-5c79-11eb-b3d1-df3602a6518f</t>
  </si>
  <si>
    <t>98495ad0-8113-11ee-9928-b1a406e7e251</t>
  </si>
  <si>
    <t>ffbd5660-80f7-11ee-857a-7be49059dd10</t>
  </si>
  <si>
    <t>f2d58270-671f-11ee-8889-f5e4734c6f32</t>
  </si>
  <si>
    <t>5b1ff660-8167-11ee-a6fd-55f485776723</t>
  </si>
  <si>
    <t>4d18a6a0-80d3-11ee-bf6e-d9d66cc267d1</t>
  </si>
  <si>
    <t>cdde2780-8171-11ee-aa93-7d7dacb5c132</t>
  </si>
  <si>
    <t>f0613350-80d7-11ee-b1c9-6dd32b4043f1</t>
  </si>
  <si>
    <t>8f5bd650-8163-11ee-a460-a757eeb14efd</t>
  </si>
  <si>
    <t>8ff18020-9af4-11ed-bce4-291f2429c555</t>
  </si>
  <si>
    <t>3edd2e10-2672-11e8-bca5-c1ae80f7fd6c</t>
  </si>
  <si>
    <t>e9646bd0-80e6-11ee-996f-7f2b6eeca65c</t>
  </si>
  <si>
    <t>13207790-7c31-11ed-b433-87162629a6d7</t>
  </si>
  <si>
    <t>c5709e30-1498-11ed-8f53-03f8049e3b9c</t>
  </si>
  <si>
    <t>d9d84a90-8133-11ee-a19b-95bae66e02d7</t>
  </si>
  <si>
    <t>b6554b10-80f5-11ee-8862-897b3b11dce6</t>
  </si>
  <si>
    <t>21f8b720-51d3-11ec-9fe6-67ab3d637a5c</t>
  </si>
  <si>
    <t>fb8c3040-102f-11ee-aad9-2fc8fed20cce</t>
  </si>
  <si>
    <t>9acbc190-7e42-11ee-a1d7-9b490c26fb11</t>
  </si>
  <si>
    <t>d2e75d10-c182-11ec-8110-21c567b6dfab</t>
  </si>
  <si>
    <t>88ae6b90-7e36-11ee-9fcc-256cdb385e4b</t>
  </si>
  <si>
    <t>c038ee30-7e1a-11ee-8829-0b7ac8869712</t>
  </si>
  <si>
    <t>985dcc70-1031-11ee-b79c-b30185ce1561</t>
  </si>
  <si>
    <t>9f84b780-5a2c-11ee-ab87-2f8fb2124f73</t>
  </si>
  <si>
    <t>f4ace220-7259-11ed-b96e-b57e3cd3ad79</t>
  </si>
  <si>
    <t>15e22c70-8598-11ec-acb3-078afac94e3a</t>
  </si>
  <si>
    <t>c57b0c00-2aca-11ee-bd6b-f7026de804b9</t>
  </si>
  <si>
    <t>9f6e07b0-c37d-11ed-807c-4f1763a9d08a</t>
  </si>
  <si>
    <t>6ea60ff0-7e59-11ee-8c5b-0b3f8c54d46a</t>
  </si>
  <si>
    <t>4fc7a590-7e58-11ee-a1df-4decb3eaa352</t>
  </si>
  <si>
    <t>9e993310-06f0-11eb-86c1-0d9bf430ab51</t>
  </si>
  <si>
    <t>a97d2fe0-7e19-11ee-af72-bf5ace0adfe1</t>
  </si>
  <si>
    <t>3f31aba0-ef2d-11ed-8493-9fb391b98bdd</t>
  </si>
  <si>
    <t>ef9c0da0-5df0-11ee-8bd2-3981c510a272</t>
  </si>
  <si>
    <t>be6c1d60-7038-11ee-8101-7fb21bc0418a</t>
  </si>
  <si>
    <t>fe3cf1e0-3d48-11ed-b6e2-15de7f799be2</t>
  </si>
  <si>
    <t>369f1a10-f2e2-11ec-aea9-7518bd493785</t>
  </si>
  <si>
    <t>a8426d50-7e16-11ee-ad1b-c72b725d4def</t>
  </si>
  <si>
    <t>03a581a0-3fa7-11ed-8faa-81b6f6c01bfb</t>
  </si>
  <si>
    <t>9634db70-7038-11ee-99eb-67dfe87d75c1</t>
  </si>
  <si>
    <t>ef5e2000-c960-11ed-8b65-b533c930a496</t>
  </si>
  <si>
    <t>cf038b30-60e4-11ee-89eb-1385adc2ab9a</t>
  </si>
  <si>
    <t>9dad8170-dacf-11e9-b0ac-933e859ed75b</t>
  </si>
  <si>
    <t>6900fd90-6ed7-11ed-8453-43025e6683c3</t>
  </si>
  <si>
    <t>733360b0-6cc8-11ee-9430-d3c0b6b8333d</t>
  </si>
  <si>
    <t>43370150-b413-11ed-a872-c10ae39f266f</t>
  </si>
  <si>
    <t>4c4a75d0-6d7a-11ee-8536-83f3e71677ca</t>
  </si>
  <si>
    <t>f0a2e730-390d-11ee-ab44-4d4c5f4a70f7</t>
  </si>
  <si>
    <t>1dba0c90-7631-11ec-8925-9773554eea3f</t>
  </si>
  <si>
    <t>14b3bca0-6586-11ed-98e1-298a888b02c7</t>
  </si>
  <si>
    <t>71ba2530-d039-11eb-96f0-9fad9d985c73</t>
  </si>
  <si>
    <t>f7d46720-7e06-11ee-9567-0322a095e591</t>
  </si>
  <si>
    <t>60548a40-71b0-11ee-89f2-1b193c8afaf6</t>
  </si>
  <si>
    <t>eee45e90-931a-11ed-9d09-29c8fe6fce9a</t>
  </si>
  <si>
    <t>05520590-d607-11ed-9a94-c3117ae94577</t>
  </si>
  <si>
    <t>f34e3d80-359e-11ee-8ad1-7f56134b4302</t>
  </si>
  <si>
    <t>68bdc0a0-6bdb-11ee-ba47-8d3355969530</t>
  </si>
  <si>
    <t>14c64400-7887-11ee-9ade-1d96c494cf2d</t>
  </si>
  <si>
    <t>5c996570-ad4c-11ed-ad4f-9748a31b1749</t>
  </si>
  <si>
    <t>d0480040-78d9-11ee-b864-57fcb53b99ea</t>
  </si>
  <si>
    <t>1d6ca9d0-1b23-11ee-b179-ad7a8eb31bd1</t>
  </si>
  <si>
    <t>4f860550-34f1-11ee-9908-0bcfb319b121</t>
  </si>
  <si>
    <t>c9912590-73bd-11ee-b124-edc22c6305b2</t>
  </si>
  <si>
    <t>b37c6060-78c4-11ee-a880-c927841a2669</t>
  </si>
  <si>
    <t>496e6520-3b8a-11ec-a905-2b5619b8e17c</t>
  </si>
  <si>
    <t>c8e05f30-2408-11ee-92ec-59cbbcb06bf8</t>
  </si>
  <si>
    <t>28330160-2565-11ee-96b2-0b44ec9d8661</t>
  </si>
  <si>
    <t>43a9bfc0-7483-11ee-af88-0be31bd14178</t>
  </si>
  <si>
    <t>2e44b9f0-6b91-11ee-b91c-c3ed2b3af3ac</t>
  </si>
  <si>
    <t>08ab2690-52d5-11ee-ba43-bd8cc8a1c62d</t>
  </si>
  <si>
    <t>f61308b0-78cf-11ee-a74e-894b0a9445e2</t>
  </si>
  <si>
    <t>6d72db60-c723-11ed-9077-0bc5cf87e6be</t>
  </si>
  <si>
    <t>9d3ef8a0-78a9-11ee-857c-0ba0c30c0672</t>
  </si>
  <si>
    <t>6c4f2840-4b1a-11e8-a39d-4907cd1dfe46</t>
  </si>
  <si>
    <t>5eb5dcc0-31e6-11ee-b425-f906d9714d16</t>
  </si>
  <si>
    <t>6fce6c00-a610-11ed-a84b-a53c1c308f25</t>
  </si>
  <si>
    <t>a9703e70-55d3-11ee-b618-e36c12722ebe</t>
  </si>
  <si>
    <t>665a2780-78a7-11ee-8865-f38ec601949a</t>
  </si>
  <si>
    <t>a4d16cb0-140e-11ee-8f85-05a7683ba1dc</t>
  </si>
  <si>
    <t>79d1b770-5bec-11ed-8c5d-91b880708635</t>
  </si>
  <si>
    <t>031b3f90-78c2-11ee-9e92-9952a86766f9</t>
  </si>
  <si>
    <t>c2052c90-5a95-11ee-8203-277b9b029b31</t>
  </si>
  <si>
    <t>d4ef4750-722d-11ee-93a0-0524a7eaba2b</t>
  </si>
  <si>
    <t>0bc4dd10-6736-11ee-b507-dbe0cfceb91c</t>
  </si>
  <si>
    <t>ee134c60-de9c-11ed-ade1-3f4e956f8c4b</t>
  </si>
  <si>
    <t>9a847de0-7f8b-11ee-b2b4-310c361a4b11</t>
  </si>
  <si>
    <t>8d0ab060-1a95-11ec-816e-8f7ee8f5edd1</t>
  </si>
  <si>
    <t>a8d576e0-c15b-11ed-b6ec-1b02e3f3b701</t>
  </si>
  <si>
    <t>0db88440-422a-11ee-80bb-6b6ca2c813b6</t>
  </si>
  <si>
    <t>c38883a0-71bf-11ee-93bb-37ac0f1ef747</t>
  </si>
  <si>
    <t>62480b80-7221-11ee-afa6-5d251983dd30</t>
  </si>
  <si>
    <t>0c5ff7e0-7fdd-11ee-962a-2b80764c3063</t>
  </si>
  <si>
    <t>a1d64a20-73be-11ee-8622-439ead9471c7</t>
  </si>
  <si>
    <t>d1346b20-246e-11ee-ab0d-ff3a6eb35f54</t>
  </si>
  <si>
    <t>83488a20-7f29-11ee-9b19-0ff9ee5c1e6b</t>
  </si>
  <si>
    <t>908f8470-7f2b-11ee-b572-8918035fad65</t>
  </si>
  <si>
    <t>8489b6b0-240b-11eb-a132-5f30b4abcdf6</t>
  </si>
  <si>
    <t>bbea2310-a937-11e9-9977-43c3fc02d5ef</t>
  </si>
  <si>
    <t>200dc970-cf93-11ed-9a46-cf1e3e2e9030</t>
  </si>
  <si>
    <t>e172ee10-7934-11ee-bbc0-297bb08703f8</t>
  </si>
  <si>
    <t>b1e180b0-70a3-11ee-ad18-df363c1da134</t>
  </si>
  <si>
    <t>bdf28260-79c1-11ee-af77-99d25aa31052</t>
  </si>
  <si>
    <t>fe859be0-82c5-11ec-abc2-c5985b4fa244</t>
  </si>
  <si>
    <t>37a572d0-7a0c-11ee-89f2-43d187f77ab8</t>
  </si>
  <si>
    <t>ea49e530-8597-11ec-a500-1f6a40b1627c</t>
  </si>
  <si>
    <t>b8e32e40-c24d-11ed-a3cc-074b079cf1a2</t>
  </si>
  <si>
    <t>fa8d4e00-55cb-11ed-925d-e16dce89b1dc</t>
  </si>
  <si>
    <t>c9423eb0-5623-11ee-904a-6db99298939b</t>
  </si>
  <si>
    <t>200c1f90-7a28-11ee-b9d8-0dd5ce5f2f2f</t>
  </si>
  <si>
    <t>62228ff0-7162-11ee-81a4-6b01e1b48ba8</t>
  </si>
  <si>
    <t>5a92ee20-4d5d-11ee-b2b5-db70ae66610e</t>
  </si>
  <si>
    <t>407779f0-b5c5-11ed-b158-e98d201ff7d0</t>
  </si>
  <si>
    <t>1f0d88b0-47fe-11ee-87f9-bbbcb4d7cf95</t>
  </si>
  <si>
    <t>03f0b390-7968-11ee-ac6c-6f203073c63f</t>
  </si>
  <si>
    <t>00cf3420-07ad-11ee-8838-b97a369b6de8</t>
  </si>
  <si>
    <t>07b868c0-76dd-11ee-bea3-f3478748236e</t>
  </si>
  <si>
    <t>61053920-5f87-11ee-8d51-2dcb689a56eb</t>
  </si>
  <si>
    <t>ecaf6a20-0986-11ed-904c-4f7ab6e0c230</t>
  </si>
  <si>
    <t>9ef2ed90-8778-11ee-afd6-f3732e277894</t>
  </si>
  <si>
    <t>2f571bc0-8229-11eb-8c00-91824a326619</t>
  </si>
  <si>
    <t>5f6aaad0-877a-11ee-8801-677f6352adf0</t>
  </si>
  <si>
    <t>2bb26780-8736-11ee-a7b4-3b01e2aeb73f</t>
  </si>
  <si>
    <t>85ad07e0-98b7-11ed-aa52-115bcfd572dd</t>
  </si>
  <si>
    <t>ff944540-8291-11ee-9ffa-d1f812983ec9</t>
  </si>
  <si>
    <t>298b1950-6c1c-11ee-9cf7-8ba9ac3c33c8</t>
  </si>
  <si>
    <t>da5b9a70-b416-11ed-acc2-4f2040779555</t>
  </si>
  <si>
    <t>17a6d4d0-82f2-11ee-90dc-adefc86c23b6</t>
  </si>
  <si>
    <t>33b3ea00-87c5-11ee-a435-8fe410edcc1d</t>
  </si>
  <si>
    <t>58a604f0-8776-11ee-bd60-c3838815b1ec</t>
  </si>
  <si>
    <t>3975b330-efd9-11ed-8150-b1c7a5677d37</t>
  </si>
  <si>
    <t>a59d7fc0-cf83-11eb-a8ab-470e8714de99</t>
  </si>
  <si>
    <t>76ad57a0-754c-11ee-ab58-eb006d209370</t>
  </si>
  <si>
    <t>3f220dd0-8794-11ee-9fc5-1102b62b689c</t>
  </si>
  <si>
    <t>884c38e0-87ae-11ee-95e7-3fc289204a65</t>
  </si>
  <si>
    <t>12fd7a30-8796-11ee-80a7-2f1631927650</t>
  </si>
  <si>
    <t>8c150a30-57aa-11ee-90bd-f7339a300fa5</t>
  </si>
  <si>
    <t>3d785940-8743-11ee-8ab6-df8f62779711</t>
  </si>
  <si>
    <t>a0fde0c0-8720-11ee-a771-c76b1822317b</t>
  </si>
  <si>
    <t>fe530490-8724-11ee-a783-cf4a5b89001b</t>
  </si>
  <si>
    <t>6d355660-d853-11ec-a2ef-2786b15a9b42</t>
  </si>
  <si>
    <t>7eb9e150-374b-11ee-9c31-510339870ca7</t>
  </si>
  <si>
    <t>55c2d630-2adb-11ed-bc2e-0b3caa0f4352</t>
  </si>
  <si>
    <t>85cd5fb0-a518-11ec-aadf-231ac77ac8c2</t>
  </si>
  <si>
    <t>bd955030-b503-11ea-b6f3-fba4ff5122e6</t>
  </si>
  <si>
    <t>08d0fbb0-74cf-11ee-869b-5dcccdeebb51</t>
  </si>
  <si>
    <t>e8fcd050-2d9d-11eb-a489-2bf3c78e9839</t>
  </si>
  <si>
    <t>4bcd0400-88fb-11ee-995d-0537c7c891e6</t>
  </si>
  <si>
    <t>429ad740-ff94-11ed-a50a-8b5d865477c8</t>
  </si>
  <si>
    <t>dcb77670-32f5-11ec-8c25-433529adcd9a</t>
  </si>
  <si>
    <t>8a38a010-88e1-11ee-a3e8-1144c9f147ef</t>
  </si>
  <si>
    <t>67925120-724b-11ee-94bf-f9dc90ecf60d</t>
  </si>
  <si>
    <t>d6572830-8888-11ee-a44d-29d75bce9220</t>
  </si>
  <si>
    <t>7e6377b0-0b71-11eb-b493-d3a5e046c737</t>
  </si>
  <si>
    <t>78f49ee0-882c-11ee-bc25-61c28f24ab12</t>
  </si>
  <si>
    <t>e8a98890-88ef-11ee-b5fa-c7dd7335109f</t>
  </si>
  <si>
    <t>0f596740-1a4f-11ee-a238-89d02e6bcea6</t>
  </si>
  <si>
    <t>ea826da0-88f7-11ee-805a-5ffefdcef42e</t>
  </si>
  <si>
    <t>348d4280-2b8d-11ee-9e4d-cbee38370bca</t>
  </si>
  <si>
    <t>da7d1840-d121-11ec-9d49-434c4221e2d2</t>
  </si>
  <si>
    <t>e5805460-2436-11ed-b758-8586a7097e5d</t>
  </si>
  <si>
    <t>0a1a9c70-fa95-11ec-8fc4-3b3e304ff466</t>
  </si>
  <si>
    <t>e4b5c630-6cc1-11ee-a911-a7f327ea2049</t>
  </si>
  <si>
    <t>79ecf300-e5d5-11ed-ade6-05d8562a17db</t>
  </si>
  <si>
    <t>54954880-4fc3-11ed-a2ff-35e907aad3c8</t>
  </si>
  <si>
    <t>faae13d0-6cca-11ee-8da7-fdd4b999548b</t>
  </si>
  <si>
    <t>33113370-2ced-11ed-8480-1d192da0b6d6</t>
  </si>
  <si>
    <t>ec827590-bb97-11ea-ad9a-ff887af5bee7</t>
  </si>
  <si>
    <t>02be1fc0-69f1-11e9-b43d-95ad71183bbf</t>
  </si>
  <si>
    <t>0ff5d790-64fc-11ee-921c-1341a6981231</t>
  </si>
  <si>
    <t>fe97fd00-8749-11ee-bf7c-17441aae2f21</t>
  </si>
  <si>
    <t>cd7a3800-8834-11ee-9e12-3f836de938de</t>
  </si>
  <si>
    <t>262a6d90-8875-11ee-909e-694749316751</t>
  </si>
  <si>
    <t>8eef39d0-885e-11ee-a23b-3b93d9e2ba46</t>
  </si>
  <si>
    <t>a7512ce0-d237-11e9-97d5-9992dabd02e6</t>
  </si>
  <si>
    <t>8e98c350-8888-11ee-9f32-438d0fe22821</t>
  </si>
  <si>
    <t>d05ba8e0-883b-11ee-a7de-55cceed5b124</t>
  </si>
  <si>
    <t>e4098a30-e845-11eb-b5bb-9584f9992d62</t>
  </si>
  <si>
    <t>43fa7400-2dae-11ed-b821-ad0518e57507</t>
  </si>
  <si>
    <t>3fcea200-3836-11ee-86ef-ab8656240687</t>
  </si>
  <si>
    <t>c2b59980-73a6-11ed-ac30-b7091ed09a33</t>
  </si>
  <si>
    <t>8484de00-6eff-11ee-bd99-a3ef105dc64b</t>
  </si>
  <si>
    <t>301f7a90-8873-11ee-9cbc-3145c56a2dc8</t>
  </si>
  <si>
    <t>433be2b0-7f0b-11ee-aa73-b3842b334a5a</t>
  </si>
  <si>
    <t>6a1437f0-101d-11ee-a23f-818eb2cf6f27</t>
  </si>
  <si>
    <t>cd4bb320-8822-11ee-82e0-cdda5d826177</t>
  </si>
  <si>
    <t>1ba214d0-22eb-11ee-8e8a-7f6209843ced</t>
  </si>
  <si>
    <t>c056c4e0-e979-11ed-b6b7-a96dd1b345be</t>
  </si>
  <si>
    <t>969fb5e0-cac5-11ec-b73b-d59cb4cad08d</t>
  </si>
  <si>
    <t>73f9d410-5455-11ee-9416-17b4d8e3d02f</t>
  </si>
  <si>
    <t>b62eb870-8815-11ee-8cee-a3d32b948f53</t>
  </si>
  <si>
    <t>40a62a80-73c4-11ee-87b2-4fbae9730114</t>
  </si>
  <si>
    <t>3522c450-f163-11ec-891c-677e674243d7</t>
  </si>
  <si>
    <t>21f23600-8810-11ee-ad75-0b24bc8cacfe</t>
  </si>
  <si>
    <t>b7166730-13d3-11ee-b9e8-a1400fae0a2b</t>
  </si>
  <si>
    <t>5ff52260-883c-11ee-aebf-49a3bf0f34c2</t>
  </si>
  <si>
    <t>68f43580-3afb-11ec-af06-cd904b666c4b</t>
  </si>
  <si>
    <t>238720c0-fc8d-11ed-a055-7977df5d9f95</t>
  </si>
  <si>
    <t>cfadb7d0-8d2c-11ee-87bd-bd61706c9acb</t>
  </si>
  <si>
    <t>fc8fc350-8d0f-11ee-a84b-899edf881448</t>
  </si>
  <si>
    <t>f3cfb9a0-e9db-11ed-bab5-830b2578a139</t>
  </si>
  <si>
    <t>c3416b40-8d18-11ee-b840-112a68a13771</t>
  </si>
  <si>
    <t>0318f3b0-bc17-11ed-96f2-8b13a1ef48fc</t>
  </si>
  <si>
    <t>64afb750-8ce9-11ee-bae5-79e9ad682235</t>
  </si>
  <si>
    <t>8c0c0c20-0ade-11ec-b21a-37b18db0821e</t>
  </si>
  <si>
    <t>99ba1230-8ce2-11ee-80aa-8d49dc7ab569</t>
  </si>
  <si>
    <t>70e97040-8cff-11ee-be2a-cf780fc7facd</t>
  </si>
  <si>
    <t>1d296320-98a9-11ed-9994-47870efcca00</t>
  </si>
  <si>
    <t>451434b0-8146-11ee-b592-3ff69b0ba0aa</t>
  </si>
  <si>
    <t>46c710b0-0a4e-11eb-802a-ab5a5c14fc97</t>
  </si>
  <si>
    <t>308c0460-8839-11ee-9755-2fe2180cafe5</t>
  </si>
  <si>
    <t>96fe5990-89ed-11ee-8fe2-cf02a063dac6</t>
  </si>
  <si>
    <t>c1a28c20-ba1f-11eb-98a9-ffa5882c14df</t>
  </si>
  <si>
    <t>d4548f00-89c8-11ee-b1c1-f1d8694c98d9</t>
  </si>
  <si>
    <t>36ca52f0-42d1-11ec-b0a7-3be0ee380056</t>
  </si>
  <si>
    <t>dabcc850-963d-11ed-b58c-a9ff7a5e4504</t>
  </si>
  <si>
    <t>b022bdc0-8cff-11ee-953e-2d76de575f0a</t>
  </si>
  <si>
    <t>271c0f40-4637-11ee-b619-651fec759f9d</t>
  </si>
  <si>
    <t>b9cf3940-7f79-11ee-b587-1f3956ff2cf2</t>
  </si>
  <si>
    <t>a126f450-89d8-11ee-86e7-290bd454cfc2</t>
  </si>
  <si>
    <t>0d7460f0-34e5-11ee-b176-d12671d3ad6a</t>
  </si>
  <si>
    <t>00302bc0-56cf-11ee-92be-fd7b0d617e4e</t>
  </si>
  <si>
    <t>83b88940-e255-11ed-9473-451736be6d0c</t>
  </si>
  <si>
    <t>26e999e0-52f6-11ee-ac10-3bcbca0f5102</t>
  </si>
  <si>
    <t>7ab50a60-c468-11eb-8e5b-8971515a3075</t>
  </si>
  <si>
    <t>1aa55bb0-67ff-11ee-a834-4b5a72510458</t>
  </si>
  <si>
    <t>803b8700-9d1d-11ec-8f20-e74c0e25f6af</t>
  </si>
  <si>
    <t>bee9d580-3cca-11ee-a991-7be24ca7682a</t>
  </si>
  <si>
    <t>1b082100-0be4-11ed-93ea-93e8cdd5dd27</t>
  </si>
  <si>
    <t>b17079f0-890e-11ee-86fd-7bebce49677e</t>
  </si>
  <si>
    <t>e6a4ecb0-8b65-11ee-b368-fd02a8479f4f</t>
  </si>
  <si>
    <t>2a3f4ab0-8a03-11ee-9705-655b9ea6ba89</t>
  </si>
  <si>
    <t>7002dd40-8f22-11ee-85b7-7565760341f4</t>
  </si>
  <si>
    <t>070f2580-8efc-11ee-b42f-d1007bbc20ed</t>
  </si>
  <si>
    <t>9b1b10e0-8f97-11ee-9e5d-472ce6310de5</t>
  </si>
  <si>
    <t>479cd540-8f45-11ee-b609-c95c4552986c</t>
  </si>
  <si>
    <t>37bdafa0-7483-11ee-95b7-3dc1e9733051</t>
  </si>
  <si>
    <t>0961c7e0-b7ff-11ed-9801-fff3638f9c79</t>
  </si>
  <si>
    <t>0386fc50-848c-11ee-9abf-3d241d5f1ad8</t>
  </si>
  <si>
    <t>9ddab5c0-3543-11ec-9a47-bf6ea67e4173</t>
  </si>
  <si>
    <t>df09eba0-8fa1-11ee-8b7c-0b2014de516a</t>
  </si>
  <si>
    <t>bb9e3ac0-d046-11ec-a546-85352fec3166</t>
  </si>
  <si>
    <t>327a5c40-33e4-11e8-990f-3f98404a54e1</t>
  </si>
  <si>
    <t>f504e7a0-cc76-11ed-b0a2-d1fd1b5324c1</t>
  </si>
  <si>
    <t>e4de1be0-fbb0-11ec-97e6-09c581443073</t>
  </si>
  <si>
    <t>5c8fb3d0-8726-11ea-9c21-456466889cff</t>
  </si>
  <si>
    <t>274eb530-26c0-11ee-b069-5d5623edd812</t>
  </si>
  <si>
    <t>a98158f0-8f0c-11ee-9b7c-219580dcb860</t>
  </si>
  <si>
    <t>3ae0c6c0-8f4c-11ee-8395-c93a58650029</t>
  </si>
  <si>
    <t>0206fb50-011f-11ee-adb4-9f510e5d0c8c</t>
  </si>
  <si>
    <t>4db08030-8f81-11ee-b9e7-2f0736bdf967</t>
  </si>
  <si>
    <t>80f6a4c0-8f99-11ee-bfab-196e4d83ccac</t>
  </si>
  <si>
    <t>55b41630-8dfa-11ee-b4fa-197bde110d8a</t>
  </si>
  <si>
    <t>c15ac320-99b3-11ed-aae3-c93de4bc23f8</t>
  </si>
  <si>
    <t>ed814c00-223c-11ee-b892-13192efe75f9</t>
  </si>
  <si>
    <t>71db6110-8f12-11ee-a526-85f6fa625175</t>
  </si>
  <si>
    <t>8266ef70-1a2c-11ec-b704-41a808bd4303</t>
  </si>
  <si>
    <t>a4334ee0-8cd6-11ee-87cb-1b3b1e3ce70f</t>
  </si>
  <si>
    <t>8c4e75b0-8f4d-11ee-b9b0-1533f2894884</t>
  </si>
  <si>
    <t>155914f0-2784-11ee-8305-c5dab675b362</t>
  </si>
  <si>
    <t>faf35a50-87dc-11ec-af1c-ff211b07ed9a</t>
  </si>
  <si>
    <t>32f8b440-7e99-11ee-b421-ff1d7f877f74</t>
  </si>
  <si>
    <t>39428c60-7ebf-11ee-9d6a-ef2fe23b6939</t>
  </si>
  <si>
    <t>094ebef0-7eda-11ee-b642-61aea8457f6a</t>
  </si>
  <si>
    <t>43826c80-cd1d-11ed-95f8-3d6c333efd1c</t>
  </si>
  <si>
    <t>523303f0-2806-11e8-aac2-6d305e4ef15f</t>
  </si>
  <si>
    <t>ef85b4e0-7ebd-11ee-8c6c-b9effefa37f1</t>
  </si>
  <si>
    <t>04b83b10-2e99-11ed-a1e3-bb90ce0eb8ad</t>
  </si>
  <si>
    <t>d13ea9e0-7efb-11ee-87c9-81e826305633</t>
  </si>
  <si>
    <t>c9152fc0-4ba5-11ee-9b65-6d0241c14083</t>
  </si>
  <si>
    <t>1cb5c7c0-1974-11ee-89d8-91612f580f2b</t>
  </si>
  <si>
    <t>02ece360-29d7-11ed-9557-4727309a8bc7</t>
  </si>
  <si>
    <t>342852d0-7f16-11ee-a582-310dbf97502c</t>
  </si>
  <si>
    <t>cb32a2b0-0dad-11ed-a42f-05a2744f0219</t>
  </si>
  <si>
    <t>fc7f5580-7e9e-11ee-bc1c-4fb606c9cd8a</t>
  </si>
  <si>
    <t>30f65aa0-e8a6-11ed-bd11-0586791989bd</t>
  </si>
  <si>
    <t>36971410-dda0-11ed-93d1-8d3257353a70</t>
  </si>
  <si>
    <t>274ef650-27aa-11e8-a7fb-1d0c61882814</t>
  </si>
  <si>
    <t>229f2b80-7ed3-11ee-b8cf-33d990db1491</t>
  </si>
  <si>
    <t>283e38c0-5056-11ee-b6f4-0be50298503c</t>
  </si>
  <si>
    <t>105c4b80-7f1c-11ee-bc33-f586bdcfdc18</t>
  </si>
  <si>
    <t>2d68f5b0-431d-11ee-9245-591babf42179</t>
  </si>
  <si>
    <t>31fc63d0-7ea2-11ee-8957-15fdf1bcd255</t>
  </si>
  <si>
    <t>ecc08d50-7eb0-11ee-8ac3-c7378daac015</t>
  </si>
  <si>
    <t>06bb1330-7ec3-11ee-918e-85c9554a0101</t>
  </si>
  <si>
    <t>0696c750-4d5f-11ed-b83f-ff06051b980a</t>
  </si>
  <si>
    <t>e33a5a30-6874-11ec-a426-d7226eb5ac40</t>
  </si>
  <si>
    <t>b140cd70-cb5b-11ed-a307-c39fdf1cb639</t>
  </si>
  <si>
    <t>a0ff83c0-5080-11ee-9c59-f71f0115f9cb</t>
  </si>
  <si>
    <t>ea6d81d0-78ab-11ee-aac8-61ef4ba0b1e5</t>
  </si>
  <si>
    <t>4952ccf0-6664-11ee-a2b2-85769fefe3a1</t>
  </si>
  <si>
    <t>ce47a670-6690-11ee-936f-d7ea40ba2527</t>
  </si>
  <si>
    <t>37a0fa50-792d-11ee-939f-73226e7ce2f6</t>
  </si>
  <si>
    <t>74981b70-6a44-11ee-a84a-35f93377f286</t>
  </si>
  <si>
    <t>b87a5e00-d22a-11ed-8dbd-abd3c172a8b4</t>
  </si>
  <si>
    <t>42f42970-cf90-11eb-a6b8-5986bf59c517</t>
  </si>
  <si>
    <t>58bacd60-6343-11ee-910a-219bf466f77b</t>
  </si>
  <si>
    <t>81e227d0-6779-11ee-879f-d915a676ae6b</t>
  </si>
  <si>
    <t>eb132880-3740-11ee-8c07-71390b0dbaa0</t>
  </si>
  <si>
    <t>564ccfd0-bf9c-11eb-982c-d7692f1f341c</t>
  </si>
  <si>
    <t>48ec9dd0-6192-11ee-94f1-0560d41158cd</t>
  </si>
  <si>
    <t>79bedff0-4ffb-11eb-af7c-350316180a48</t>
  </si>
  <si>
    <t>4b547460-beca-11ec-a13d-17d32a060020</t>
  </si>
  <si>
    <t>4e611980-fc6b-11ed-a573-0f4ac03065a8</t>
  </si>
  <si>
    <t>76175a70-1942-11eb-8775-d35d90aec7ae</t>
  </si>
  <si>
    <t>b125c000-3e49-11ee-9bab-ddd0cf04084f</t>
  </si>
  <si>
    <t>dc226c30-5c95-11ee-91f1-dbedbfd3f6af</t>
  </si>
  <si>
    <t>b210bc50-a35d-11ec-9131-69cf4237b2c9</t>
  </si>
  <si>
    <t>a07707d0-42b2-11ec-95ea-0bc5636e7c1e</t>
  </si>
  <si>
    <t>74c02120-797f-11ee-8929-b310d0e1b4db</t>
  </si>
  <si>
    <t>b19133d0-626b-11ee-865a-434320643fe9</t>
  </si>
  <si>
    <t>1424a0d0-769a-11ee-b418-251a21c0ad9b</t>
  </si>
  <si>
    <t>dbd61a00-4b07-11ee-b573-f767a437ff98</t>
  </si>
  <si>
    <t>6d9fa570-6cdf-11ee-98be-fb02a8e8b4e2</t>
  </si>
  <si>
    <t>301db200-796e-11ee-8fa3-632ed048cb9d</t>
  </si>
  <si>
    <t>bd60de30-970b-11ed-93bb-ffee1c050103</t>
  </si>
  <si>
    <t>c120e7f0-795e-11ee-a827-0912c2b03dc2</t>
  </si>
  <si>
    <t>ce0d5010-d847-11ed-be3e-4f187091f243</t>
  </si>
  <si>
    <t>93209f90-7999-11ee-ab55-31a07f609c4a</t>
  </si>
  <si>
    <t>94156890-272e-11e8-92c5-1f8025567be4</t>
  </si>
  <si>
    <t>a351bde0-77a0-11ee-8fdc-0d808d1c8e09</t>
  </si>
  <si>
    <t>eb1b9300-5b8d-11e9-bc07-057b2d70c393</t>
  </si>
  <si>
    <t>f2dbafe0-2527-11ee-800d-9b44bacbb02c</t>
  </si>
  <si>
    <t>b93210e0-e594-11ed-bed3-85ee8e3b2ce5</t>
  </si>
  <si>
    <t>c0851320-fad8-11ed-8bb9-5793d27ec8d2</t>
  </si>
  <si>
    <t>dda5d500-7d5c-11ee-8c52-ddc5528bd26a</t>
  </si>
  <si>
    <t>326a61d0-7d37-11ee-b7df-bf0caa8e749c</t>
  </si>
  <si>
    <t>f7a08aa0-2ddd-11ee-aa50-c7d99d8e6738</t>
  </si>
  <si>
    <t>71a8f420-4640-11e9-9d1e-f1d80a3e0aeb</t>
  </si>
  <si>
    <t>0f681a10-c5e7-11eb-819c-f93422509563</t>
  </si>
  <si>
    <t>bb8ec700-79fc-11ee-be3e-372af9724bd1</t>
  </si>
  <si>
    <t>2c221b20-52f2-11ee-ae1d-2577d720aa54</t>
  </si>
  <si>
    <t>5ca579e0-7134-11ed-ba41-ed0c49a72301</t>
  </si>
  <si>
    <t>703c3410-9c6f-11ed-a0d3-1dcb84e767eb</t>
  </si>
  <si>
    <t>d334cfc0-7ce6-11ee-ac82-4958978ff8f2</t>
  </si>
  <si>
    <t>08e57ac0-04fc-11ed-a0d7-79408af2ec92</t>
  </si>
  <si>
    <t>81160a70-cef8-11ed-a86a-7b8484572727</t>
  </si>
  <si>
    <t>1d8f5600-f621-11ed-aff7-5bbdb4554031</t>
  </si>
  <si>
    <t>e62f61f0-2d07-11ee-8448-fdb67e81e917</t>
  </si>
  <si>
    <t>b7f86290-7ca9-11ee-a484-1d73fb337cd4</t>
  </si>
  <si>
    <t>ed294730-60d5-11ee-b7c5-8f053a99b21b</t>
  </si>
  <si>
    <t>c0e0bc50-41d4-11ee-b2b0-03778352b313</t>
  </si>
  <si>
    <t>089dfdf0-7d58-11ee-82d8-bbccd880a9d8</t>
  </si>
  <si>
    <t>a58ed510-cd4c-11e8-9dd7-2de018b9dff4</t>
  </si>
  <si>
    <t>ac5ddd60-28bf-11ec-bff2-313eb74d465e</t>
  </si>
  <si>
    <t>ed9a20a0-7c90-11ee-bf5a-e7cd62c7a91c</t>
  </si>
  <si>
    <t>80436300-511f-11ee-a29c-23f6d170ff76</t>
  </si>
  <si>
    <t>33767260-26a5-11e8-94dd-f36b03bbaff4</t>
  </si>
  <si>
    <t>5a4c9ae0-416b-11ee-a682-0fa477248978</t>
  </si>
  <si>
    <t>d34d9600-7d35-11ee-958e-9fcfdb30ecf9</t>
  </si>
  <si>
    <t>54fd97f0-633b-11ee-9f47-0d6a78e13ef4</t>
  </si>
  <si>
    <t>3b9de6d0-7361-11ee-aa1b-19a11dfbbdeb</t>
  </si>
  <si>
    <t>7d52a8c0-c553-11ed-b313-49e57f485e6b</t>
  </si>
  <si>
    <t>2fe4b4a0-47be-11ee-9248-e7202ff15026</t>
  </si>
  <si>
    <t>6b14a680-8c28-11ee-8bd1-c183ebfa5da8</t>
  </si>
  <si>
    <t>4562f8b0-88e0-11ee-9e36-c3119c996df5</t>
  </si>
  <si>
    <t>6f9f2a20-8c48-11ee-9969-3f28a693d21b</t>
  </si>
  <si>
    <t>522a5fd0-883f-11ee-8e8c-25771f882a90</t>
  </si>
  <si>
    <t>fe10df90-8c13-11ee-8812-a7c79ccc5142</t>
  </si>
  <si>
    <t>aa4722f0-7faa-11ed-a165-25f73b222244</t>
  </si>
  <si>
    <t>8758be90-a87a-11ed-bb6c-c97449eddfbb</t>
  </si>
  <si>
    <t>d05793a0-8c40-11ee-bc93-b52e42232bf6</t>
  </si>
  <si>
    <t>d00cfe10-8be8-11ee-a6be-f501712edfb1</t>
  </si>
  <si>
    <t>734cbe50-6bc6-11ee-9623-e3423ce5821d</t>
  </si>
  <si>
    <t>80abe890-8c56-11ee-b040-1fa34d636c85</t>
  </si>
  <si>
    <t>bf335b20-8c6a-11ee-9c11-0d82c67f6419</t>
  </si>
  <si>
    <t>1af97e50-8c1e-11ee-b66a-6dc7732572c2</t>
  </si>
  <si>
    <t>06e02760-6b3b-11ee-b350-1bbcfb623601</t>
  </si>
  <si>
    <t>6aafc040-8bd2-11ee-b969-27ff02ca156d</t>
  </si>
  <si>
    <t>a254f4e0-443b-11ee-a9e1-7d768719c111</t>
  </si>
  <si>
    <t>fd36b740-1c47-11ec-b40b-a9460dbc6a80</t>
  </si>
  <si>
    <t>009f8090-ffb5-11ed-8c75-0970d0b1341f</t>
  </si>
  <si>
    <t>20bd6b30-8b60-11ee-9d77-07853e9420eb</t>
  </si>
  <si>
    <t>883e02f0-8bde-11ee-8050-7564d50aa203</t>
  </si>
  <si>
    <t>e9e87970-683b-11ee-9a01-ebe9a7ac0e13</t>
  </si>
  <si>
    <t>334a5740-8b3d-11ee-8d26-416e282517c0</t>
  </si>
  <si>
    <t>53e49e70-8b6a-11ee-af79-97a18d96a939</t>
  </si>
  <si>
    <t>6885da00-8b93-11ee-80c5-577ab471942e</t>
  </si>
  <si>
    <t>bde17cb0-8167-11ee-83b7-5380d74f8be8</t>
  </si>
  <si>
    <t>7700e7c0-8af6-11ee-957f-ab502a0e66b0</t>
  </si>
  <si>
    <t>5cbf6370-1f9c-11ee-bded-eba55a285c9b</t>
  </si>
  <si>
    <t>82fd2c60-89b5-11ee-8fe2-258e83ae6207</t>
  </si>
  <si>
    <t>154a3c20-8b82-11ee-ba88-057513260e71</t>
  </si>
  <si>
    <t>fa883790-c123-11ec-9eec-e74fcb1279a2</t>
  </si>
  <si>
    <t>266b4640-5d1e-11ed-98ae-755b4c781f1f</t>
  </si>
  <si>
    <t>1052e590-8b65-11ee-8bf3-df861a1fe87e</t>
  </si>
  <si>
    <t>15f570b0-a531-11ec-a519-075a1edcd694</t>
  </si>
  <si>
    <t>f1a893b0-1a8a-11ee-a87f-afbfb9716265</t>
  </si>
  <si>
    <t>aaf30390-e110-11e9-8cc2-63400dc2fa8c</t>
  </si>
  <si>
    <t>425f5490-6510-11ee-bc9b-c79e712f19a9</t>
  </si>
  <si>
    <t>88b504b0-7877-11ee-b155-377aaa381ea5</t>
  </si>
  <si>
    <t>55d73510-8527-11ee-909f-c7d07dcad75f</t>
  </si>
  <si>
    <t>2409e850-8524-11ee-921a-150c5acfa875</t>
  </si>
  <si>
    <t>d42222d0-2add-11ee-8d89-6b36ac786a8b</t>
  </si>
  <si>
    <t>c5818630-84d3-11ee-917c-e752619ff4d8</t>
  </si>
  <si>
    <t>c217fd90-ab57-11ed-8084-718ba337d688</t>
  </si>
  <si>
    <t>c56d09b0-0f28-11ee-baac-f12d31128c12</t>
  </si>
  <si>
    <t>77a0f580-c30a-11ed-97d2-3f530c6e8253</t>
  </si>
  <si>
    <t>3c677c30-cf7d-11ed-90e9-bb85a3f1931f</t>
  </si>
  <si>
    <t>c0bd4430-8eee-11e8-a03a-4754595eed79</t>
  </si>
  <si>
    <t>57d9d060-eaeb-11ed-9d76-bf7e3cf96fa0</t>
  </si>
  <si>
    <t>6b703800-84a9-11ee-bdda-2dba8a77064c</t>
  </si>
  <si>
    <t>44c847d0-84d9-11ee-848f-9d110ee15280</t>
  </si>
  <si>
    <t>8eee72b0-7c7a-11ee-9fbc-2593cf675d8d</t>
  </si>
  <si>
    <t>1d1dfb20-0722-11ed-b1b2-7112cbc0a9ad</t>
  </si>
  <si>
    <t>9c1c3bd0-15fc-11eb-bedf-8996c72fae43</t>
  </si>
  <si>
    <t>da4bb290-7244-11ed-ae89-a7aa4483c0ad</t>
  </si>
  <si>
    <t>bf45ad00-09d5-11ea-9e9c-d5a208ebc590</t>
  </si>
  <si>
    <t>cfb79d50-6102-11ee-8bdb-6355506ad61a</t>
  </si>
  <si>
    <t>c6fdbfd0-eb6a-11e9-afe3-3bd0b1ddc132</t>
  </si>
  <si>
    <t>56049940-cc3f-11eb-938c-1d9c79625172</t>
  </si>
  <si>
    <t>ad88f5c0-66b5-11eb-8b8d-6d5d42b844a2</t>
  </si>
  <si>
    <t>0b26d9d0-4a62-11ee-934d-3b0ae9d004f5</t>
  </si>
  <si>
    <t>ae05e830-31ad-11ee-97dd-09bd2b6fc929</t>
  </si>
  <si>
    <t>1bda3c30-89bf-11ee-b2ce-8314c7a462ea</t>
  </si>
  <si>
    <t>2500e0b0-1780-11ec-9749-15659cd02839</t>
  </si>
  <si>
    <t>6a8edcc0-889b-11ee-9434-6b08cb913e74</t>
  </si>
  <si>
    <t>76f274c0-30e1-11ee-9049-53b064d49609</t>
  </si>
  <si>
    <t>d8b3ff30-19ea-11ed-a00f-a70ad1c9c131</t>
  </si>
  <si>
    <t>9fbcd8d0-e8bd-11ed-aa0f-db59b1995aa3</t>
  </si>
  <si>
    <t>c764cca0-ee02-11ec-bdf3-09d0adde421a</t>
  </si>
  <si>
    <t>416940a0-4175-11ee-bcd9-571b4810f402</t>
  </si>
  <si>
    <t>3017cde0-3f3f-11ee-8660-154ee58e7850</t>
  </si>
  <si>
    <t>0900b2e0-5eac-11ed-8b0d-dd2b465cafe3</t>
  </si>
  <si>
    <t>838a9f60-6b4c-11ed-90d6-93290c38b802</t>
  </si>
  <si>
    <t>d4e80a00-1f43-11ed-a30a-4b593f6f7cc0</t>
  </si>
  <si>
    <t>d6ad24d0-1f44-11ea-a2a1-21a72e8151ec</t>
  </si>
  <si>
    <t>c3f46530-7bcd-11ee-83af-231ec71692b7</t>
  </si>
  <si>
    <t>070dc120-795f-11ee-b2b7-05ecab5c7e20</t>
  </si>
  <si>
    <t>28f71f90-7be7-11ee-8d71-21c8f7c4a52f</t>
  </si>
  <si>
    <t>139b02d0-6f65-11ee-8688-051b8ea561a8</t>
  </si>
  <si>
    <t>1500b4b0-7b97-11ee-88db-6f260482a301</t>
  </si>
  <si>
    <t>4e106140-7b3a-11ee-92fa-b55e61effde7</t>
  </si>
  <si>
    <t>8e5cf150-75f0-11ed-a1e1-152f87ceceb1</t>
  </si>
  <si>
    <t>ec3586e0-7b38-11ee-8b33-0f8dc5fa082e</t>
  </si>
  <si>
    <t>a9db1900-28ea-11ed-8b42-1131e1e9c240</t>
  </si>
  <si>
    <t>470235b0-80c2-11eb-a8c5-b1679e82f09d</t>
  </si>
  <si>
    <t>3e03f560-c581-11e8-8865-81dd7861a7a3</t>
  </si>
  <si>
    <t>bb5c5cd0-f65c-11ed-b474-69ecea70b686</t>
  </si>
  <si>
    <t>2288f3f0-8ad2-11ee-b490-3fc6a1399906</t>
  </si>
  <si>
    <t>a1b40550-8ad9-11ee-b3de-8fcf0029a363</t>
  </si>
  <si>
    <t>8f573b80-8ab0-11ee-a979-1f1ad2a8051a</t>
  </si>
  <si>
    <t>f1f74db0-21e0-11ec-a103-474bca3e4725</t>
  </si>
  <si>
    <t>53e4ed10-6ef8-11ed-b7cf-a7444a03008b</t>
  </si>
  <si>
    <t>9765ca40-662f-11ed-92b2-9b4e1e13d0f4</t>
  </si>
  <si>
    <t>de74d600-b5f4-11ed-b34d-2fcf249f55b1</t>
  </si>
  <si>
    <t>0d2ae280-5c65-11ed-b081-d56108f900dc</t>
  </si>
  <si>
    <t>aa37aba0-8a61-11ee-ac13-17d42432c6d0</t>
  </si>
  <si>
    <t>7f37a0b0-8456-11ee-9824-0d1149625108</t>
  </si>
  <si>
    <t>80730230-8a7d-11ee-9563-c5dde55cf4cc</t>
  </si>
  <si>
    <t>73ca22e0-47af-11ee-bb4e-fd7992b7e4ef</t>
  </si>
  <si>
    <t>0c517380-8a52-11ee-bb58-4536adef8939</t>
  </si>
  <si>
    <t>9eedc830-8a0f-11ee-ad21-a5b0a3e6e130</t>
  </si>
  <si>
    <t>c14bf210-ec88-11ec-9b58-a97dbd538fb9</t>
  </si>
  <si>
    <t>6c2d4d40-8919-11ee-b55f-3d4f91599e6c</t>
  </si>
  <si>
    <t>f7a0f340-8ab8-11ee-975a-e536d158fe7a</t>
  </si>
  <si>
    <t>fd402830-268b-11e8-add2-cd9f0baebc30</t>
  </si>
  <si>
    <t>d72d41b0-b8a7-11ed-a375-cf334d352e98</t>
  </si>
  <si>
    <t>1f331a90-439e-11ed-b00e-a597df3c4d33</t>
  </si>
  <si>
    <t>414b4970-8a94-11ee-bad9-bdfc4b99ffb4</t>
  </si>
  <si>
    <t>2ff6b680-2dbd-11ed-b4ae-8979dae7a2b9</t>
  </si>
  <si>
    <t>24773e30-6cbc-11ee-a8c0-2d62c1b16a4d</t>
  </si>
  <si>
    <t>9a97ea50-6f2e-11ee-83df-cb04145b89c3</t>
  </si>
  <si>
    <t>197ecdd0-974d-11ed-aeb4-bb339fb5a40d</t>
  </si>
  <si>
    <t>85ecaf60-89ae-11ee-bb61-bd5ab34f1a5d</t>
  </si>
  <si>
    <t>6dd371d0-6c3e-11ee-b63a-f10aa103144c</t>
  </si>
  <si>
    <t>d81655e0-ba82-11ec-936e-df3f238dea17</t>
  </si>
  <si>
    <t>9017af60-849c-11ee-a1a8-cfa228406c11</t>
  </si>
  <si>
    <t>369daeb0-83ef-11ee-830f-f120b4f59315</t>
  </si>
  <si>
    <t>a7e87870-84a3-11ee-bd84-21d102d3ba10</t>
  </si>
  <si>
    <t>4a4b54f0-65e1-11eb-8ef4-0344a67f1f47</t>
  </si>
  <si>
    <t>7da31e50-9893-11ed-83d5-37d2c1c1a856</t>
  </si>
  <si>
    <t>e68df900-7c61-11ee-b972-a3d22650f1f4</t>
  </si>
  <si>
    <t>d90bd700-0e6d-11ee-a549-b9f14047525f</t>
  </si>
  <si>
    <t>9fd34710-8439-11ee-afa7-bdae0c24aeb1</t>
  </si>
  <si>
    <t>f1b1d3e0-5a9a-11ed-9bc9-8f1cf05ea07d</t>
  </si>
  <si>
    <t>311f7c30-16b6-11ee-bc59-d9805df1360c</t>
  </si>
  <si>
    <t>d10790d0-6c79-11ed-a25a-e7964f4c8faf</t>
  </si>
  <si>
    <t>c22f6ac0-836f-11ee-94a5-b5d82ddbd1f3</t>
  </si>
  <si>
    <t>eb432dc0-83e2-11ee-80f8-5f8f4b743b6f</t>
  </si>
  <si>
    <t>6fa48030-8417-11ee-83a6-b960e42988fe</t>
  </si>
  <si>
    <t>94c0d050-4199-11ee-8263-81ad632081e4</t>
  </si>
  <si>
    <t>b6fa1800-2f86-11ed-bd8f-8df955e03019</t>
  </si>
  <si>
    <t>e1314870-2f61-11ed-83e9-3d212452be67</t>
  </si>
  <si>
    <t>1d1cded0-e656-11ec-94d1-dfd0b3b7d627</t>
  </si>
  <si>
    <t>eb895250-cd26-11ed-9f57-7b4b0cea3da8</t>
  </si>
  <si>
    <t>b160a330-02b5-11ed-88b9-4f848b09bf10</t>
  </si>
  <si>
    <t>8673b2a0-b8c9-11ed-832b-0f68027afd84</t>
  </si>
  <si>
    <t>b0912420-716d-11ee-b952-71e001bb7104</t>
  </si>
  <si>
    <t>3d8f61d0-8360-11ee-9371-e3db5a758bb8</t>
  </si>
  <si>
    <t>24f3e250-7f69-11ed-8921-85f37af133b3</t>
  </si>
  <si>
    <t>610bb050-83fb-11ee-aa50-256a4d9c4909</t>
  </si>
  <si>
    <t>d24da9c0-c0a6-11e9-afee-ed1f301da960</t>
  </si>
  <si>
    <t>5b9fee00-8497-11ee-ac48-058a4845c1f4</t>
  </si>
  <si>
    <t>60f40630-0cf5-11ee-8ea3-2ff0b4a493a7</t>
  </si>
  <si>
    <t>5a524040-6064-11ee-ac6f-213e48204b07</t>
  </si>
  <si>
    <t>fff0f820-7b26-11ee-b3b7-f177d2bc68a1</t>
  </si>
  <si>
    <t>40a81210-7a21-11ee-a389-2162636af487</t>
  </si>
  <si>
    <t>6d5c79a0-7acf-11ee-84ce-4d9e6aff4a7d</t>
  </si>
  <si>
    <t>7b868c60-e97a-11ec-887d-a9627b402fe8</t>
  </si>
  <si>
    <t>2e7c5e80-5ba8-11ee-99cd-cba75f44cf5e</t>
  </si>
  <si>
    <t>9e0211d0-933c-11ed-943e-219f8e45383b</t>
  </si>
  <si>
    <t>5af38ab0-032b-11ec-89e1-b93a5cd18a5c</t>
  </si>
  <si>
    <t>f0f60ce0-7acf-11ee-b1bf-6321318c55c2</t>
  </si>
  <si>
    <t>d9bae5a0-272d-11ee-9683-2f5639959ffd</t>
  </si>
  <si>
    <t>0268c2c0-26bb-11e8-aa49-45ddf7bd1f52</t>
  </si>
  <si>
    <t>5b931bf0-f140-11ea-8cfe-e3ee2b3b06d2</t>
  </si>
  <si>
    <t>be7f66c0-7a8a-11ee-9789-cd464f41a0bb</t>
  </si>
  <si>
    <t>c2af09f0-8012-11eb-bd24-4513d6a924df</t>
  </si>
  <si>
    <t>7f952400-5635-11ee-8e40-45291a92c21a</t>
  </si>
  <si>
    <t>2d7a2fb0-74e1-11ee-82bd-d928267ca0de</t>
  </si>
  <si>
    <t>eabded70-7c69-11ee-a1ef-afb72746a438</t>
  </si>
  <si>
    <t>7bc69380-7247-11ee-9f9c-7fad43ec4143</t>
  </si>
  <si>
    <t>c5e955a0-5b87-11ee-9483-2967672d51c7</t>
  </si>
  <si>
    <t>4ae57830-2874-11e8-aa50-65afc3b1bceb</t>
  </si>
  <si>
    <t>a5ce3a50-0778-11ee-827f-e59e4b475231</t>
  </si>
  <si>
    <t>4d0f6880-7c99-11ee-9990-ef5ddc28441e</t>
  </si>
  <si>
    <t>a3123d50-2bc4-11ee-82b5-777539191174</t>
  </si>
  <si>
    <t>fc4ad470-7bdf-11ee-bf07-49e2a924a598</t>
  </si>
  <si>
    <t>41676220-ac57-11ed-a67e-9918a3bf57ba</t>
  </si>
  <si>
    <t>a0791c50-ce2b-11ec-b76c-43d0ada2c011</t>
  </si>
  <si>
    <t>32defa00-61b6-11ee-b9f6-2b64ffa2043f</t>
  </si>
  <si>
    <t>965bad10-7c5c-11ee-b321-71f92b63c5fd</t>
  </si>
  <si>
    <t>7ad09320-7cad-11ee-a0f2-f9c4eafbab01</t>
  </si>
  <si>
    <t>1e10aa50-794f-11ee-bfdc-79599212483c</t>
  </si>
  <si>
    <t>46c3e0d0-9c7d-11ec-a782-19cc976700b2</t>
  </si>
  <si>
    <t>2ff3fca0-2acf-11ee-af3f-97fc25ea7271</t>
  </si>
  <si>
    <t>379ad1d0-5eec-11ee-8ee7-d5f6eeaa8bda</t>
  </si>
  <si>
    <t>74f789f0-9724-11ed-aca3-455ff68ddbc2</t>
  </si>
  <si>
    <t>9df27100-f39d-11ed-8e51-b5f6b7cdc8de</t>
  </si>
  <si>
    <t>3cc4ca70-781c-11ec-bb35-3f5bffa04101</t>
  </si>
  <si>
    <t>d24ba680-0199-11ec-b1ef-a5b74d7a2d23</t>
  </si>
  <si>
    <t>884e3980-7a6b-11ec-a1d1-bd219c76b6f3</t>
  </si>
  <si>
    <t>2a859ee0-4783-11eb-b673-fb91f84f20b3</t>
  </si>
  <si>
    <t>005ab4d0-5206-11ee-acc1-8df1bfbbf41e</t>
  </si>
  <si>
    <t>b393a800-47e7-11ee-8c95-1b09ff18a890</t>
  </si>
  <si>
    <t>13593560-821d-11ee-83a8-8dcc11bc74b4</t>
  </si>
  <si>
    <t>461c2c30-619b-11ed-b7d9-03a7976cdd4b</t>
  </si>
  <si>
    <t>00398b60-bc20-11ed-89ad-9dabec8fb796</t>
  </si>
  <si>
    <t>de415580-5fbf-11ee-82d1-47522680704d</t>
  </si>
  <si>
    <t>ef72a610-76e5-11ed-afe3-152fbe044967</t>
  </si>
  <si>
    <t>b54111b0-8202-11ee-ba6b-0946d7681e69</t>
  </si>
  <si>
    <t>ba06b780-48bb-11ed-991d-5b8619d944dc</t>
  </si>
  <si>
    <t>77001d20-2677-11e8-8d3c-6b24158d6b30</t>
  </si>
  <si>
    <t>655d16c0-afab-11eb-a339-8bb15b1d478d</t>
  </si>
  <si>
    <t>be20b560-f2c0-11ec-a2f8-a954672d131c</t>
  </si>
  <si>
    <t>33f55730-4f40-11eb-bbcc-8ff9da76cf40</t>
  </si>
  <si>
    <t>fdc08050-39fb-11ee-83f1-131a93e1e5b1</t>
  </si>
  <si>
    <t>b4a7ecd0-744a-11ee-a966-a70fa2b1cb8b</t>
  </si>
  <si>
    <t>08a8b590-cea6-11ec-bf64-95f41d7673fb</t>
  </si>
  <si>
    <t>d3935090-8222-11ee-a839-4fba0f7b49d9</t>
  </si>
  <si>
    <t>4c042230-2b88-11ee-bdf7-6906aef4394c</t>
  </si>
  <si>
    <t>c9e98950-7ab8-11ed-b207-b9bc134d0d65</t>
  </si>
  <si>
    <t>c20da6b0-869f-11ed-856b-552ee580d74a</t>
  </si>
  <si>
    <t>fdc82db0-7fa5-11ee-a050-7f30d58e8aa2</t>
  </si>
  <si>
    <t>070c6bf0-6824-11ee-9a79-cf2b93166549</t>
  </si>
  <si>
    <t>eee91bd0-2b70-11ee-b7fe-496ab46d5a9a</t>
  </si>
  <si>
    <t>730eea80-ff74-11ed-a67f-df95ff5e8c7b</t>
  </si>
  <si>
    <t>2e921d50-82a0-11ee-9d97-c1e87f0feca5</t>
  </si>
  <si>
    <t>2a5753d0-82e2-11ee-9897-2fdc490bc25b</t>
  </si>
  <si>
    <t>d86d2de0-825c-11ee-96ad-efc01a64108e</t>
  </si>
  <si>
    <t>29446630-827f-11ee-85ea-db6bce61a526</t>
  </si>
  <si>
    <t>9a1ebd50-82a3-11ee-8824-4b82ee5e196f</t>
  </si>
  <si>
    <t>feefcff0-8175-11ee-9c84-0f1a66c122b1</t>
  </si>
  <si>
    <t>12f3f080-cf0b-11ed-bf98-fbd9f4eba815</t>
  </si>
  <si>
    <t>2127f480-82a7-11ee-ba05-cbcbe2e796ea</t>
  </si>
  <si>
    <t>d4aecc60-550b-11ed-9dae-09316eb83e07</t>
  </si>
  <si>
    <t>b0e2e2a0-82fd-11ee-a0ad-41269133fba5</t>
  </si>
  <si>
    <t>f939ef20-7e49-11ee-a2f0-c70af55cdf4f</t>
  </si>
  <si>
    <t>1ae17460-8688-11ec-98a1-c398c03cb8d0</t>
  </si>
  <si>
    <t>ac8f8440-32a6-11ed-81d8-77a9ca24d3c7</t>
  </si>
  <si>
    <t>be3b92d0-8294-11ee-bade-251fd45d8971</t>
  </si>
  <si>
    <t>ea1f6460-82c8-11ee-bc3e-1f6ba8975b5e</t>
  </si>
  <si>
    <t>c0942410-86b5-11ed-9a09-33cdb4b2dd16</t>
  </si>
  <si>
    <t>a2002b70-2ec1-11ee-bda9-dffeb60c28e9</t>
  </si>
  <si>
    <t>01aff8d0-3a92-11ee-a608-5b3bf8dbad9e</t>
  </si>
  <si>
    <t>ea07d6e0-d212-11ed-96ce-5ba969681ef6</t>
  </si>
  <si>
    <t>527c7eb0-8271-11ee-9f7b-7599eb234eb6</t>
  </si>
  <si>
    <t>499498f0-8cb3-11e8-8279-5f8ebf6c1ea5</t>
  </si>
  <si>
    <t>23434960-8697-11ee-b438-1b7f6512d9d3</t>
  </si>
  <si>
    <t>e8e22150-4ef2-11ee-9563-ef1f2dca50be</t>
  </si>
  <si>
    <t>95e01890-86dd-11ee-a09d-4b2cff662a03</t>
  </si>
  <si>
    <t>9fcc1f50-86a3-11ee-bae0-4b4a32799e04</t>
  </si>
  <si>
    <t>5cc3f250-865d-11ee-8b51-5f9d95532afe</t>
  </si>
  <si>
    <t>da24d850-86e3-11ee-a777-959409693c46</t>
  </si>
  <si>
    <t>f4832cc0-eb93-11ec-aac5-cdb5ad83724c</t>
  </si>
  <si>
    <t>cfd16520-38b7-11ec-a94b-872edd467cbb</t>
  </si>
  <si>
    <t>c795f570-86cf-11ee-8992-05df8034395a</t>
  </si>
  <si>
    <t>976a5960-0314-11ea-99db-7944a9e253b3</t>
  </si>
  <si>
    <t>160225f0-e8a9-11ed-ac34-0710fb359982</t>
  </si>
  <si>
    <t>cfdfd760-81d3-11ee-bae5-953239227cd0</t>
  </si>
  <si>
    <t>f629ad50-8238-11ee-95f9-35b5b4f312e3</t>
  </si>
  <si>
    <t>3f931640-866f-11ee-a739-f3d2a9a08cb8</t>
  </si>
  <si>
    <t>b37a41b0-62c4-11ee-84b1-e51b306ab667</t>
  </si>
  <si>
    <t>b90129c0-869e-11ee-84e2-3f2dfcc8f8b6</t>
  </si>
  <si>
    <t>3b7e7ef0-7cd8-11ee-9669-e97dce6c2208</t>
  </si>
  <si>
    <t>890c45d0-7efd-11ea-a56c-2d7aae197a8b</t>
  </si>
  <si>
    <t>91d03de0-5aa8-11e9-8950-bf92d487a3a9</t>
  </si>
  <si>
    <t>5be259d0-7a05-11ee-b440-477a79b36e5f</t>
  </si>
  <si>
    <t>0c089b80-837f-11ee-8c9b-cb4667e4d2e3</t>
  </si>
  <si>
    <t>2879b0d0-b5e7-11ed-97c4-9bdb37838dbc</t>
  </si>
  <si>
    <t>2946cd60-8312-11ee-807d-c54cba635a48</t>
  </si>
  <si>
    <t>efa1c890-83c4-11ee-b030-5983efa979fb</t>
  </si>
  <si>
    <t>8c62e0e0-60b9-11ed-ab17-0ff66cc30d5e</t>
  </si>
  <si>
    <t>437372f0-6b74-11eb-8240-c7194d1df6c1</t>
  </si>
  <si>
    <t>84e961e0-a89e-11ed-b31f-cbd9c0ac0f46</t>
  </si>
  <si>
    <t>7c9df360-6d9e-11ed-8854-f1450e968f9b</t>
  </si>
  <si>
    <t>29f352e0-8387-11ee-95d5-4d679863f34a</t>
  </si>
  <si>
    <t>b03b1680-cd21-11ec-938b-95be0d442497</t>
  </si>
  <si>
    <t>1034ae10-8334-11ee-bf68-33bbeceac97e</t>
  </si>
  <si>
    <t>8ed167e0-8398-11ee-8fe4-3d05b584c117</t>
  </si>
  <si>
    <t>9f82d680-7842-11ed-a17f-97a24b30a5a7</t>
  </si>
  <si>
    <t>40a7a5b0-835d-11ee-8e56-bb0ef9ef6d76</t>
  </si>
  <si>
    <t>3ebbd500-aaf5-11ed-9d01-b9a6335134db</t>
  </si>
  <si>
    <t>f39a3740-4369-11ec-bf0d-c921ab91a834</t>
  </si>
  <si>
    <t>4f20c230-a6ae-11ec-92cd-45a1847fa247</t>
  </si>
  <si>
    <t>1657d180-05bb-11ec-97e6-2b84c1fb3496</t>
  </si>
  <si>
    <t>fb33dd10-d7c6-11ed-ae6e-9366dd88ece0</t>
  </si>
  <si>
    <t>b0dbdc30-da24-11ed-aaac-850d54592c58</t>
  </si>
  <si>
    <t>1d3ae8b0-83a0-11ee-9783-79cf6b4b1689</t>
  </si>
  <si>
    <t>a27c0180-838c-11ee-b033-4f692abed9bb</t>
  </si>
  <si>
    <t>f3ed1290-35bf-11ee-aeb5-4fa137f466f4</t>
  </si>
  <si>
    <t>66eb5190-5324-11ee-9173-e3c312d89393</t>
  </si>
  <si>
    <t>05440ac0-0d9b-11ec-b863-9bcfa89d9478</t>
  </si>
  <si>
    <t>23180990-5324-11ee-b103-033e85224a2e</t>
  </si>
  <si>
    <t>166c5090-ca38-11ed-96bd-cb02ed9db606</t>
  </si>
  <si>
    <t>c09a4df0-ece4-11ed-a54f-a7bdb138f3d0</t>
  </si>
  <si>
    <t>f9c4f200-8762-11ea-9fab-1f1f99a0d79e</t>
  </si>
  <si>
    <t>a32d89f0-3c34-11ed-89d0-617aa7aa0df8</t>
  </si>
  <si>
    <t>58cbb670-b722-11ed-a98b-85b1ac8519a6</t>
  </si>
  <si>
    <t>1e99c590-80a4-11ee-a60b-bd54304e90e1</t>
  </si>
  <si>
    <t>ed1be950-e83a-11ed-9360-37da3f957511</t>
  </si>
  <si>
    <t>49a35f10-69b3-11ee-a772-af92d68a47cb</t>
  </si>
  <si>
    <t>9f8e3380-c857-11ed-84d1-c9f435ee51cd</t>
  </si>
  <si>
    <t>5a4427d0-fb8d-11ed-8e66-0f8b3a7c8486</t>
  </si>
  <si>
    <t>d31ced60-8088-11ee-85fc-1df5b0d466ec</t>
  </si>
  <si>
    <t>27b6b3e0-1cfe-11ee-8159-5da94c1f3069</t>
  </si>
  <si>
    <t>05ba7920-ab7a-11ed-8248-43775c487bcc</t>
  </si>
  <si>
    <t>c36ffe60-f704-11ed-9788-a7dab0d07a3d</t>
  </si>
  <si>
    <t>347ec390-4668-11ee-ac8f-6f0bae53d3e5</t>
  </si>
  <si>
    <t>fcef3f20-2cd4-11ed-b388-ad8033f3b961</t>
  </si>
  <si>
    <t>2ac83a20-9308-11ed-8a3d-39c2bbe89a6f</t>
  </si>
  <si>
    <t>38739910-bb6e-11ed-a75f-2396de10ccac</t>
  </si>
  <si>
    <t>d6e0be90-8dee-11ee-9267-f5859e7e381d</t>
  </si>
  <si>
    <t>d4236920-9a13-11ed-adfa-1f744f8e40e5</t>
  </si>
  <si>
    <t>f2e7fea0-8da3-11ee-9212-fd456da558dd</t>
  </si>
  <si>
    <t>10745590-36c9-11ee-ad37-39b130fd7969</t>
  </si>
  <si>
    <t>f44017c0-8da7-11ee-aa70-414cad6644f0</t>
  </si>
  <si>
    <t>948270b0-8da9-11ee-a2d9-6f136a557a55</t>
  </si>
  <si>
    <t>7ba487f0-5041-11ed-a25d-25ddd1545087</t>
  </si>
  <si>
    <t>f424d590-8d0d-11ee-b626-e53865166aef</t>
  </si>
  <si>
    <t>be3b6900-8216-11ee-a879-99d013a861a7</t>
  </si>
  <si>
    <t>e679d860-bf95-11ec-954c-cf056fc041d0</t>
  </si>
  <si>
    <t>3ee49ae0-4be4-11ee-8f57-ab8a0db8f8b6</t>
  </si>
  <si>
    <t>6734d920-1eea-11ec-a797-b508d2ee995d</t>
  </si>
  <si>
    <t>431772c0-8d59-11ee-b512-01976fa33a86</t>
  </si>
  <si>
    <t>137417f0-99f7-11ec-a617-53fc6d6cd52a</t>
  </si>
  <si>
    <t>548d6db0-730c-11ed-a51a-6b63d138e835</t>
  </si>
  <si>
    <t>209b81c0-fc56-11e9-874f-bf612e3c72e0</t>
  </si>
  <si>
    <t>e9eac040-7f84-11ed-b1b0-55b64c196bcf</t>
  </si>
  <si>
    <t>19206650-bda5-11ec-87dd-8fef2cde0364</t>
  </si>
  <si>
    <t>52e3ec30-e285-11ed-9e3c-cb2ae8a052de</t>
  </si>
  <si>
    <t>e54a90c0-9c62-11ec-baa5-15a41272b28e</t>
  </si>
  <si>
    <t>fce17710-860f-11ee-8088-ef1917ee0a92</t>
  </si>
  <si>
    <t>73a8dd90-85dc-11ee-b441-6362abbdc8fe</t>
  </si>
  <si>
    <t>f665f0b0-8622-11ee-93b2-5b6c9956b951</t>
  </si>
  <si>
    <t>bf59ea80-860a-11ee-98e8-e74436934696</t>
  </si>
  <si>
    <t>ca65f8b0-85fb-11ee-9521-7794318aea57</t>
  </si>
  <si>
    <t>780e2fd0-f923-11ec-b483-55f9ac380315</t>
  </si>
  <si>
    <t>e58c5e60-859f-11ee-a1d9-ab3821417d44</t>
  </si>
  <si>
    <t>9cc81260-24de-11ec-bbb8-3ffe39a8a79e</t>
  </si>
  <si>
    <t>2489e860-82a0-11ee-a5c4-cfa4cf3cc9fa</t>
  </si>
  <si>
    <t>b76cdc50-8629-11ee-af66-45f81de94113</t>
  </si>
  <si>
    <t>a8e21970-806b-11ee-904b-7f12b6215cc3</t>
  </si>
  <si>
    <t>f18a5390-85c5-11ee-afd0-a1b49e8188ae</t>
  </si>
  <si>
    <t>c35aef70-8601-11ee-860b-931d379c29eb</t>
  </si>
  <si>
    <t>70812800-85ed-11ee-b604-f95f5409a6ed</t>
  </si>
  <si>
    <t>e464ec60-8602-11ee-9ac6-0d0077848787</t>
  </si>
  <si>
    <t>4893fa40-aaea-11ed-95b0-35b3f4fde0c8</t>
  </si>
  <si>
    <t>c475e840-85f4-11ee-bf67-8bc742923641</t>
  </si>
  <si>
    <t>1cc846a0-413a-11ee-954c-a711345f9b82</t>
  </si>
  <si>
    <t>26730a30-a4b6-11ed-8051-3d9519e665ca</t>
  </si>
  <si>
    <t>05b18dd0-6681-11ed-a70a-f1ac313243fe</t>
  </si>
  <si>
    <t>8c627ff0-2ec3-11ee-978d-bb5568488925</t>
  </si>
  <si>
    <t>2ac38b70-e005-11ed-824b-fbb29a5a688c</t>
  </si>
  <si>
    <t>a0fbca30-82c8-11ee-8fb4-57b0a6311eaa</t>
  </si>
  <si>
    <t>108eb8b0-fd60-11ed-81fc-012d041c3af0</t>
  </si>
  <si>
    <t>ef36c890-77cd-11ee-aba4-eb918a24bb91</t>
  </si>
  <si>
    <t>59a09510-83a6-11ee-9dae-0596c3b4c3fc</t>
  </si>
  <si>
    <t>282b79e0-462b-11ee-899c-09d8fdfb4a91</t>
  </si>
  <si>
    <t>c0fc04d0-9ac5-11ed-83ed-fd27c0b07078</t>
  </si>
  <si>
    <t>4e2259d0-3a32-11e8-8922-1b82ce359791</t>
  </si>
  <si>
    <t>71bd5450-8cfa-11ee-8694-c17ed424a013</t>
  </si>
  <si>
    <t>a09ba050-0b59-11ea-b53a-b1012390c925</t>
  </si>
  <si>
    <t>940d43b0-248d-11ee-bd73-5fa65ea7339a</t>
  </si>
  <si>
    <t>a6d74440-8e1f-11ee-b68c-37a67028e45e</t>
  </si>
  <si>
    <t>8eb6b6a0-8e9e-11ee-90cb-8b4eef033198</t>
  </si>
  <si>
    <t>d2b0a3d0-53e2-11ee-ae73-6ffada81c503</t>
  </si>
  <si>
    <t>5ee9aae0-8e94-11ee-8b9c-5796b59dd7c7</t>
  </si>
  <si>
    <t>0d0a4c80-74b7-11ee-8951-b730d3a131d2</t>
  </si>
  <si>
    <t>f992ea00-8eaf-11ee-b089-cfee7ead8945</t>
  </si>
  <si>
    <t>d5f80600-8ecf-11ee-a81b-4b781472c964</t>
  </si>
  <si>
    <t>6d99c5c0-8ed0-11ee-ac25-f13d133e2f81</t>
  </si>
  <si>
    <t>befad8d0-0d87-11ed-abdd-0fec125d0a7c</t>
  </si>
  <si>
    <t>93517640-8e63-11ee-822f-210f1f504076</t>
  </si>
  <si>
    <t>46494480-8e87-11ee-ab63-275767a964ba</t>
  </si>
  <si>
    <t>44d19270-8ea4-11ee-a862-c765f8e24118</t>
  </si>
  <si>
    <t>3f20e8e0-8e85-11ee-9ddd-47364e80e5bd</t>
  </si>
  <si>
    <t>bb0b3000-7906-11ec-a798-d37935818978</t>
  </si>
  <si>
    <t>116f5040-8ba0-11ee-b440-89525fe17bc2</t>
  </si>
  <si>
    <t>c6eba610-8eae-11ee-837d-65490c2612c4</t>
  </si>
  <si>
    <t>20cf09d0-eb16-11ec-9c83-21e9ff50cb8e</t>
  </si>
  <si>
    <t>44fd6ec0-7d1c-11ee-ac19-6b8f9f545d56</t>
  </si>
  <si>
    <t>8f27ffd0-278f-11e8-ad75-fd55c59e8a22</t>
  </si>
  <si>
    <t>67ac1ed0-8b72-11ee-a80d-dbe40fef7cb8</t>
  </si>
  <si>
    <t>c9efe350-d38b-11ed-8a62-1149c48b0f0f</t>
  </si>
  <si>
    <t>e4772b40-8e5a-11ee-8268-213e0a4527aa</t>
  </si>
  <si>
    <t>60427870-923e-11ed-9065-29fa9f5f7407</t>
  </si>
  <si>
    <t>d9470960-83ea-11ec-ad82-0bf3a6d0f3d8</t>
  </si>
  <si>
    <t>e8449010-878d-11ee-bcc3-910a098e805e</t>
  </si>
  <si>
    <t>d8794430-1630-11ec-a0c4-7f1baca0befb</t>
  </si>
  <si>
    <t>aedde3e0-8d0e-11ee-82d9-4be4917cccb1</t>
  </si>
  <si>
    <t>de6a3740-3d00-11ec-b904-91705b2c3d8a</t>
  </si>
  <si>
    <t>e945fde0-8c98-11ee-ace5-d361051b629e</t>
  </si>
  <si>
    <t>f98cac40-2081-11ee-96e5-7775b820b6c1</t>
  </si>
  <si>
    <t>6fe4ce40-be3a-11ed-8df7-a74fd543739e</t>
  </si>
  <si>
    <t>27a07150-815a-11ee-8c66-2f0fba69144b</t>
  </si>
  <si>
    <t>3bf764e0-80bc-11ee-826a-a78b7db25786</t>
  </si>
  <si>
    <t>c9d56d60-5aff-11eb-8724-55f2d3e634ff</t>
  </si>
  <si>
    <t>69458520-814e-11ee-9c3b-69c685a462f3</t>
  </si>
  <si>
    <t>6df6dbe0-f27a-11ed-a5f6-ffd2ed495d4f</t>
  </si>
  <si>
    <t>dbb87ce0-80de-11ee-899b-2b10549180d6</t>
  </si>
  <si>
    <t>788e7d50-80c9-11ee-b5e0-873426a19623</t>
  </si>
  <si>
    <t>e5dc43c0-52b5-11ee-b799-9d28c72ab945</t>
  </si>
  <si>
    <t>b8665770-9efe-11ed-b5b7-9fb672114acd</t>
  </si>
  <si>
    <t>52402140-51ad-11ed-912d-616d25abf7c8</t>
  </si>
  <si>
    <t>ab31b1e0-0e74-11ee-81ba-afb6a81473e4</t>
  </si>
  <si>
    <t>eb2df890-2ac0-11ee-8946-edd9e5bad179</t>
  </si>
  <si>
    <t>2de06210-e677-11ed-b097-15e20e6db3bd</t>
  </si>
  <si>
    <t>b58dc670-5c84-11ee-8875-5f7c984bfb1f</t>
  </si>
  <si>
    <t>f1990070-7fad-11ee-8e25-e94575af5235</t>
  </si>
  <si>
    <t>67c0fa80-7e39-11ee-ade8-3bc7f557ff6e</t>
  </si>
  <si>
    <t>74b7de30-b9ce-11ea-a2e2-675fec5032f5</t>
  </si>
  <si>
    <t>d9131450-a3f6-11ea-a5e3-217ce35e8bb3</t>
  </si>
  <si>
    <t>ae49f140-124c-11ee-a32e-c9cb843ad758</t>
  </si>
  <si>
    <t>48977cb0-db0c-11eb-8c56-3f2df32abc96</t>
  </si>
  <si>
    <t>eff2af00-7d32-11ee-9d9f-9b49d900760e</t>
  </si>
  <si>
    <t>cced7bc0-29d6-11ee-bf14-a3b1823ecbb1</t>
  </si>
  <si>
    <t>0ad181d0-b39a-11eb-beaa-a93d7b2036b3</t>
  </si>
  <si>
    <t>b454ac60-41b8-11ee-9812-19a48a56f3da</t>
  </si>
  <si>
    <t>23cf68b0-5874-11ee-a83d-5beb50dd13af</t>
  </si>
  <si>
    <t>df579f70-7e27-11ee-b77b-7f894a101050</t>
  </si>
  <si>
    <t>edebe370-7deb-11ee-9ad4-5f3fbc8aa22d</t>
  </si>
  <si>
    <t>da88ea40-7e30-11ee-8010-1dd4e3d370a4</t>
  </si>
  <si>
    <t>bebfcae0-7d9a-11ee-b2e2-8ba151b5bf2c</t>
  </si>
  <si>
    <t>d8f7d770-131b-11ee-abcc-b1a39aae6d73</t>
  </si>
  <si>
    <t>e7fd4020-7dc4-11ee-85c9-f5e93013fe5d</t>
  </si>
  <si>
    <t>62101f10-f600-11ed-a96e-3f4ed4d0abe4</t>
  </si>
  <si>
    <t>14b7e7a0-87e5-11ec-8084-f1a1e39a6154</t>
  </si>
  <si>
    <t>6fce6110-7a2c-11ee-a960-5b54a894c03c</t>
  </si>
  <si>
    <t>0a413770-7a07-11ee-88bb-f98c399feecb</t>
  </si>
  <si>
    <t>3dcb2250-6d0c-11eb-a6e8-81d26df6a203</t>
  </si>
  <si>
    <t>4a2e61e0-7283-11ee-9d0a-6bb903e5ef38</t>
  </si>
  <si>
    <t>560d9e00-76e7-11ee-8b6f-e37cd7cb4207</t>
  </si>
  <si>
    <t>cd7e44c0-43da-11ee-947e-e1e2d2ff1735</t>
  </si>
  <si>
    <t>0b9688a0-6bed-11ee-b5a9-1ba18fcded50</t>
  </si>
  <si>
    <t>b6c142f0-7797-11ee-83d2-9500cff1cbb2</t>
  </si>
  <si>
    <t>3dca1620-7e58-11ee-b131-17e5bec62d90</t>
  </si>
  <si>
    <t>029e0920-59dd-11ee-9778-db51c84c2066</t>
  </si>
  <si>
    <t>1459cbb0-7e1b-11ee-9677-b7c7c19b8acd</t>
  </si>
  <si>
    <t>86c543a0-7d4e-11ee-9fa4-d3c45b301578</t>
  </si>
  <si>
    <t>ef9dd100-7e1e-11ee-8b45-d1341186ea86</t>
  </si>
  <si>
    <t>db1f4450-835d-11ed-bdb9-bd48181e3e4e</t>
  </si>
  <si>
    <t>5cb0f180-93e4-11ed-8442-653fe8af4907</t>
  </si>
  <si>
    <t>9f58bf20-6dac-11ee-853f-8bef294de30b</t>
  </si>
  <si>
    <t>692538f0-eff0-11ed-90ec-211da65ae68f</t>
  </si>
  <si>
    <t>eae121d0-feb2-11ed-b31e-e1ac5f8d21e1</t>
  </si>
  <si>
    <t>1b624bd0-c4a8-11ed-b71f-2772a6a56b6b</t>
  </si>
  <si>
    <t>46703160-7e08-11ee-a766-9d2449e11b38</t>
  </si>
  <si>
    <t>f67af260-7747-11ee-95b1-c90f48d8dcba</t>
  </si>
  <si>
    <t>3e5fe530-78c0-11ee-914e-8fa7926522d5</t>
  </si>
  <si>
    <t>d5556300-07fc-11ee-8250-117c7a6b7312</t>
  </si>
  <si>
    <t>3e8c9f50-32fd-11eb-9105-07ab860dcd0e</t>
  </si>
  <si>
    <t>508fdb90-4ae7-11ee-8372-c305d27f3c5b</t>
  </si>
  <si>
    <t>424bb670-5138-11ed-98a8-1111c5b1bfed</t>
  </si>
  <si>
    <t>e2f4e540-7475-11ee-9392-217b8bd22c9e</t>
  </si>
  <si>
    <t>db1ed730-78d6-11ee-bfda-1f3cf86c599d</t>
  </si>
  <si>
    <t>1cc131b0-7864-11ee-8c42-4574a3b89115</t>
  </si>
  <si>
    <t>17a208c0-6f3c-11ee-9819-87727da8d1de</t>
  </si>
  <si>
    <t>4a4b0cb0-f302-11ed-9814-e75cfbfa6ff7</t>
  </si>
  <si>
    <t>349f69a0-78aa-11ee-b714-67a81852a666</t>
  </si>
  <si>
    <t>49511e60-5377-11ed-a8d3-1b23b22b81c8</t>
  </si>
  <si>
    <t>11ead460-4bcf-11ee-a213-59f351ae2208</t>
  </si>
  <si>
    <t>074a8ca0-8da1-11ec-a4fe-2fe010861937</t>
  </si>
  <si>
    <t>93b5a860-5cb3-11ec-875b-5d452910b7a3</t>
  </si>
  <si>
    <t>7ec12bb0-3cda-11ee-9e53-d54ebe9dcd5b</t>
  </si>
  <si>
    <t>4f852cd0-d5ca-11eb-9d76-5923b3c29c12</t>
  </si>
  <si>
    <t>7aa0aad0-4589-11ee-8d7c-79491bd9f595</t>
  </si>
  <si>
    <t>f406dfa0-78bc-11ee-8a44-a7c6b5f1dbe2</t>
  </si>
  <si>
    <t>855400f0-78db-11ee-a1cc-0145671a8c27</t>
  </si>
  <si>
    <t>d1715f60-0929-11ec-acbc-63f9f7e9414c</t>
  </si>
  <si>
    <t>d7f98960-5921-11eb-a4ee-c17acd747435</t>
  </si>
  <si>
    <t>6fa133d0-e250-11ed-a9ba-79b1e2ddbbf4</t>
  </si>
  <si>
    <t>b9e6c290-cd83-11eb-8c20-33f34c371fbf</t>
  </si>
  <si>
    <t>45322020-68e0-11ee-af3c-951a4983eeee</t>
  </si>
  <si>
    <t>a6be1be0-8ad7-11ea-87a7-d50c738ff5d1</t>
  </si>
  <si>
    <t>2813c690-7f2b-11ee-ba4f-55cd4af9bb9e</t>
  </si>
  <si>
    <t>a919ef70-bd1a-11ea-85ce-cf416d028477</t>
  </si>
  <si>
    <t>8a4d7320-7ec6-11ee-9dd9-8d0b135c4bf1</t>
  </si>
  <si>
    <t>10f2fbd0-6f3a-11ee-ad3d-7bd9b95bcd1c</t>
  </si>
  <si>
    <t>51a99410-488d-11ed-8c5d-b395892ac4e6</t>
  </si>
  <si>
    <t>a5d74440-c21a-11ed-b8c8-cbc0ed21c148</t>
  </si>
  <si>
    <t>0e3bdc20-54f8-11ed-8f77-ef958babac1e</t>
  </si>
  <si>
    <t>ad7dafc0-7fa9-11ee-9e21-19623b916733</t>
  </si>
  <si>
    <t>bffad1d0-7fdd-11ee-9c68-fd3d1b4c1972</t>
  </si>
  <si>
    <t>5c7c8370-1801-11eb-82e0-ed19cabbae5b</t>
  </si>
  <si>
    <t>bfc86270-4534-11ed-abc1-2f36eceb6f67</t>
  </si>
  <si>
    <t>cb760790-7e44-11ee-adba-f378340ee1ce</t>
  </si>
  <si>
    <t>6656ec70-3dbd-11ee-9a85-317acb3fac31</t>
  </si>
  <si>
    <t>754ef710-78e4-11ee-99e7-43f8c9f9d529</t>
  </si>
  <si>
    <t>6ec227e0-cdeb-11ed-aa1c-cd311a7a6603</t>
  </si>
  <si>
    <t>184340f0-5876-11ee-a52e-85098761ee58</t>
  </si>
  <si>
    <t>537d0520-0867-11ee-a535-b74fbee6929e</t>
  </si>
  <si>
    <t>301a06f0-56dc-11ee-b60a-657ba7d69b11</t>
  </si>
  <si>
    <t>2e4d8ea0-6140-11ee-8960-3b1234ea8adc</t>
  </si>
  <si>
    <t>1fb9de00-73df-11ee-975e-d5b423a4ca52</t>
  </si>
  <si>
    <t>cc7c4210-f0ac-11ed-8480-053da4f023ad</t>
  </si>
  <si>
    <t>7f3e7730-9ba6-11ed-9261-6d23e0da3c3f</t>
  </si>
  <si>
    <t>fa5489e0-a486-11ec-b32c-7d6732c83eec</t>
  </si>
  <si>
    <t>73713dc0-56b3-11ee-8897-1d8a2edf766a</t>
  </si>
  <si>
    <t>9655b640-79c2-11ee-a30d-91b328468b5c</t>
  </si>
  <si>
    <t>29082f10-5662-11ee-a349-cfd09c580058</t>
  </si>
  <si>
    <t>9d59fa40-f2dc-11ed-8534-cd4b667af185</t>
  </si>
  <si>
    <t>2830f2f0-59c5-11ee-a026-3339647e5045</t>
  </si>
  <si>
    <t>aca2aae0-62d2-11ee-bf51-650d236d60d1</t>
  </si>
  <si>
    <t>d9503170-f27c-11eb-9dfb-4f0cd0571065</t>
  </si>
  <si>
    <t>8ddd6f00-cdfe-11ed-a915-35edbab5bd94</t>
  </si>
  <si>
    <t>c96a6260-7a0d-11ee-8b18-d37566c993e0</t>
  </si>
  <si>
    <t>0baba8e0-bff7-11ed-b610-f3e472e0cdc2</t>
  </si>
  <si>
    <t>b5bdb3a0-7a1e-11ee-8127-137fea0c4fb4</t>
  </si>
  <si>
    <t>616bdf90-69b5-11ed-b8be-8fed9651f41a</t>
  </si>
  <si>
    <t>ff0cbf90-290d-11e9-84b5-5957067b6d32</t>
  </si>
  <si>
    <t>a9050be0-79f6-11ee-8a11-8189845cd8e2</t>
  </si>
  <si>
    <t>7555c1d0-6480-11ee-9fa7-c706fcdc5297</t>
  </si>
  <si>
    <t>618db330-7013-11ee-9960-3724f8d0862d</t>
  </si>
  <si>
    <t>5b3a9be0-4cc5-11ee-b1d4-b7b165ce00b9</t>
  </si>
  <si>
    <t>639ca380-61b8-11ed-af53-a19d7f85c09b</t>
  </si>
  <si>
    <t>8214b880-6463-11ee-9bef-810b8295f81b</t>
  </si>
  <si>
    <t>4e49f9d0-55d5-11ee-93fe-411dc7960d2f</t>
  </si>
  <si>
    <t>b35f7a90-cdd1-11eb-b61b-1b322d9e9b51</t>
  </si>
  <si>
    <t>5cf90900-4557-11ee-b744-f3f0c08987f5</t>
  </si>
  <si>
    <t>ea1bed90-27a5-11ee-aa07-79dd18555b8e</t>
  </si>
  <si>
    <t>110324a0-9ce3-11eb-a331-4dc72c68ad5c</t>
  </si>
  <si>
    <t>9e6a8a90-6685-11ee-ac61-211023581130</t>
  </si>
  <si>
    <t>9c7ddfa0-9a32-11ec-8622-49d01b56e6f8</t>
  </si>
  <si>
    <t>a0957a30-879d-11ee-9f67-fd422e0b86ca</t>
  </si>
  <si>
    <t>2bf44190-628e-11ee-87fa-49b4afe206fd</t>
  </si>
  <si>
    <t>ed3baa40-8783-11ee-bb15-1ba50a38f9a3</t>
  </si>
  <si>
    <t>8fb25600-7255-11ee-998b-67ca29ea254a</t>
  </si>
  <si>
    <t>a6e7dda0-804b-11ee-8ecc-5348ba6a906f</t>
  </si>
  <si>
    <t>64701e10-459f-11ee-aaba-e57d4ec40aff</t>
  </si>
  <si>
    <t>8a5b98f0-5d11-11ee-bc55-a1e8197a6051</t>
  </si>
  <si>
    <t>8b4e5a80-879c-11ee-89d6-0555104d1050</t>
  </si>
  <si>
    <t>07fa5080-9e54-11ed-b36a-c7f4ef4928ce</t>
  </si>
  <si>
    <t>3378e4a0-8748-11ee-ad5f-eb3fe8b576a1</t>
  </si>
  <si>
    <t>7e8cc160-103c-11ee-bea9-fdf131693e8c</t>
  </si>
  <si>
    <t>10624110-2f5e-11ee-bd33-07c8c9a6c553</t>
  </si>
  <si>
    <t>0644c1c0-c26b-11ea-9f17-b1f3d24cc1d9</t>
  </si>
  <si>
    <t>d8bfbf40-8781-11ee-ada5-dff4ac1ed505</t>
  </si>
  <si>
    <t>a9628430-5507-11eb-a711-bf8673fbfedc</t>
  </si>
  <si>
    <t>9b3f87e0-878b-11ee-b603-43679f1d04b5</t>
  </si>
  <si>
    <t>a9696920-8782-11ee-b024-59f1782a1f5d</t>
  </si>
  <si>
    <t>e0def1a0-c94f-11ed-9b0b-e73c99dc459e</t>
  </si>
  <si>
    <t>08115ec0-79bd-11ee-a2e2-bd09effe83d8</t>
  </si>
  <si>
    <t>880ddf00-dff7-11ed-8145-a181d739c535</t>
  </si>
  <si>
    <t>6f8036f0-fabd-11ed-98d6-73bd4cd67ca6</t>
  </si>
  <si>
    <t>d9445570-eb86-11e9-8b08-5f4dcb3dd40b</t>
  </si>
  <si>
    <t>df0f5f30-8764-11ee-b0d0-1d4080cfc09e</t>
  </si>
  <si>
    <t>db054b00-8527-11ee-882a-abe758278cf4</t>
  </si>
  <si>
    <t>19c62dd0-56bd-11ee-aac3-7b004e623b5f</t>
  </si>
  <si>
    <t>505b5150-82fe-11ee-b2ca-0bf10fff3eec</t>
  </si>
  <si>
    <t>44e66da0-aa14-11e8-932e-47e29306c8b2</t>
  </si>
  <si>
    <t>37aa6610-8758-11ee-81e4-ed94e87beaee</t>
  </si>
  <si>
    <t>b2487d70-538e-11ed-82d9-9bd2b45d7744</t>
  </si>
  <si>
    <t>9eddf5e0-ed70-11ed-afc8-2dc5114cafbf</t>
  </si>
  <si>
    <t>c62760f0-fe24-11ec-a164-39c86e146725</t>
  </si>
  <si>
    <t>cfa45880-87c7-11ee-b4d2-8fdf127e0db7</t>
  </si>
  <si>
    <t>39818d70-f594-11ed-be4e-3d5006de4ca4</t>
  </si>
  <si>
    <t>405a3820-8772-11ee-8f0c-3bc914fab8f2</t>
  </si>
  <si>
    <t>737d3b60-8729-11ee-9a3e-2580cf38d0e7</t>
  </si>
  <si>
    <t>41faa3b0-e158-11ed-a806-add7931f4ec0</t>
  </si>
  <si>
    <t>1535ebc0-a917-11ec-a27e-3d76e385ce7d</t>
  </si>
  <si>
    <t>2af1b840-6397-11ee-82df-99d88cefe653</t>
  </si>
  <si>
    <t>23d3e430-0ff4-11ee-989a-1b910680e4ce</t>
  </si>
  <si>
    <t>e49edee0-69b8-11ee-9b04-c349c0acf9b2</t>
  </si>
  <si>
    <t>60573150-8704-11ee-bcd0-19149cb8a1d0</t>
  </si>
  <si>
    <t>e5291600-6661-11ee-accf-8daa01bd6322</t>
  </si>
  <si>
    <t>883d0990-8530-11ee-acc4-e767a24fad09</t>
  </si>
  <si>
    <t>cdad2ca0-88e9-11ee-b026-ff667994508a</t>
  </si>
  <si>
    <t>9d8d4bb0-1cc5-11eb-b87b-5bd955066337</t>
  </si>
  <si>
    <t>2bd1b660-8896-11ee-a774-813808b7c204</t>
  </si>
  <si>
    <t>6a0accc0-8155-11ee-b34e-076189e22b89</t>
  </si>
  <si>
    <t>759f4900-8892-11ee-93ba-2fdf3a76c511</t>
  </si>
  <si>
    <t>4d7eb5d0-61a2-11ee-b454-cf29b72e067d</t>
  </si>
  <si>
    <t>33df3f20-42b3-11eb-b76f-854479eadc44</t>
  </si>
  <si>
    <t>977df370-a628-11ed-a14e-0199b5c3aefe</t>
  </si>
  <si>
    <t>2d26af50-88a7-11ee-a670-21af6a668f9c</t>
  </si>
  <si>
    <t>cbc491b0-6e11-11ed-b3cb-43413812874c</t>
  </si>
  <si>
    <t>0ca41570-4ada-11ee-a083-5df64626338b</t>
  </si>
  <si>
    <t>e299adc0-892d-11ee-81d1-a184b0eb4f6d</t>
  </si>
  <si>
    <t>ba577960-f044-11ec-8b5e-836dee7fde13</t>
  </si>
  <si>
    <t>037c71a0-6988-11ee-acaf-e38f797e3f74</t>
  </si>
  <si>
    <t>f8a332b0-8402-11ee-9bc3-0f4a273c7430</t>
  </si>
  <si>
    <t>09964680-8862-11ee-8fb2-4dd82fed6969</t>
  </si>
  <si>
    <t>993d0f90-88e8-11ee-b354-57ec4afd23ac</t>
  </si>
  <si>
    <t>2efe5f20-f7e4-11ed-adb1-15d4b09d3162</t>
  </si>
  <si>
    <t>637a9350-fa18-11ed-8538-cb173129b98a</t>
  </si>
  <si>
    <t>84063340-8618-11ee-80c8-454c3bf63941</t>
  </si>
  <si>
    <t>95872670-fe60-11eb-b5f0-6f47242d8625</t>
  </si>
  <si>
    <t>dae21540-2eec-11e9-bd54-b5b4477058c3</t>
  </si>
  <si>
    <t>db2e0920-fb9c-11ec-ac7e-d9f4c6261943</t>
  </si>
  <si>
    <t>6bbcbdc0-8840-11ee-8717-3daeec30217f</t>
  </si>
  <si>
    <t>5dcaacd0-a043-11ed-80f5-717fdfa0f72d</t>
  </si>
  <si>
    <t>df04f070-7291-11ec-94d2-cfab47949307</t>
  </si>
  <si>
    <t>074ef850-570d-11ec-86aa-7def85fbd140</t>
  </si>
  <si>
    <t>844e2090-81c0-11ed-9983-d9a9308a0762</t>
  </si>
  <si>
    <t>29d09e10-3406-11ee-a2f3-43bc4f235799</t>
  </si>
  <si>
    <t>1838dd70-5ba7-11ee-af48-9d8a47646600</t>
  </si>
  <si>
    <t>916d2fd0-1989-11ee-a4d8-b7d2f18fabd4</t>
  </si>
  <si>
    <t>c885a990-82d2-11ee-807a-2f5f849e2667</t>
  </si>
  <si>
    <t>54860bd0-887b-11ee-adb7-c3472b0ab53d</t>
  </si>
  <si>
    <t>facc7ab0-7076-11ed-89ee-95183da5540b</t>
  </si>
  <si>
    <t>7dba81e0-5847-11ec-85b8-e9aacc198804</t>
  </si>
  <si>
    <t>26a82560-bf0c-11ed-9106-7b6e57102393</t>
  </si>
  <si>
    <t>40e009b0-8cf3-11ee-9dab-f360bf7db2fd</t>
  </si>
  <si>
    <t>d2ae4e50-3d9a-11ed-a3b8-d5b28dcf3633</t>
  </si>
  <si>
    <t>819322c0-8cef-11ee-bb5b-13c4f218dbd9</t>
  </si>
  <si>
    <t>d696a5a0-dd07-11ed-b95d-85671caafde0</t>
  </si>
  <si>
    <t>bb2f9760-52e9-11ee-b232-ebe789dad4f9</t>
  </si>
  <si>
    <t>91850110-2e23-11ee-a01c-c565ce8672b0</t>
  </si>
  <si>
    <t>500a4260-3bf5-11ee-9cb3-cbca6796ebff</t>
  </si>
  <si>
    <t>a875a160-8cb3-11ee-9487-e136962eb6d5</t>
  </si>
  <si>
    <t>2a5878f0-e4b8-11ed-8a0f-c989283013a6</t>
  </si>
  <si>
    <t>48ae2eb0-0446-11ed-8249-8dc4ea81e842</t>
  </si>
  <si>
    <t>8b576990-752a-11eb-994e-a1157d2244bf</t>
  </si>
  <si>
    <t>bd32afe0-3e43-11ed-b099-a72a7562c931</t>
  </si>
  <si>
    <t>3ccaaae0-5bfa-11ed-a8ac-b1b144148f58</t>
  </si>
  <si>
    <t>eea80720-234c-11ee-a773-6fa61de9b2cc</t>
  </si>
  <si>
    <t>3f956d00-c26b-11ed-9798-a123bf719960</t>
  </si>
  <si>
    <t>2e89e1c0-efe9-11ed-9775-e70e63026409</t>
  </si>
  <si>
    <t>b05e46a0-312a-11ee-9b16-3fdc26b7aaba</t>
  </si>
  <si>
    <t>6a49c000-6d67-11ec-bffd-47ea3ed78031</t>
  </si>
  <si>
    <t>fe5fd5b0-0bd0-11ed-be82-ad119822f39d</t>
  </si>
  <si>
    <t>f74b4fe0-8eef-11ee-869a-9f43a77cd8f2</t>
  </si>
  <si>
    <t>d7a78690-89f4-11ee-9cf0-77f92d0cc626</t>
  </si>
  <si>
    <t>643496a0-e281-11ed-9017-9762a192c6ca</t>
  </si>
  <si>
    <t>86955000-7af2-11ed-a2dc-fb8288401deb</t>
  </si>
  <si>
    <t>649ea260-7af8-11ee-970f-8db9a44f97a0</t>
  </si>
  <si>
    <t>f54e2800-9bd6-11ed-9125-ab86006389ce</t>
  </si>
  <si>
    <t>928b0ef0-8842-11ee-a662-bfdc6c60d1eb</t>
  </si>
  <si>
    <t>916cc050-37f6-11ee-8dde-c761a6368858</t>
  </si>
  <si>
    <t>f4bd6f70-10b3-11ee-b36c-8da5f8bd4dc0</t>
  </si>
  <si>
    <t>f4c755a0-255b-11ee-b401-5b9b4bdb3fb5</t>
  </si>
  <si>
    <t>07d15e10-8f3e-11ee-80f8-35018e7e2bc6</t>
  </si>
  <si>
    <t>3922de20-2141-11ec-b8ad-63d1e0142865</t>
  </si>
  <si>
    <t>73b23490-6a1c-11ec-81a9-b3630b7de1a5</t>
  </si>
  <si>
    <t>846861d0-8f6b-11ee-8ed7-47e06ec7d519</t>
  </si>
  <si>
    <t>e2d3be20-8f4f-11ee-8682-99ec931f0127</t>
  </si>
  <si>
    <t>7b872470-e22e-11ec-8a6c-9d92429ead78</t>
  </si>
  <si>
    <t>25180f40-0b5a-11ee-902b-0b553edd19aa</t>
  </si>
  <si>
    <t>c3b38280-877c-11ee-bf46-37e49264a48b</t>
  </si>
  <si>
    <t>a863fae0-82a6-11ed-86e6-6f0411edf921</t>
  </si>
  <si>
    <t>10f98880-8f18-11ee-8d90-5ff09b206ffb</t>
  </si>
  <si>
    <t>4d176430-8f23-11ee-907c-49e34111ae19</t>
  </si>
  <si>
    <t>4d7da470-8f41-11ee-bb36-cf9cd3204e05</t>
  </si>
  <si>
    <t>6029cdb0-7eca-11ee-a8b2-2ba9ea615c5b</t>
  </si>
  <si>
    <t>e1073e70-7edb-11ee-b060-a155801bda6c</t>
  </si>
  <si>
    <t>e7442a70-7ea2-11ee-b6ea-fd490d372218</t>
  </si>
  <si>
    <t>bffb95b0-99c3-11ea-ab03-63a4d5a33c6d</t>
  </si>
  <si>
    <t>8d4a6730-7f0d-11ee-aa75-81d36ce6cb75</t>
  </si>
  <si>
    <t>05c38ca0-7eeb-11ee-9199-7da4f6e809b0</t>
  </si>
  <si>
    <t>e60ceeb0-251c-11e9-b010-d9cc5aedd935</t>
  </si>
  <si>
    <t>17479dc0-7ed4-11ee-bfda-99ed59028a76</t>
  </si>
  <si>
    <t>c86f03e0-3f47-11ed-baf8-250f04df4d64</t>
  </si>
  <si>
    <t>e4909800-7ef6-11ee-9eec-439e82a86fc6</t>
  </si>
  <si>
    <t>222d2fa0-7eae-11ee-8687-bdea556b53cc</t>
  </si>
  <si>
    <t>1be40f70-7eb7-11ee-94bc-0b86add6e3d4</t>
  </si>
  <si>
    <t>5c6d8840-0906-11ee-b089-054c4d16f351</t>
  </si>
  <si>
    <t>6e6ebd10-6fe0-11ea-9b40-19661561fa85</t>
  </si>
  <si>
    <t>c6761df0-6972-11eb-9ef2-71665a8bc098</t>
  </si>
  <si>
    <t>a66c38b0-786e-11ee-828b-bb07aba6dcff</t>
  </si>
  <si>
    <t>fd7a4940-78a9-11ee-8dfc-d1d21794eb4e</t>
  </si>
  <si>
    <t>f139f870-1dbf-11ec-a343-3bd737cb851d</t>
  </si>
  <si>
    <t>43f67d40-62c9-11ee-9f2c-dd9c8474a1ac</t>
  </si>
  <si>
    <t>74c636d0-dd9b-11ed-8dfe-757255731402</t>
  </si>
  <si>
    <t>92ab1b10-e986-11ed-921f-a94224d44004</t>
  </si>
  <si>
    <t>d779dc30-d6d1-11ed-93b1-bd6f17ab975f</t>
  </si>
  <si>
    <t>29965af0-73d2-11ee-95fa-9fa2eb4ecdbc</t>
  </si>
  <si>
    <t>b89cb630-6033-11ed-9673-4737c6306aca</t>
  </si>
  <si>
    <t>5bc18e10-31b0-11ed-924c-bd3fdbcdf1f0</t>
  </si>
  <si>
    <t>288227e0-a144-11ed-aad0-ef2c5ff42ca6</t>
  </si>
  <si>
    <t>eda506a0-dd9e-11ed-974e-3fd0a1e54769</t>
  </si>
  <si>
    <t>fbf931c0-7eef-11ee-8caa-1d3d19653052</t>
  </si>
  <si>
    <t>dc203380-05c8-11ee-b1f6-d197331af610</t>
  </si>
  <si>
    <t>b31f3040-7eda-11ee-a20b-d375cabd1d4d</t>
  </si>
  <si>
    <t>f2019240-1ff2-11ee-96ae-15e84b88be4e</t>
  </si>
  <si>
    <t>bd3cbfd0-993d-11e8-9d6e-cbcaeb3dc927</t>
  </si>
  <si>
    <t>4b0bf120-dc58-11ed-a85d-3d94de706e43</t>
  </si>
  <si>
    <t>64d828c0-ec87-11eb-8a1b-33d32efbfabc</t>
  </si>
  <si>
    <t>74652330-2f6d-11ee-bf3d-7bc14c98ac93</t>
  </si>
  <si>
    <t>380ac2a0-e8b4-11ed-adbb-23304792261e</t>
  </si>
  <si>
    <t>a6beb910-82d7-11ed-8288-f551c6aa951b</t>
  </si>
  <si>
    <t>5ee9ed60-8222-11eb-80f0-159aa0597eff</t>
  </si>
  <si>
    <t>2cd32690-4bea-11ee-9e49-4306092a325a</t>
  </si>
  <si>
    <t>b2b1e200-7954-11ee-bc71-894072e2c897</t>
  </si>
  <si>
    <t>13c4fbd0-78e3-11ee-8a52-0f7a2f74480f</t>
  </si>
  <si>
    <t>daac7c40-7155-11ee-9e85-fbbf994bb97a</t>
  </si>
  <si>
    <t>71d9c8b0-b7af-11eb-b51d-ab034141f9a1</t>
  </si>
  <si>
    <t>1d48b790-786c-11ee-8f2e-5789dd3d51d3</t>
  </si>
  <si>
    <t>016cbf40-3766-11ee-99a4-8d5a4f083920</t>
  </si>
  <si>
    <t>6c493400-7952-11ee-aae3-5914b6228ab4</t>
  </si>
  <si>
    <t>070cfa10-78ec-11ee-ac9a-7bcf3cd1fb3e</t>
  </si>
  <si>
    <t>54e54190-6bd9-11ee-8f34-7501bfd988a8</t>
  </si>
  <si>
    <t>c7cac260-42c4-11ec-a18d-c59760f8617f</t>
  </si>
  <si>
    <t>85bc2b20-a377-11ec-8ee2-0912cae8416b</t>
  </si>
  <si>
    <t>ee9adb30-f9e0-11ed-8393-433a3d955e51</t>
  </si>
  <si>
    <t>05290bf0-fe8e-11ec-a077-47257edb8e0e</t>
  </si>
  <si>
    <t>92b57090-b139-11ed-bc50-8f526e7e063d</t>
  </si>
  <si>
    <t>d2d375d0-73e6-11ee-b534-4302eb3f4bab</t>
  </si>
  <si>
    <t>e827dfb0-3c33-11ee-803a-f7dad046c8cb</t>
  </si>
  <si>
    <t>d5a0b610-f533-11ed-bc02-fd79a6ce904e</t>
  </si>
  <si>
    <t>4158c650-4fa1-11ee-aafb-7f475aadde23</t>
  </si>
  <si>
    <t>86762fd0-7949-11ee-a68c-098cfd32333b</t>
  </si>
  <si>
    <t>e12fec30-9e2b-11ed-a6a4-e7637bb10c1c</t>
  </si>
  <si>
    <t>4244e850-7954-11ee-a6ba-75e6409540b3</t>
  </si>
  <si>
    <t>93bcc630-f369-11eb-bd9d-233c371f5df1</t>
  </si>
  <si>
    <t>970333f0-01d7-11ee-ad74-31ca2502a364</t>
  </si>
  <si>
    <t>7ea52780-1d86-11ee-a31e-7b03cc8df464</t>
  </si>
  <si>
    <t>6a493410-7d1d-11ee-bdb2-8f8b0fa57619</t>
  </si>
  <si>
    <t>1d3b77a0-1a26-11ee-bb72-03bdc587dc1b</t>
  </si>
  <si>
    <t>fa4dd560-7d73-11ee-bde5-37a1d711ea1b</t>
  </si>
  <si>
    <t>7222b130-269c-11e8-bb4b-a36ae7d0938b</t>
  </si>
  <si>
    <t>eb9473e0-0028-11ed-880f-250c592c920b</t>
  </si>
  <si>
    <t>afbdc900-7af9-11ee-9ba7-0b37d347b293</t>
  </si>
  <si>
    <t>616ae0f0-66a7-11ee-a01d-b9cbcdd7a85c</t>
  </si>
  <si>
    <t>07867ba0-7d25-11ee-a872-6bdc6f6e7330</t>
  </si>
  <si>
    <t>e28ad250-9c53-11ec-ae50-07fd6609986d</t>
  </si>
  <si>
    <t>8bf6b710-13ee-11ee-a4f2-8f018c3bebbc</t>
  </si>
  <si>
    <t>5373b070-7c51-11ee-bc95-d1f2516df12e</t>
  </si>
  <si>
    <t>3b0b8e50-3fce-11ee-b0ac-193c90a7847b</t>
  </si>
  <si>
    <t>57d9c5d0-0aa7-11ee-b739-4552da4a3de6</t>
  </si>
  <si>
    <t>1d2c2000-2216-11ee-ba9b-d53a8ac4f526</t>
  </si>
  <si>
    <t>8f2ef580-30c6-11ec-9970-15f9bcde4e5d</t>
  </si>
  <si>
    <t>98750730-a3c3-11ed-a17c-2d665987ad67</t>
  </si>
  <si>
    <t>38cd4950-4028-11ec-94bb-814614b0bb00</t>
  </si>
  <si>
    <t>f76deae0-71d6-11ee-909e-e53967f159a2</t>
  </si>
  <si>
    <t>9ebb77f0-5917-11ee-8857-99f9df9c4c30</t>
  </si>
  <si>
    <t>8fc57720-35c0-11ee-9c91-ff09e2de186f</t>
  </si>
  <si>
    <t>b72582c0-2534-11ee-8abc-af13710a6880</t>
  </si>
  <si>
    <t>b9f88f60-55f0-11ed-8b3f-c7af7dd6a2be</t>
  </si>
  <si>
    <t>8ce21850-8c1a-11ee-8f0f-75831bc06136</t>
  </si>
  <si>
    <t>da71df80-8bc8-11ee-b892-41a8459fe3ab</t>
  </si>
  <si>
    <t>acbf7d10-809f-11ee-83e1-e37bd57fe01a</t>
  </si>
  <si>
    <t>f4c7ad30-1a08-11ec-9895-75c0d1eb6ffe</t>
  </si>
  <si>
    <t>04ce2160-7ef1-11ee-8a70-e9950a6dd82b</t>
  </si>
  <si>
    <t>aa1f6b20-8c42-11ee-b778-9374f26a9c40</t>
  </si>
  <si>
    <t>fceea040-fa53-11ed-94af-c5f4c879e8d4</t>
  </si>
  <si>
    <t>a944fe30-8bd5-11ee-affe-f1629102799c</t>
  </si>
  <si>
    <t>71112ab0-2ae2-11ee-a396-c555c4a69e17</t>
  </si>
  <si>
    <t>0b88b6a0-8c52-11ee-859d-0703c47562ee</t>
  </si>
  <si>
    <t>68762c10-8c63-11ee-9803-07a88d07deab</t>
  </si>
  <si>
    <t>1eccef10-fedc-11ec-ace8-53e40e44693d</t>
  </si>
  <si>
    <t>e31553f0-8b7e-11ee-8ac4-effe5b01f32f</t>
  </si>
  <si>
    <t>7cc36170-8b5e-11ee-b98b-5d3dac28cce1</t>
  </si>
  <si>
    <t>d3cdea60-86c9-11ee-ae0c-bb236cd027e3</t>
  </si>
  <si>
    <t>a515b550-8754-11ee-81a0-fd9f38c6e7b2</t>
  </si>
  <si>
    <t>9fd544b0-24c7-11ee-9967-3dddc2f830cd</t>
  </si>
  <si>
    <t>2dbe5870-0870-11ea-b317-1dd5e0180316</t>
  </si>
  <si>
    <t>7bed58c0-5201-11ec-b0ac-2338a55bfe7a</t>
  </si>
  <si>
    <t>a8dc4bd0-f0b1-11ec-a131-7ffa998d16b0</t>
  </si>
  <si>
    <t>7d8289c0-8bc1-11ee-8f50-339a96642820</t>
  </si>
  <si>
    <t>37de4680-7671-11ee-ab67-79b02b90d6bc</t>
  </si>
  <si>
    <t>78ab62f0-7b1d-11ee-9aac-c99d2437bfde</t>
  </si>
  <si>
    <t>32058cb0-e01d-11eb-b11e-1720220b378d</t>
  </si>
  <si>
    <t>7168e350-8937-11ee-ae65-05f99e966203</t>
  </si>
  <si>
    <t>0a693a10-3e78-11ee-b9b5-7b8ca3d2941f</t>
  </si>
  <si>
    <t>17f7a6b0-8b73-11ee-9a2c-df8299bd59b2</t>
  </si>
  <si>
    <t>fa07b8d0-8b62-11ee-bf2b-61a05b51b18d</t>
  </si>
  <si>
    <t>46023a60-8b5b-11ee-a1e4-351ce8859d78</t>
  </si>
  <si>
    <t>be836ea0-5443-11ed-ba85-43364d731e7a</t>
  </si>
  <si>
    <t>f73dea70-8b62-11ee-9dcd-23badff92ee0</t>
  </si>
  <si>
    <t>693c94f0-8b95-11ee-8972-95ff35dd6cec</t>
  </si>
  <si>
    <t>c2d3e7c0-80b4-11ee-afe7-f9a782299181</t>
  </si>
  <si>
    <t>7432e020-81e1-11ee-a051-cdbb3be609b6</t>
  </si>
  <si>
    <t>b321b130-8859-11ed-b31e-f721da5fa9d3</t>
  </si>
  <si>
    <t>24015240-b7b6-11ec-9c4c-a7a47adfe025</t>
  </si>
  <si>
    <t>315afa40-0b5e-11ec-951c-458a8135ac0d</t>
  </si>
  <si>
    <t>25c939f0-8b16-11ee-a407-ef20e2ea6191</t>
  </si>
  <si>
    <t>b4138bd0-8b92-11ee-8f20-6b85e40028e9</t>
  </si>
  <si>
    <t>d623b7d0-8a17-11ee-9bef-39662147a0f6</t>
  </si>
  <si>
    <t>9a1366d0-8b63-11ee-aaa7-db932148c241</t>
  </si>
  <si>
    <t>67f9f050-8b28-11ee-95cb-23255a15f5c7</t>
  </si>
  <si>
    <t>a8d86120-8b0e-11ee-9eab-b99183bea80d</t>
  </si>
  <si>
    <t>9f016c90-8b96-11ee-b1f9-cba3c571f262</t>
  </si>
  <si>
    <t>a189b220-89f6-11ee-acb0-3924fe9f0ca5</t>
  </si>
  <si>
    <t>e560f2c0-0615-11ee-87c3-47757cb166b3</t>
  </si>
  <si>
    <t>f6795ab0-84fb-11ee-a82d-3f2c6f0aacba</t>
  </si>
  <si>
    <t>850825d0-839a-11ee-9fbb-9ba70357c29e</t>
  </si>
  <si>
    <t>2105c050-8535-11ee-b587-79dd0f2562fc</t>
  </si>
  <si>
    <t>144fc5c0-850f-11ee-94fc-35592a5047d9</t>
  </si>
  <si>
    <t>4d150260-84df-11ee-9ab8-9b03fed97aba</t>
  </si>
  <si>
    <t>994d79b0-850b-11ee-be42-6592c4be33de</t>
  </si>
  <si>
    <t>d45a00e0-8520-11ee-ac9d-d164b9a26f55</t>
  </si>
  <si>
    <t>7d276270-8513-11ee-9f64-3f47d7c07099</t>
  </si>
  <si>
    <t>8b01f8c0-84ea-11ee-bf4e-bd14c764d4c7</t>
  </si>
  <si>
    <t>86418220-8bf2-11ed-916b-03a3cd9f396a</t>
  </si>
  <si>
    <t>fc7344d0-b10c-11ed-91da-c7572dfa0e70</t>
  </si>
  <si>
    <t>149593c0-779a-11ee-bddb-6751c84378ee</t>
  </si>
  <si>
    <t>759641a0-6f12-11ee-807f-afaa989d636a</t>
  </si>
  <si>
    <t>2fdef9f0-8564-11ee-bd2d-df5e832ff7a6</t>
  </si>
  <si>
    <t>79a22ef0-84f5-11ee-b242-055eb5d75639</t>
  </si>
  <si>
    <t>019c30f0-8508-11ee-affa-df65ffbeb4b5</t>
  </si>
  <si>
    <t>14138790-e639-11ea-803e-1f96b46d8614</t>
  </si>
  <si>
    <t>40bf4dd0-c841-11ea-8c4a-3b0590321f64</t>
  </si>
  <si>
    <t>52452530-f48e-11ed-a4ba-ff1267e239e7</t>
  </si>
  <si>
    <t>dd322b50-4857-11ec-8480-dd72cca64114</t>
  </si>
  <si>
    <t>439c2b00-846a-11eb-a674-19e0246ad243</t>
  </si>
  <si>
    <t>18b2f7d0-3e4d-11ee-9816-ffc7dd8b910e</t>
  </si>
  <si>
    <t>327db590-84f4-11ee-86c1-8bf7ba6304ed</t>
  </si>
  <si>
    <t>1e16ea20-4cd4-11ee-b7e9-55f80c5d11fe</t>
  </si>
  <si>
    <t>26360120-7235-11ed-93e4-1d2c1f4093f0</t>
  </si>
  <si>
    <t>aa95d440-e5e9-11ed-9e89-3747dc9accac</t>
  </si>
  <si>
    <t>5aaaab60-8501-11ee-8c1b-5b31e1b430e2</t>
  </si>
  <si>
    <t>a214dcf0-ca9b-11eb-969a-cf80d8116214</t>
  </si>
  <si>
    <t>6477c400-84bd-11ee-87c6-d9aad31a2f10</t>
  </si>
  <si>
    <t>bd826f00-f318-11ed-b583-a5d3d0be4119</t>
  </si>
  <si>
    <t>706b30b0-84c9-11ee-8569-2b5a26cb8149</t>
  </si>
  <si>
    <t>f3618e00-84e8-11ee-8ddd-d955220ad81f</t>
  </si>
  <si>
    <t>2742f020-c2cb-11eb-b97c-0f488a4c0ade</t>
  </si>
  <si>
    <t>e7f5b7f0-47bf-11ee-998c-27bdd1a04265</t>
  </si>
  <si>
    <t>e27194a0-89e3-11ee-8166-9369e7b15a12</t>
  </si>
  <si>
    <t>a4ed4420-ce28-11ed-b2be-33e433f3e31a</t>
  </si>
  <si>
    <t>575f62c0-4bef-11ee-811b-a34abc69d501</t>
  </si>
  <si>
    <t>50a55150-894e-11ee-80e3-212a776b2dbd</t>
  </si>
  <si>
    <t>429a41a0-8a26-11ee-bf04-e7c3b445a835</t>
  </si>
  <si>
    <t>60c0b850-577f-11ee-8783-e5e48cc11455</t>
  </si>
  <si>
    <t>e670daa0-c51a-11ec-ba89-a390921901ac</t>
  </si>
  <si>
    <t>dca08940-7d78-11ee-940a-6fccf3ca8891</t>
  </si>
  <si>
    <t>43d03980-404a-11ec-b9d0-ab0178fa8667</t>
  </si>
  <si>
    <t>0e92c680-89da-11ee-b5cc-d1f7bd2b06c5</t>
  </si>
  <si>
    <t>837322e0-73c0-11ee-a059-0b2409c267b4</t>
  </si>
  <si>
    <t>2fdebca0-6c1a-11ee-90a1-271745b17059</t>
  </si>
  <si>
    <t>6801cc90-bee5-11ed-b703-f9ceb768f629</t>
  </si>
  <si>
    <t>ad46c600-89d5-11ee-9766-798850683cef</t>
  </si>
  <si>
    <t>8164e610-4a17-11ed-8513-0508d4bb89ef</t>
  </si>
  <si>
    <t>cfaf4f90-8396-11ee-9f18-5ddc75db4c76</t>
  </si>
  <si>
    <t>72cde9a0-37e1-11ed-80e9-6d78b0b0ed08</t>
  </si>
  <si>
    <t>e09eb640-dc21-11e9-8863-3910ba2962c8</t>
  </si>
  <si>
    <t>34f78f90-6cd4-11ee-887c-efe51a7f9946</t>
  </si>
  <si>
    <t>956fecd0-2f55-11ee-87af-3b108b1d636f</t>
  </si>
  <si>
    <t>9b21f7d0-4950-11ee-8c30-bf2e81166e37</t>
  </si>
  <si>
    <t>3f135fc0-3073-11ed-b4c2-c71263826404</t>
  </si>
  <si>
    <t>c113bc30-7727-11ee-a504-8dc5bae5dd2c</t>
  </si>
  <si>
    <t>fad768a0-5d19-11ed-bd00-27d3abd73c1a</t>
  </si>
  <si>
    <t>e3f2d710-7b35-11ee-9033-cb2e85448b95</t>
  </si>
  <si>
    <t>50c92780-6d77-11ee-af0c-ff04390ef785</t>
  </si>
  <si>
    <t>9be4b9b0-7591-11ee-972a-d773bfe779bd</t>
  </si>
  <si>
    <t>116acc80-8d3f-11eb-96bc-c758b4ed37d5</t>
  </si>
  <si>
    <t>195259d0-8420-11ec-bfc4-2f1afe274b2b</t>
  </si>
  <si>
    <t>f0540ab0-892c-11ee-a6bc-39d565e4e11f</t>
  </si>
  <si>
    <t>63db41f0-8ac8-11ee-8bef-2bd798f6cd5f</t>
  </si>
  <si>
    <t>e0df9d10-31ca-11ee-b938-070d7148932a</t>
  </si>
  <si>
    <t>48a84c40-2612-11ee-ae83-9b0d8ee98c08</t>
  </si>
  <si>
    <t>1f76af90-1f87-11eb-8341-89daa6a35f49</t>
  </si>
  <si>
    <t>c80417c0-8757-11ee-9b75-d59e9618e40d</t>
  </si>
  <si>
    <t>26174310-8a8b-11ee-b0dd-a54dc5853846</t>
  </si>
  <si>
    <t>11414ea0-82dd-11ee-b602-2bd1b50e3f32</t>
  </si>
  <si>
    <t>c5832ea0-8a8b-11ee-aca3-71045b079a10</t>
  </si>
  <si>
    <t>e0b25cf0-63da-11ee-bd6f-5f98e65dabfc</t>
  </si>
  <si>
    <t>fc2675d0-8a80-11ee-96f5-935621032e2d</t>
  </si>
  <si>
    <t>10f7b140-8919-11ee-9dec-4978b476204e</t>
  </si>
  <si>
    <t>b0ee9200-a5fc-11ed-aa78-11929e10975f</t>
  </si>
  <si>
    <t>1d143bc0-8ad0-11ee-b399-6d8ca0539e1c</t>
  </si>
  <si>
    <t>084e6540-9804-11ed-bc94-8dd1b55f15b7</t>
  </si>
  <si>
    <t>bad90990-68fb-11ee-aeb8-99c7c00fcd20</t>
  </si>
  <si>
    <t>d9183270-7f10-11ee-9c86-1b7a545b69bf</t>
  </si>
  <si>
    <t>1bc6e6c0-6369-11ee-9726-b9788b41f3e7</t>
  </si>
  <si>
    <t>7b31d170-d763-11ed-9e8a-e5be8783088e</t>
  </si>
  <si>
    <t>07905670-8aa9-11ee-8f18-a5aeb4417528</t>
  </si>
  <si>
    <t>13ae4240-8a78-11ee-93c6-95f4e09d951d</t>
  </si>
  <si>
    <t>90cd6760-d24c-11eb-9cb7-1b5a7ac9a59e</t>
  </si>
  <si>
    <t>4b47bb50-8401-11ee-b27a-bd48d493b0f4</t>
  </si>
  <si>
    <t>5845a230-342b-11ed-a95f-973673597d05</t>
  </si>
  <si>
    <t>a8e0c690-2745-11e8-9e74-496127882a35</t>
  </si>
  <si>
    <t>abe8c910-83f5-11ee-bd5b-1f16d672ce7b</t>
  </si>
  <si>
    <t>909b1020-521b-11ee-982a-9718814b8843</t>
  </si>
  <si>
    <t>a5dfbab0-8233-11ee-bc2e-596627822700</t>
  </si>
  <si>
    <t>495f4940-8422-11ee-959a-471e58d93e1d</t>
  </si>
  <si>
    <t>745d3900-83e5-11ee-bab5-f524565fcc4c</t>
  </si>
  <si>
    <t>0604c1c0-b557-11ec-b7b5-4fdeb57ed229</t>
  </si>
  <si>
    <t>5211fde0-7d5f-11ee-a07e-bbc9509799f6</t>
  </si>
  <si>
    <t>ec81ba10-0722-11ec-8bf6-e3167904ebd3</t>
  </si>
  <si>
    <t>8b10d070-8427-11ee-9680-0f3dbfdc30ad</t>
  </si>
  <si>
    <t>088ab6a0-3bc4-11ec-8257-d53f9ffcd965</t>
  </si>
  <si>
    <t>687aa050-8449-11ee-87a6-650b58bf0f36</t>
  </si>
  <si>
    <t>6e2fa820-f10c-11ea-8693-bdc77e62186b</t>
  </si>
  <si>
    <t>d0dde170-847b-11ee-8899-cdcc03852c0c</t>
  </si>
  <si>
    <t>f71a05c0-8472-11ee-a1bf-f7dbe7f32272</t>
  </si>
  <si>
    <t>d4580040-2a75-11ec-8a4c-4f35cefc48e7</t>
  </si>
  <si>
    <t>d66ce5c0-1a8b-11ec-b725-cf4132297615</t>
  </si>
  <si>
    <t>143be680-8489-11ee-ab69-11b7c1cc24bd</t>
  </si>
  <si>
    <t>6a6959d0-ba19-11eb-aea6-7fbffab71459</t>
  </si>
  <si>
    <t>1a6c5330-be3e-11ed-8b90-af746cc181a9</t>
  </si>
  <si>
    <t>656fa8b0-7a21-11ee-8529-a9ef88f54a66</t>
  </si>
  <si>
    <t>c784a6f0-8b77-11ea-bdbd-c16cac657959</t>
  </si>
  <si>
    <t>27e7f050-2b94-11ee-a05f-bb6a4517466c</t>
  </si>
  <si>
    <t>f531f230-7587-11ee-a2cb-4be64a9780e4</t>
  </si>
  <si>
    <t>d72094c0-398e-11ee-8b2b-fbf1b661fbe8</t>
  </si>
  <si>
    <t>0174a330-7b2d-11ee-857c-5d52e171b9e6</t>
  </si>
  <si>
    <t>dba10c20-731b-11ee-bd0d-8b767b166ec8</t>
  </si>
  <si>
    <t>9aeb4140-c85f-11ec-9f51-a980428e613e</t>
  </si>
  <si>
    <t>e12f0160-9270-11ed-93ef-df6435d58377</t>
  </si>
  <si>
    <t>f8410810-78d6-11ee-8b68-8f1ea461cb00</t>
  </si>
  <si>
    <t>2dda15b0-7991-11ee-9940-efbe2b7abbdb</t>
  </si>
  <si>
    <t>d13fa620-6ea6-11ee-97ea-bfdcd52a03b6</t>
  </si>
  <si>
    <t>b564f550-7b1b-11ee-86b8-fd2b6ee38712</t>
  </si>
  <si>
    <t>f835cbc0-9b1f-11ed-8aad-25f85ae0b857</t>
  </si>
  <si>
    <t>6da43650-5a2c-11e9-a0c9-5b38449c0236</t>
  </si>
  <si>
    <t>24a994f0-7c77-11ee-8f6a-0f50c57dcc9c</t>
  </si>
  <si>
    <t>726bc980-ae2d-11eb-86ee-717e7adc5eba</t>
  </si>
  <si>
    <t>22664dd0-6590-11ee-a71f-ffc4750fc8ed</t>
  </si>
  <si>
    <t>e06412b0-cee9-11ed-a810-115de5673754</t>
  </si>
  <si>
    <t>3a005470-78e8-11ee-8382-2be57ec72ec0</t>
  </si>
  <si>
    <t>159917d0-672c-11ed-8203-591b701e6bdf</t>
  </si>
  <si>
    <t>de046710-7c5c-11ee-b375-85b27596f01c</t>
  </si>
  <si>
    <t>c5047140-df6f-11ed-bd11-79403c079a37</t>
  </si>
  <si>
    <t>c9608850-280f-11ec-80b9-57d381ee5d67</t>
  </si>
  <si>
    <t>f6874130-7ae6-11ee-a3e0-d3f3fbb1a5a3</t>
  </si>
  <si>
    <t>8a01c050-cc85-11ec-a74d-f1ffecab09de</t>
  </si>
  <si>
    <t>5bf50160-7ccc-11ee-9522-f1f4f6e54f96</t>
  </si>
  <si>
    <t>2aa688a0-6f83-11ee-9a17-fdb34752e1ca</t>
  </si>
  <si>
    <t>05f4c660-0387-11ee-8d87-29c405c7bc41</t>
  </si>
  <si>
    <t>ac910730-49d9-11ed-bf0a-1b06bb5b2b3d</t>
  </si>
  <si>
    <t>bb0c6e90-2d03-11ee-8c99-f7e327a31c6d</t>
  </si>
  <si>
    <t>96e3e890-2628-11ee-9cac-8f8b24b34e56</t>
  </si>
  <si>
    <t>fdaff5f0-4c0c-11ee-bcc2-c9f28acf604b</t>
  </si>
  <si>
    <t>b6437080-c64b-11e8-97f2-b9eac21821e5</t>
  </si>
  <si>
    <t>ce8f3c50-77df-11ee-8eec-81f271879ed4</t>
  </si>
  <si>
    <t>efc808b0-7c86-11ee-a660-8d9045add1cb</t>
  </si>
  <si>
    <t>fd4cb7c0-6612-11eb-97ee-5db44afc6f77</t>
  </si>
  <si>
    <t>d7c45420-fd03-11ec-9dbc-a7d5c88eaa6b</t>
  </si>
  <si>
    <t>2eb381e0-6026-11e8-8918-83262d7df997</t>
  </si>
  <si>
    <t>93680960-7c79-11ee-936f-b3b971c5c2d0</t>
  </si>
  <si>
    <t>bded6290-7c90-11ee-80ec-4d407073b8e5</t>
  </si>
  <si>
    <t>fa417680-5dfc-11ee-aed0-f3a814a656cb</t>
  </si>
  <si>
    <t>24e540f0-cf79-11ed-b0a0-03f029a5cce5</t>
  </si>
  <si>
    <t>65615ea0-60f8-11ee-be85-0d709b34c245</t>
  </si>
  <si>
    <t>71624890-795d-11ee-b8fe-432321495df2</t>
  </si>
  <si>
    <t>e0de8cb0-7caa-11ee-99b2-230dcc5f3d5e</t>
  </si>
  <si>
    <t>a52090a0-7783-11ee-8797-65cffc004433</t>
  </si>
  <si>
    <t>80633200-54e2-11ed-aedc-c7388b52eff6</t>
  </si>
  <si>
    <t>e2e75710-7bd0-11ee-9c8b-5d336a809a0e</t>
  </si>
  <si>
    <t>88ff2e40-454c-11ee-9116-d5ef5942770b</t>
  </si>
  <si>
    <t>04a6ec00-7b03-11ed-b2f4-ef0f89c44325</t>
  </si>
  <si>
    <t>e593c0b0-7eb5-11ee-8c47-b1fbf2a7dce0</t>
  </si>
  <si>
    <t>d89defd0-7c93-11ee-b494-ad3808dea606</t>
  </si>
  <si>
    <t>97ead230-21ff-11ee-8498-3f2560560247</t>
  </si>
  <si>
    <t>95ebd870-2953-11ee-88e5-57e0106319cb</t>
  </si>
  <si>
    <t>1bdc8f50-822e-11ee-b9ad-2b322249efb3</t>
  </si>
  <si>
    <t>4de341e0-6340-11ee-a3c7-313a824b4975</t>
  </si>
  <si>
    <t>d1cc5080-6829-11ee-8aa3-3d2a71afccad</t>
  </si>
  <si>
    <t>7e494e20-3271-11ed-946e-d7c82c1c13ae</t>
  </si>
  <si>
    <t>b1f48aa0-4fc1-11ee-bf9a-1d4656b9541a</t>
  </si>
  <si>
    <t>bd7faf90-32ea-11eb-b5e1-8b401b78b276</t>
  </si>
  <si>
    <t>68e5bed0-8183-11ee-a582-b70cc6b2d57a</t>
  </si>
  <si>
    <t>92bae100-817d-11ee-9213-b9c18ccb264f</t>
  </si>
  <si>
    <t>48d21a70-821f-11ee-94cc-93e3e1db0497</t>
  </si>
  <si>
    <t>681908c0-4082-11ec-977d-59d90fc925c1</t>
  </si>
  <si>
    <t>cb6907e0-4891-11ee-b541-098293c918f6</t>
  </si>
  <si>
    <t>c9b469a0-81e2-11ee-9150-d71029e584ce</t>
  </si>
  <si>
    <t>048fd210-8cf2-11ea-b30c-819ea46d5b8c</t>
  </si>
  <si>
    <t>362356b0-820f-11ee-9b97-1f7f74698b0b</t>
  </si>
  <si>
    <t>50a2a430-b3c8-11ec-a31c-9321469530ad</t>
  </si>
  <si>
    <t>557e2960-7be9-11eb-9af0-53c356a4eb1a</t>
  </si>
  <si>
    <t>940d52c0-7fea-11ee-8cdd-c531869b4da4</t>
  </si>
  <si>
    <t>a05ca900-717a-11ee-9d64-e7ef46b569ef</t>
  </si>
  <si>
    <t>119473c0-9cc7-11ed-aa4f-3377a204a16b</t>
  </si>
  <si>
    <t>992701c0-1735-11ee-ad5d-1bef77e372cd</t>
  </si>
  <si>
    <t>961f4f00-faaa-11ea-82d5-f1e3bddb7f7c</t>
  </si>
  <si>
    <t>972caa40-8252-11ee-b44e-09d5180e3d79</t>
  </si>
  <si>
    <t>61fb3bf0-82f4-11ee-afe6-97810ce3a557</t>
  </si>
  <si>
    <t>9012fd00-183c-11eb-8283-c9d1f9529648</t>
  </si>
  <si>
    <t>d1c0b340-7f8c-11ee-b01b-bbb6572a253e</t>
  </si>
  <si>
    <t>e5437880-82c0-11ee-b2fa-ed467c51a432</t>
  </si>
  <si>
    <t>ae8bbe00-adab-11ed-a4c3-636a911ba4cd</t>
  </si>
  <si>
    <t>a08a56a0-82bb-11ee-9f8d-f9a232aae3ec</t>
  </si>
  <si>
    <t>33fded20-82a8-11ee-9dbe-d550fede8b75</t>
  </si>
  <si>
    <t>2310ba10-8299-11ee-88b7-aba5827372a7</t>
  </si>
  <si>
    <t>02150440-82b4-11ee-a437-932d9a1ae554</t>
  </si>
  <si>
    <t>08bf8e10-829a-11ee-878a-cd5f47f6c3e7</t>
  </si>
  <si>
    <t>f05e2c80-828c-11ee-bba9-bba9c7f606ad</t>
  </si>
  <si>
    <t>e9208850-55e1-11ee-8570-a1a3128fa652</t>
  </si>
  <si>
    <t>686cbef0-6efa-11ed-8565-6d9221d88c32</t>
  </si>
  <si>
    <t>fe5375e0-7993-11ee-8b10-8d1f5553f521</t>
  </si>
  <si>
    <t>51971430-e422-11ed-959f-8d3d8fbc3f4c</t>
  </si>
  <si>
    <t>26b74bc0-7f97-11ee-9c57-8ff52b96063f</t>
  </si>
  <si>
    <t>6afeb1c0-6e11-11ee-a843-2bb41ff2e0f6</t>
  </si>
  <si>
    <t>674ebfb0-8276-11ee-a98b-a5a120eba4e3</t>
  </si>
  <si>
    <t>dd4705d0-8283-11ee-8f58-3b529ff74729</t>
  </si>
  <si>
    <t>d6170e60-6824-11ed-acb8-2b0dae2010cc</t>
  </si>
  <si>
    <t>f9b9bd20-52bd-11ee-a84a-fd0560ab8389</t>
  </si>
  <si>
    <t>a9f1bea0-80c1-11ee-864b-1ffbdb502174</t>
  </si>
  <si>
    <t>76c0c040-828c-11ee-a4d1-59e7fc377728</t>
  </si>
  <si>
    <t>3bc09a70-23be-11ed-8dea-0f1ed162a786</t>
  </si>
  <si>
    <t>548fda30-418a-11ee-93bc-9334c67fe5a5</t>
  </si>
  <si>
    <t>ffdc9fa0-6f5b-11ee-b5d7-6d91c10c04f1</t>
  </si>
  <si>
    <t>3ff47080-e915-11e9-b66f-0f4f2fd4ee10</t>
  </si>
  <si>
    <t>b8c26a00-82e3-11ee-8413-eb8532af1f64</t>
  </si>
  <si>
    <t>7c9fed90-86c1-11ee-9767-25ef8cb08070</t>
  </si>
  <si>
    <t>0933fe30-86e1-11ee-aa09-7bb9a641aa88</t>
  </si>
  <si>
    <t>d981e300-865e-11ee-b612-07a28e658881</t>
  </si>
  <si>
    <t>a27119e0-869e-11ee-acbe-f1caa4d9f12c</t>
  </si>
  <si>
    <t>7bb004a0-d7ce-11eb-ac46-c94f84d3bd05</t>
  </si>
  <si>
    <t>7d277a00-86f6-11ee-bdfc-cbcd5901a50f</t>
  </si>
  <si>
    <t>052016e0-86d1-11ee-8c7a-ad4c5d0bec19</t>
  </si>
  <si>
    <t>5fde0980-86df-11ee-9df3-b3e66158529d</t>
  </si>
  <si>
    <t>5a37eff0-854f-11ee-ab1b-4d7daea9e90a</t>
  </si>
  <si>
    <t>bbd01520-8686-11ee-a003-3fad6c0b4c70</t>
  </si>
  <si>
    <t>1819bf90-868f-11ee-a223-abe176ddd9dd</t>
  </si>
  <si>
    <t>ae6138c0-868a-11ee-82d7-819d7e1a2864</t>
  </si>
  <si>
    <t>c85bb740-842e-11ee-bc77-0982fd254883</t>
  </si>
  <si>
    <t>09e5fb00-8b68-11ed-ae49-11598abf9ae0</t>
  </si>
  <si>
    <t>96213050-86c9-11ee-9748-07e567ee1005</t>
  </si>
  <si>
    <t>47d74d70-8224-11ee-910e-d7383a9c6fea</t>
  </si>
  <si>
    <t>48d4a270-8393-11ee-bdb4-e3740d0a871e</t>
  </si>
  <si>
    <t>7e513f30-8320-11ee-b2de-bbfe2f46c7f6</t>
  </si>
  <si>
    <t>b54cc370-8360-11ee-a661-f770076a1579</t>
  </si>
  <si>
    <t>95b456e0-836a-11ee-bf82-e3ec84b92476</t>
  </si>
  <si>
    <t>545925e0-4843-11ec-a74e-53fc9bec83d1</t>
  </si>
  <si>
    <t>30d98f50-b0e0-11ec-aa87-3f9655d1883a</t>
  </si>
  <si>
    <t>99d9e680-832f-11ee-adce-87de85234392</t>
  </si>
  <si>
    <t>b02d4e80-69f4-11ee-badd-013d2e747127</t>
  </si>
  <si>
    <t>280fdec0-8338-11ee-bbab-431c5c9f0296</t>
  </si>
  <si>
    <t>240e28a0-8364-11ee-8a72-73552f7ebe3b</t>
  </si>
  <si>
    <t>bd3ad220-8338-11ee-9df6-057fc6ad2d7c</t>
  </si>
  <si>
    <t>d65ec060-8345-11ee-9f87-1de21f6c8189</t>
  </si>
  <si>
    <t>9b800160-2a6e-11ed-81ea-cfde6d3ab0f3</t>
  </si>
  <si>
    <t>1221dd10-3966-11ed-86da-6fb52a508554</t>
  </si>
  <si>
    <t>c606a400-805a-11ee-8ee3-87dbd58fa888</t>
  </si>
  <si>
    <t>3d441430-7f7f-11ee-93a0-6da32563740f</t>
  </si>
  <si>
    <t>472949a0-7ff4-11ee-b016-d7105f5600ae</t>
  </si>
  <si>
    <t>8109f4b0-7ccc-11ee-b510-1bdcfa9ff04c</t>
  </si>
  <si>
    <t>37cf69f0-7fa7-11ee-8c9d-b9f3324ccc33</t>
  </si>
  <si>
    <t>1feeccf0-a2dc-11ea-9ef4-592a9cc500fb</t>
  </si>
  <si>
    <t>3e90dd70-8059-11ee-8d22-0388998cd996</t>
  </si>
  <si>
    <t>153a8ef0-80b1-11ee-89d3-ed381b5c7829</t>
  </si>
  <si>
    <t>40789010-af9e-11ed-9828-afcc87d7db05</t>
  </si>
  <si>
    <t>428b60a0-807a-11ee-9617-0b0665eb2f2c</t>
  </si>
  <si>
    <t>1cd5f5c0-8005-11ee-ba50-41a4cd6fc76a</t>
  </si>
  <si>
    <t>bcff7fb0-e018-11eb-8a3f-77d784591bed</t>
  </si>
  <si>
    <t>741e77c0-7f02-11ee-aae9-f5e5f983b007</t>
  </si>
  <si>
    <t>6aac2a80-8e06-11ee-967e-a318280cf893</t>
  </si>
  <si>
    <t>402b01d0-c479-11ec-a46a-2df59aff7e13</t>
  </si>
  <si>
    <t>72fb6480-e965-11ed-983d-610e00711d39</t>
  </si>
  <si>
    <t>f2ab0560-815d-11ee-b478-774930459979</t>
  </si>
  <si>
    <t>b1ce6130-c1c6-11eb-83c2-592614a0aaf0</t>
  </si>
  <si>
    <t>3ddab620-b3f0-11ed-97fb-dbf5ebd64c11</t>
  </si>
  <si>
    <t>677bab80-8d8c-11ee-9ffb-4f16b3620128</t>
  </si>
  <si>
    <t>18a15b40-71f8-11ee-9016-ed8d65f0ff2d</t>
  </si>
  <si>
    <t>006f4ac0-8dfd-11ee-a49e-9fba2d8b7914</t>
  </si>
  <si>
    <t>98523bf0-fbb2-11ed-adaf-fb0cfc8f450b</t>
  </si>
  <si>
    <t>352f0810-8df6-11ee-964b-b1219ff57976</t>
  </si>
  <si>
    <t>61ca7490-f481-11ed-b1a4-598f0a02262e</t>
  </si>
  <si>
    <t>612170f0-2bc4-11ee-8aa2-852e73e040df</t>
  </si>
  <si>
    <t>56ad2790-7e73-11ec-9613-294e3becd76a</t>
  </si>
  <si>
    <t>d4cac3f0-7a73-11ee-ad54-839fd62d8a35</t>
  </si>
  <si>
    <t>6e2e5160-8dcf-11ee-a89a-9ba9599850df</t>
  </si>
  <si>
    <t>1cf0d730-07a8-11ee-9b52-43e76cf8e6fb</t>
  </si>
  <si>
    <t>fa33bc90-8dac-11ee-87a1-8f69d0bc9c76</t>
  </si>
  <si>
    <t>e47a23c0-8485-11ed-8a15-8589d85bec01</t>
  </si>
  <si>
    <t>d5ed4140-8d06-11ee-9ca1-2dbf34cfaef2</t>
  </si>
  <si>
    <t>4f43eaa0-7edc-11ee-80aa-0dbeae2caa34</t>
  </si>
  <si>
    <t>9aa23a00-9897-11ed-a374-4507087a3f02</t>
  </si>
  <si>
    <t>2bd54ca0-0ff4-11ee-accb-7d185acab4d2</t>
  </si>
  <si>
    <t>de48cf10-4b04-11ee-9edc-397f5b9055aa</t>
  </si>
  <si>
    <t>79a82a70-8d9d-11ee-81d8-938f275d6064</t>
  </si>
  <si>
    <t>a0772ca0-ac09-11eb-856f-f12739608ae4</t>
  </si>
  <si>
    <t>6d964860-d074-11e9-bbae-ddd14b21b757</t>
  </si>
  <si>
    <t>5edd2b50-81fb-11ec-87d1-b1eeb32ce78f</t>
  </si>
  <si>
    <t>13839740-f624-11ed-b79c-111484b15718</t>
  </si>
  <si>
    <t>718353c0-8603-11ee-8a56-ef046585637d</t>
  </si>
  <si>
    <t>98e60880-850f-11ee-9ddf-4f868814c318</t>
  </si>
  <si>
    <t>914661e0-7c79-11ee-a5dc-b9690b655982</t>
  </si>
  <si>
    <t>388e2190-85f3-11ee-abef-abd5982053cb</t>
  </si>
  <si>
    <t>a4a12530-ecb6-11ec-a7e7-c15b5dace0c8</t>
  </si>
  <si>
    <t>343bd9f0-3b55-11ed-9492-cf1753a5bb11</t>
  </si>
  <si>
    <t>de2dda50-e4f9-11ed-94a5-87fe6abc25e9</t>
  </si>
  <si>
    <t>352f81b0-85fd-11ee-85d3-f9cf8ccc6efa</t>
  </si>
  <si>
    <t>d68d2400-2685-11e8-ba18-f941b30fc747</t>
  </si>
  <si>
    <t>3bdd3e40-9855-11ec-84be-997d278fe3bd</t>
  </si>
  <si>
    <t>03613210-85cf-11ee-81ef-19619187da69</t>
  </si>
  <si>
    <t>399dc600-85b5-11ee-8eb3-ed906eb707b8</t>
  </si>
  <si>
    <t>0d8e71b0-a463-11ed-b066-610dcb14550b</t>
  </si>
  <si>
    <t>09d18950-85c6-11ee-ad1e-97609ce86827</t>
  </si>
  <si>
    <t>605ee840-85ed-11ee-8221-cd60ddb3305c</t>
  </si>
  <si>
    <t>0908bad0-50af-11ee-95a3-1d4333e6f8df</t>
  </si>
  <si>
    <t>c201e1e0-d767-11ed-8bd1-9fda1825ccfc</t>
  </si>
  <si>
    <t>9845fc90-821d-11ee-a7ec-e3f25d654e40</t>
  </si>
  <si>
    <t>92d0b290-83a4-11ee-88bc-51705a318a0a</t>
  </si>
  <si>
    <t>a337e4d0-85b8-11ee-b3be-37c13e403722</t>
  </si>
  <si>
    <t>aa2f8d30-7d9b-11ee-8ead-4969d6abeae8</t>
  </si>
  <si>
    <t>1a9ed2d0-8e9d-11ee-8ebf-01144a21e8e5</t>
  </si>
  <si>
    <t>107a9420-e871-11ec-934b-f33acf60fa55</t>
  </si>
  <si>
    <t>ec9e5530-5e78-11ee-9b34-ab852e3e9cae</t>
  </si>
  <si>
    <t>2542bc70-8ea6-11ee-aaa7-fffb5102a442</t>
  </si>
  <si>
    <t>93aed120-8e66-11ee-a72c-5b9e638fd40e</t>
  </si>
  <si>
    <t>dcd3cd30-4515-11eb-a6e6-53639b157078</t>
  </si>
  <si>
    <t>45e99480-8ed8-11ee-9ad8-053e79476de9</t>
  </si>
  <si>
    <t>fe5a1d10-4b0d-11ed-ba23-035f667abd18</t>
  </si>
  <si>
    <t>e4c75f50-b0f9-11ed-95d2-fb94d1b725d5</t>
  </si>
  <si>
    <t>e3cc8e90-8eb6-11ee-8859-0726dbc75caa</t>
  </si>
  <si>
    <t>a47f9ad0-a31c-11eb-9b76-4b3212172f37</t>
  </si>
  <si>
    <t>7f37f330-8e38-11ee-96d4-d7eac6f22f32</t>
  </si>
  <si>
    <t>98650cc0-8e93-11ee-b3f2-0d449b5eecea</t>
  </si>
  <si>
    <t>e7ab5b40-8ad8-11ee-8a2c-ebf290244517</t>
  </si>
  <si>
    <t>62541f20-f0d2-11ea-a1fe-0f262a4ab5da</t>
  </si>
  <si>
    <t>5b846370-8e1e-11ee-8603-f5d54a2633a1</t>
  </si>
  <si>
    <t>09ab5900-8ea0-11ee-9ccf-f516f96aa156</t>
  </si>
  <si>
    <t>7e220550-f31e-11ec-8e07-4b0945ab8457</t>
  </si>
  <si>
    <t>654e9730-8edd-11ee-b098-0f1338214342</t>
  </si>
  <si>
    <t>8bf9bab0-8eb8-11ee-9b4a-6d119d65e53e</t>
  </si>
  <si>
    <t>e2db9150-4f03-11ed-a8bf-e7d972df4fa6</t>
  </si>
  <si>
    <t>85ab8c50-acc1-11eb-9a2d-f33acac8b1ac</t>
  </si>
  <si>
    <t>c24bf340-c483-11ec-abe6-c1f8c4e9a1eb</t>
  </si>
  <si>
    <t>c5ede200-c773-11eb-af4f-9db8770aff52</t>
  </si>
  <si>
    <t>3c734f40-df24-11ed-9eed-f12414e77eea</t>
  </si>
  <si>
    <t>4ad65870-8e60-11ee-9cbb-ebef8aba0b6d</t>
  </si>
  <si>
    <t>c30308c0-7d6c-11ee-8213-e1ffa66d2681</t>
  </si>
  <si>
    <t>af739d90-4628-11ee-a734-f1d97059b9ae</t>
  </si>
  <si>
    <t>32272cd0-6455-11ee-847b-7107b8b13b1d</t>
  </si>
  <si>
    <t>5ecc0bc0-c640-11ec-a4c1-bbd0802c7c81</t>
  </si>
  <si>
    <t>177860a0-886a-11ee-b697-edda78464b10</t>
  </si>
  <si>
    <t>08a8db10-26da-11e8-a413-c97320279da5</t>
  </si>
  <si>
    <t>702e86f0-d2be-11ed-970f-0bffbf6300c2</t>
  </si>
  <si>
    <t>ca30bd10-7e96-11ee-a0be-45be60a42f32</t>
  </si>
  <si>
    <t>6b17b840-80fa-11ee-b6da-213f2697062c</t>
  </si>
  <si>
    <t>d6514a50-80bd-11ee-85fa-f1c398599d61</t>
  </si>
  <si>
    <t>db4581e0-8101-11ee-bccf-abdf47fe4bcb</t>
  </si>
  <si>
    <t>0b9247c0-80c6-11ee-b2c5-596e3fd8cacc</t>
  </si>
  <si>
    <t>01fb3cc0-f5ff-11eb-8455-b58be4645cbb</t>
  </si>
  <si>
    <t>28e92540-38dd-11ee-b183-6927510f5aee</t>
  </si>
  <si>
    <t>e4d08a20-498a-11ed-a2c9-d599f1443b68</t>
  </si>
  <si>
    <t>e0931c20-80d9-11ee-8e69-a3635d883af4</t>
  </si>
  <si>
    <t>235e2240-74ad-11ee-ae3b-9f257d27af08</t>
  </si>
  <si>
    <t>5f57f7a0-2d44-11ed-9e3a-d1e5100235ee</t>
  </si>
  <si>
    <t>461e0400-80cc-11ee-9751-3b32426591a4</t>
  </si>
  <si>
    <t>3fb74e40-10ca-11ee-965b-812790c3f32d</t>
  </si>
  <si>
    <t>0ad74710-80c4-11ee-81fa-1b45edca26ff</t>
  </si>
  <si>
    <t>bbdb4c70-8167-11ee-8d66-0fbe0c993acc</t>
  </si>
  <si>
    <t>88a9c9e0-8166-11ee-8e6f-b95187b85215</t>
  </si>
  <si>
    <t>ad407e90-f3a2-11ed-b7a0-9b67dc10234f</t>
  </si>
  <si>
    <t>2a85a360-fb75-11ed-b65d-8b28b8275c32</t>
  </si>
  <si>
    <t>3bcd9980-21f8-11ee-a022-69d45fe35b12</t>
  </si>
  <si>
    <t>74b5ecf0-7e2a-11ee-a86a-b18ad1ca56eb</t>
  </si>
  <si>
    <t>ddb2b210-7cb3-11ee-87d0-8d036bc08985</t>
  </si>
  <si>
    <t>4c2fd080-39a1-11e8-83cd-297db3c386c5</t>
  </si>
  <si>
    <t>28977760-7e2c-11ee-af23-0548374bdcf8</t>
  </si>
  <si>
    <t>339ff8f0-5c38-11ee-83e3-030b54ab2ead</t>
  </si>
  <si>
    <t>26ddca60-7e35-11ee-a7f8-9dd3d78c76fb</t>
  </si>
  <si>
    <t>61ce7820-4552-11ee-8e0c-af28e6fe98f1</t>
  </si>
  <si>
    <t>f10712e0-fa25-11ed-a73b-713636060ade</t>
  </si>
  <si>
    <t>eea4bc20-3af7-11ed-bf7e-b3802b5b9663</t>
  </si>
  <si>
    <t>96287df0-94aa-11ec-9cc4-e36d8b365b98</t>
  </si>
  <si>
    <t>ada86920-415e-11ed-8d9e-c930dc89114c</t>
  </si>
  <si>
    <t>7b3b3980-7e26-11ee-bcd7-3bbaabfa8e28</t>
  </si>
  <si>
    <t>3a0c9760-40eb-11ee-a3c8-d348eac672bc</t>
  </si>
  <si>
    <t>3bfdcfd0-a118-11ed-ae1a-19a46ea4c980</t>
  </si>
  <si>
    <t>2a392040-7dba-11ee-aca4-5fcb7ad777f4</t>
  </si>
  <si>
    <t>27299090-516b-11ee-8c56-f3499b38849d</t>
  </si>
  <si>
    <t>bb087120-7dfb-11ee-87b0-61a7b81fdb63</t>
  </si>
  <si>
    <t>be9edd10-1c4b-11ec-add0-bd1fb8636a35</t>
  </si>
  <si>
    <t>a3cd1280-7bf2-11eb-8554-e596d834b07e</t>
  </si>
  <si>
    <t>43ca8210-7de2-11ee-be36-bbb8fe88b9b3</t>
  </si>
  <si>
    <t>7c9ae390-68bc-11ee-b68e-478837e1a6af</t>
  </si>
  <si>
    <t>71e51090-716f-11ee-a48d-89c8e98b4e54</t>
  </si>
  <si>
    <t>9ddda6e0-1412-11ee-8d7e-0594fc8b8a60</t>
  </si>
  <si>
    <t>0c64d240-7e0e-11ee-858b-9fb69c60f7ed</t>
  </si>
  <si>
    <t>bddcf720-be8b-11ed-b040-adaf65c9184c</t>
  </si>
  <si>
    <t>5b2423c0-9ca7-11ed-9a06-e98f8b1b1340</t>
  </si>
  <si>
    <t>1d0195b0-2789-11ee-a468-3bf96cf56455</t>
  </si>
  <si>
    <t>c02e8000-fa1a-11ed-8794-dfffd14d7b5b</t>
  </si>
  <si>
    <t>38d60640-78dd-11ee-b85f-ede3364fa3ef</t>
  </si>
  <si>
    <t>21631a50-3a7d-11ee-bf9d-87faf45ffb09</t>
  </si>
  <si>
    <t>4d02aee0-78d6-11ee-9502-f5f718d2dd79</t>
  </si>
  <si>
    <t>113a2350-78c4-11ee-bb50-b1a32fcee0fb</t>
  </si>
  <si>
    <t>1502bbd0-2bf6-11e8-8bb5-55e32622bfc9</t>
  </si>
  <si>
    <t>cc413020-df2d-11ed-80e2-5b36f38ed607</t>
  </si>
  <si>
    <t>dedf85c0-18fc-11ee-a2bf-6de90bb26dfe</t>
  </si>
  <si>
    <t>d4634e60-c2e5-11ec-8d98-55a7b6fe357d</t>
  </si>
  <si>
    <t>62fe6b60-c708-11ed-8a74-cd53270ab4ca</t>
  </si>
  <si>
    <t>6a9ba700-77d1-11ee-908d-37933b058941</t>
  </si>
  <si>
    <t>8d6d1370-3bfb-11ee-9242-7371dc682940</t>
  </si>
  <si>
    <t>b38d0c60-787b-11ee-a49d-6bcc0fb3408d</t>
  </si>
  <si>
    <t>9806cdb0-787a-11ee-b474-2bda9923664f</t>
  </si>
  <si>
    <t>7aa719a0-2556-11ed-ab15-ff21c970268c</t>
  </si>
  <si>
    <t>2b42c350-7870-11ee-906a-ff4f6dc8e252</t>
  </si>
  <si>
    <t>20990ab0-78d2-11ee-9d50-99c7ce09dcd1</t>
  </si>
  <si>
    <t>6a9580e0-e359-11ec-919d-51f70cb7cc19</t>
  </si>
  <si>
    <t>cf669490-ff01-11ed-b4cf-75de7039d293</t>
  </si>
  <si>
    <t>719bc9c0-1ef5-11ee-a7f9-d504801ac8aa</t>
  </si>
  <si>
    <t>2f0526b0-7fbc-11ee-9012-9736d421197f</t>
  </si>
  <si>
    <t>b98b6460-ca1b-11eb-a705-71a6025fdfd6</t>
  </si>
  <si>
    <t>802a49c0-2d51-11ee-90f9-6dee938dcaf7</t>
  </si>
  <si>
    <t>89597de0-3422-11ee-911e-49bbcf40ce0c</t>
  </si>
  <si>
    <t>ca00d4c0-7f99-11ee-bd5e-fd43e00f704c</t>
  </si>
  <si>
    <t>b3d201b0-7f2b-11ee-823f-3dcd1d307381</t>
  </si>
  <si>
    <t>34912370-285d-11ed-8d4b-993efffd718f</t>
  </si>
  <si>
    <t>ed8a18c0-6cf2-11ee-81e4-01efd140a51b</t>
  </si>
  <si>
    <t>f0ab81b0-422c-11ee-9124-a9d720e8084c</t>
  </si>
  <si>
    <t>e73d1f50-ffdd-11eb-a49c-814d99123145</t>
  </si>
  <si>
    <t>55936400-3d55-11ec-9bd6-4fb242224625</t>
  </si>
  <si>
    <t>48cba160-1c66-11ed-aece-d1b2f5e6b2f9</t>
  </si>
  <si>
    <t>24552c60-7f35-11ee-8fbc-49cf075e4394</t>
  </si>
  <si>
    <t>0635f530-2ada-11ed-8e4e-cbf1096e5bcc</t>
  </si>
  <si>
    <t>9f0635a0-7fb0-11ee-b609-2f5abc04cde7</t>
  </si>
  <si>
    <t>fa9af510-626d-11ed-a7b7-f5dafc740361</t>
  </si>
  <si>
    <t>d1077880-3bf8-11ee-a703-73f148986f88</t>
  </si>
  <si>
    <t>948285f0-7fee-11ee-9119-1d1997fbba96</t>
  </si>
  <si>
    <t>5401bc60-7f82-11ee-8eb4-53c718bbd893</t>
  </si>
  <si>
    <t>2e73f200-7ef2-11ee-9404-7777debf3753</t>
  </si>
  <si>
    <t>df8509f0-0ffb-11ee-bfe1-2d837d4cc7df</t>
  </si>
  <si>
    <t>de5cb0d0-7fec-11ee-9bc0-7f13c7c9997d</t>
  </si>
  <si>
    <t>e8688800-65a4-11ed-98b1-4da3c954f707</t>
  </si>
  <si>
    <t>1a802c70-454d-11ee-b1e5-0b5d0ddfa2e7</t>
  </si>
  <si>
    <t>b3e538a0-0b17-11ec-a36b-ebb8e5e3746e</t>
  </si>
  <si>
    <t>d8d590d0-d28d-11ed-a57d-0b22774f26fd</t>
  </si>
  <si>
    <t>aa2778f0-0a02-11ee-a4da-99f26d505302</t>
  </si>
  <si>
    <t>efa6a260-7a33-11ee-90d6-03279eaf059b</t>
  </si>
  <si>
    <t>38519a00-2f5d-11ee-88a8-c79ee4974c65</t>
  </si>
  <si>
    <t>6cec87c0-cbd3-11ea-8dbf-212faeb806d5</t>
  </si>
  <si>
    <t>78932e70-7a09-11ee-a695-8f32614b6c1a</t>
  </si>
  <si>
    <t>31c87850-de8d-11ed-b013-3f89009e4000</t>
  </si>
  <si>
    <t>e9dace70-921d-11eb-9140-75573f9e52bc</t>
  </si>
  <si>
    <t>b6974ec0-173f-11eb-ae06-c137d6b26313</t>
  </si>
  <si>
    <t>3434ee50-7223-11ee-a0e3-67e3538b515c</t>
  </si>
  <si>
    <t>e2c2cbf0-7a0b-11ee-b64e-efc49dabb022</t>
  </si>
  <si>
    <t>6b9d2e30-79a2-11ee-a229-cbb93c2d41a3</t>
  </si>
  <si>
    <t>d67b25d0-cc8d-11e8-8a64-dbcbe519074a</t>
  </si>
  <si>
    <t>b09c1ef0-faf0-11ed-a355-f13440dde293</t>
  </si>
  <si>
    <t>eb7710d0-79e3-11ee-a9de-a7b2ab47e8fc</t>
  </si>
  <si>
    <t>e4f7c6a0-7a06-11ee-a848-a756861894da</t>
  </si>
  <si>
    <t>07df5a80-5b7a-11ee-9423-e1c7be54d5ac</t>
  </si>
  <si>
    <t>bf599260-e92d-11ea-9ff9-3f278c6c2286</t>
  </si>
  <si>
    <t>0e778aa0-7684-11ee-ac68-8f91f91de11e</t>
  </si>
  <si>
    <t>74b41d50-79fa-11ee-b446-953b67f1e102</t>
  </si>
  <si>
    <t>c0172630-7747-11ee-9ede-1db2587d11a7</t>
  </si>
  <si>
    <t>756354d0-7c2d-11ed-a390-a75131316a96</t>
  </si>
  <si>
    <t>48a599b0-87a5-11ee-9e2a-7dcc4dcdbd24</t>
  </si>
  <si>
    <t>aaf34110-870c-11ee-8064-25cdd5d35fb3</t>
  </si>
  <si>
    <t>849a47b0-7846-11ec-bf2e-ff2894047b91</t>
  </si>
  <si>
    <t>22e247c0-8712-11ee-9220-e15f60ef2310</t>
  </si>
  <si>
    <t>4691dce0-874d-11ee-bad2-098b272f84bd</t>
  </si>
  <si>
    <t>97493e00-9b97-11ed-9a78-9daadff6352a</t>
  </si>
  <si>
    <t>89f21150-a76d-11ed-b858-85c5c563ddc9</t>
  </si>
  <si>
    <t>90911760-8708-11ee-bfb1-eb64bfc8144f</t>
  </si>
  <si>
    <t>449c9a90-8763-11ee-9cd7-fbb067f5a532</t>
  </si>
  <si>
    <t>93c9ca60-3bec-11ee-a948-cdcd71b1a0ab</t>
  </si>
  <si>
    <t>ad73c4b0-f480-11ed-bc1d-6bd3e43a7931</t>
  </si>
  <si>
    <t>f14a2310-8782-11ee-972f-2fcc754bd671</t>
  </si>
  <si>
    <t>a84f6c40-8743-11ee-b455-1b49609c1d81</t>
  </si>
  <si>
    <t>b6ba5f40-8768-11ee-ae5b-4d640ded7443</t>
  </si>
  <si>
    <t>acf7fd40-ce8f-11ea-8715-830139b62615</t>
  </si>
  <si>
    <t>49ef8040-8720-11ee-8158-939974567fb6</t>
  </si>
  <si>
    <t>86680940-f466-11ed-bb6d-8fc2e1a3d5a8</t>
  </si>
  <si>
    <t>b3965900-8712-11ee-9afb-1dae2ee715cb</t>
  </si>
  <si>
    <t>69cb1910-8752-11ee-838b-9f1ac510cc4e</t>
  </si>
  <si>
    <t>c1ab5730-6b1f-11e8-80a8-b3a7908e40f5</t>
  </si>
  <si>
    <t>5ac8fe10-76e9-11e9-949f-bd651d762780</t>
  </si>
  <si>
    <t>141d9f30-709f-11ed-91ac-09cde1367f4b</t>
  </si>
  <si>
    <t>6e9c7ce0-ab0c-11ed-a633-0b153bb373c8</t>
  </si>
  <si>
    <t>bb8bb870-67e2-11ee-b92e-b1bb7fbf74cf</t>
  </si>
  <si>
    <t>eacc7040-8789-11ee-b979-cf696683da3e</t>
  </si>
  <si>
    <t>53133590-83d3-11ee-bb88-b758e7ee4568</t>
  </si>
  <si>
    <t>ba4cf570-4ffd-11ee-ab59-6dc6a7738c5a</t>
  </si>
  <si>
    <t>e6b487d0-bc06-11ed-a1f2-29b9d836aab3</t>
  </si>
  <si>
    <t>ceb5b970-5ceb-11ee-81ec-836638f83f02</t>
  </si>
  <si>
    <t>0b7bc430-83d4-11ee-a7d8-1fcdb3e92776</t>
  </si>
  <si>
    <t>93c27360-1c02-11ed-b551-b7200942b7ef</t>
  </si>
  <si>
    <t>d37ce0d0-8911-11ee-8502-11fc4d6da604</t>
  </si>
  <si>
    <t>9c3c07b0-d5a6-11ec-a2f6-2bb892f4894c</t>
  </si>
  <si>
    <t>5e71b370-88fc-11ee-ad12-3f1b1ad8e179</t>
  </si>
  <si>
    <t>1d8fd260-5c2a-11ed-b931-fd81a2774283</t>
  </si>
  <si>
    <t>65793a50-c96b-11ec-9f31-6d5565b5c867</t>
  </si>
  <si>
    <t>13b30ea0-9c72-11ed-b2f1-81c095284ddf</t>
  </si>
  <si>
    <t>40c86300-6854-11ee-8c38-0d6fe75f3b23</t>
  </si>
  <si>
    <t>774a7c20-82ac-11ee-a7d9-f390a3f73183</t>
  </si>
  <si>
    <t>a0ebf890-57cf-11ee-9d84-cd56aaf95e7b</t>
  </si>
  <si>
    <t>066e8310-e663-11ed-b8a2-3fddc6e80d7f</t>
  </si>
  <si>
    <t>d69864c0-c0f7-11ed-a780-455d15144f67</t>
  </si>
  <si>
    <t>25e326c0-88f6-11ee-89a7-719efb32bca7</t>
  </si>
  <si>
    <t>86243f30-3076-11ed-b92a-738db5eada26</t>
  </si>
  <si>
    <t>15a88c60-3cec-11ee-8cba-312661d0ca06</t>
  </si>
  <si>
    <t>bb864e00-a120-11ed-a147-8bbbf2754c1f</t>
  </si>
  <si>
    <t>bd1964d0-3a65-11ee-93cb-77ee241186dd</t>
  </si>
  <si>
    <t>e5293c00-6c12-11ee-9781-c7db580cce2f</t>
  </si>
  <si>
    <t>17aab930-f457-11ed-a214-9360562c76dd</t>
  </si>
  <si>
    <t>037c8630-88d8-11ee-a760-4b677d2d7108</t>
  </si>
  <si>
    <t>c20699e0-88fd-11ee-8fb1-45bf9e614157</t>
  </si>
  <si>
    <t>95f02130-8869-11ee-b76f-3d56868f9832</t>
  </si>
  <si>
    <t>19b164b0-883e-11ee-b4cd-d7a62d2202dc</t>
  </si>
  <si>
    <t>e5a6d150-886a-11ee-8bb6-97a8245210b3</t>
  </si>
  <si>
    <t>0da39160-59a6-11ed-98f7-edf7a4758b7b</t>
  </si>
  <si>
    <t>1eb85d60-a2b6-11ed-b350-95476afc0e8b</t>
  </si>
  <si>
    <t>1e968b90-252e-11ee-b7b2-a74fba68f738</t>
  </si>
  <si>
    <t>258ffb60-858d-11ee-8293-dfb76aac36cb</t>
  </si>
  <si>
    <t>bf7b5420-491e-11ec-8caf-f9117ca7db16</t>
  </si>
  <si>
    <t>e082d420-2dab-11eb-990f-d590656e8fdd</t>
  </si>
  <si>
    <t>de16db50-00f9-11ed-8fac-51436094ed22</t>
  </si>
  <si>
    <t>8a908740-77ce-11ee-9ff1-b1f8d7282e9b</t>
  </si>
  <si>
    <t>a8e85340-4a15-11ed-a7da-7dec499336d3</t>
  </si>
  <si>
    <t>d3508850-aba4-11ed-af5e-01cf67d59b5e</t>
  </si>
  <si>
    <t>14c34c30-883d-11ee-a092-bfbbc5c29684</t>
  </si>
  <si>
    <t>5a8e7230-7ded-11ee-9a85-bdddd8ce7b79</t>
  </si>
  <si>
    <t>77352830-3bb2-11e8-a795-ed56a10b22f3</t>
  </si>
  <si>
    <t>f7e38150-87d5-11ee-934f-31f918267055</t>
  </si>
  <si>
    <t>e1215290-e4be-11ed-b55f-159044f7be46</t>
  </si>
  <si>
    <t>ae2a43f0-16d6-11eb-b104-e9b8ac53c16d</t>
  </si>
  <si>
    <t>dcb91630-2e9b-11ee-9afb-e519324ba93f</t>
  </si>
  <si>
    <t>f4af8f60-5986-11ee-ba15-499e54618a02</t>
  </si>
  <si>
    <t>b416cae0-68d8-11ec-8b56-0fa699ff1fdd</t>
  </si>
  <si>
    <t>03fa6960-8883-11ee-a8c3-0304ec4b41eb</t>
  </si>
  <si>
    <t>4e1f8210-8201-11ee-bbad-0f72fb1da11d</t>
  </si>
  <si>
    <t>1654f950-8c1a-11ee-9fe4-337884671482</t>
  </si>
  <si>
    <t>d960de90-68f3-11ee-b52f-83e299bedb2b</t>
  </si>
  <si>
    <t>0f406150-49c0-11ee-913c-e1d2599dcda8</t>
  </si>
  <si>
    <t>cafb1200-14d7-11ee-bbbe-977c7b344c2c</t>
  </si>
  <si>
    <t>375f4e70-a9f4-11ec-b0f4-375f163c4be0</t>
  </si>
  <si>
    <t>bd71d0d0-8c71-11ee-9dbb-510d2dd0c8d4</t>
  </si>
  <si>
    <t>87281770-2225-11ee-934e-97a33e5a10db</t>
  </si>
  <si>
    <t>255e3f10-72ea-11ec-8a7d-b31519f9f388</t>
  </si>
  <si>
    <t>f1b56aa0-efb9-11ed-8e6a-0310e78b5072</t>
  </si>
  <si>
    <t>282b12d0-7c30-11ee-8050-abd83b486176</t>
  </si>
  <si>
    <t>b7710c60-ee5a-11ed-9336-6d66a9c19fd0</t>
  </si>
  <si>
    <t>a273e600-57ac-11ee-a89f-b587e811a053</t>
  </si>
  <si>
    <t>21d9d870-69c6-11ee-b926-f1301b99dd33</t>
  </si>
  <si>
    <t>20474b10-8892-11ee-9d4f-d7a8c0016384</t>
  </si>
  <si>
    <t>cc06f190-8aa8-11ee-8787-0fe3282bac37</t>
  </si>
  <si>
    <t>34c0fc40-3a54-11ed-ac61-0f392b51708e</t>
  </si>
  <si>
    <t>d7256b90-14ea-11ed-b472-fde50b26d7cf</t>
  </si>
  <si>
    <t>c1ee2250-88c4-11ed-959e-45f7a1a9e6bf</t>
  </si>
  <si>
    <t>00ca1e60-8f91-11ee-9c9f-3fd092d10dc6</t>
  </si>
  <si>
    <t>11f3ca70-2582-11ee-98f2-d1d7b6bdc61c</t>
  </si>
  <si>
    <t>79ab23a0-8f3d-11ee-b12e-49d4c5b5f8be</t>
  </si>
  <si>
    <t>d6894910-8f49-11ee-86e0-4f8973e1c127</t>
  </si>
  <si>
    <t>186719c0-8f36-11ee-9a9b-db2f9d048479</t>
  </si>
  <si>
    <t>4dccd020-8ee4-11ee-98d2-3bd85837c27e</t>
  </si>
  <si>
    <t>c0bf7a40-cf79-11ed-9d75-0f3c87570953</t>
  </si>
  <si>
    <t>b7c25230-03ba-11ee-ab45-7d292ceed422</t>
  </si>
  <si>
    <t>8551ba00-6532-11ee-bfca-0934205625dc</t>
  </si>
  <si>
    <t>9ecc80f0-5ff9-11eb-a254-9787f5eaa33a</t>
  </si>
  <si>
    <t>b90f0730-8ec7-11ee-a7ff-87fc0de7ca0e</t>
  </si>
  <si>
    <t>bf303620-794b-11ee-9d34-052ecb4178fa</t>
  </si>
  <si>
    <t>cb63d1c0-8fa0-11ee-9cfd-25d311a22fbf</t>
  </si>
  <si>
    <t>ecf5f790-1fad-11ee-9551-9d503785d15b</t>
  </si>
  <si>
    <t>2e399740-8f3c-11ee-94b3-894820a3bae0</t>
  </si>
  <si>
    <t>b12e1180-8ee7-11ee-9b59-1be991f5ab6b</t>
  </si>
  <si>
    <t>becb7140-57be-11ed-9e59-75673d0d3d60</t>
  </si>
  <si>
    <t>0b86f4c0-da77-11ec-8910-b131eefe8863</t>
  </si>
  <si>
    <t>40202c10-6275-11ee-89b8-6b0881312274</t>
  </si>
  <si>
    <t>ebb74420-88f7-11ee-8260-69a0715044be</t>
  </si>
  <si>
    <t>6b10f530-2f86-11ed-9187-b9f9b9a4db6d</t>
  </si>
  <si>
    <t>61b594e0-8a9e-11ee-b680-d5fec2bc3ce1</t>
  </si>
  <si>
    <t>9d0e2ac0-8f49-11ee-a4a8-87db8426c644</t>
  </si>
  <si>
    <t>49012eb0-7c56-11ee-80a6-f99982cce902</t>
  </si>
  <si>
    <t>2057fb80-8ef6-11ee-9b27-6335ae52e54b</t>
  </si>
  <si>
    <t>9f1decc0-8f9d-11ee-a829-5d9962365618</t>
  </si>
  <si>
    <t>574cd1b0-88e3-11ee-a43f-35aa32908baa</t>
  </si>
  <si>
    <t>2470b7f0-e327-11ed-aa55-036dc0739a3e</t>
  </si>
  <si>
    <t>4c93cf50-7e9b-11ee-9f84-dfdf2aaad7ed</t>
  </si>
  <si>
    <t>504c5450-6be0-11ee-93b5-7d7f13283415</t>
  </si>
  <si>
    <t>ff51bd80-7eed-11ee-af4f-67ee6f51dcb5</t>
  </si>
  <si>
    <t>6944f4d0-7f1d-11ee-a3f5-b5becda054ab</t>
  </si>
  <si>
    <t>74f94f90-7ecf-11ee-b07d-1f5aeb1e162c</t>
  </si>
  <si>
    <t>13aabab0-31e2-11ee-80de-f32b7cc1a409</t>
  </si>
  <si>
    <t>de1699a0-52a4-11ec-b0d4-179ac9776270</t>
  </si>
  <si>
    <t>7c8ab100-7e33-11ee-99e7-579df17caf91</t>
  </si>
  <si>
    <t>ead9f2c0-731a-11ee-81f7-6725169125a9</t>
  </si>
  <si>
    <t>8b632b40-9923-11ec-9aad-372b66ef03c9</t>
  </si>
  <si>
    <t>55102640-5b7f-11ee-840d-d13ac4f729ae</t>
  </si>
  <si>
    <t>f483cd90-7eab-11ee-9b7a-8d29d26b7a3b</t>
  </si>
  <si>
    <t>e8e24440-3aad-11ee-bb5a-63b84a8b3dca</t>
  </si>
  <si>
    <t>2d2ed7c0-7f06-11ee-8a47-a90741dc8bca</t>
  </si>
  <si>
    <t>c4ef52c0-7f60-11ed-9aa0-53a21cc55ffb</t>
  </si>
  <si>
    <t>acb61070-5f87-11ed-b4bf-87d7960d9cdd</t>
  </si>
  <si>
    <t>b22be250-2453-11ee-8059-d7d51fe3d480</t>
  </si>
  <si>
    <t>d3e60c70-e319-11ed-bbf3-f136c854888e</t>
  </si>
  <si>
    <t>de715ba0-0f2d-11ee-a249-e1fba064beb3</t>
  </si>
  <si>
    <t>4e591e60-974e-11ed-8077-c949c820a581</t>
  </si>
  <si>
    <t>e0490c60-586c-11ee-a032-b30bdc591644</t>
  </si>
  <si>
    <t>b08174b0-7868-11ee-bcf9-a3842ab43b05</t>
  </si>
  <si>
    <t>3cff3920-7983-11ee-8605-5fedca27c7c0</t>
  </si>
  <si>
    <t>e2697cd0-4e23-11ee-bd17-573b905892df</t>
  </si>
  <si>
    <t>bc31c660-76de-11ee-b770-79a335abed02</t>
  </si>
  <si>
    <t>4865fe90-7981-11ee-b020-cb18186498d3</t>
  </si>
  <si>
    <t>95ec0810-6402-11ee-a9cb-bbca9f0a073e</t>
  </si>
  <si>
    <t>abcb7360-c492-11ed-903d-8f88c32aba88</t>
  </si>
  <si>
    <t>01218890-61af-11ee-9ed9-a9054909413e</t>
  </si>
  <si>
    <t>321133f0-ae23-11ed-9192-2b741cf7943d</t>
  </si>
  <si>
    <t>cc0be1f0-76d0-11ee-924e-19f1818d9def</t>
  </si>
  <si>
    <t>1b719ad0-7962-11ee-b03e-f35725999f11</t>
  </si>
  <si>
    <t>3da30030-78f4-11ee-af85-8d886da62a36</t>
  </si>
  <si>
    <t>5a995e70-fdd7-11ed-af20-e9a0c0acd0e0</t>
  </si>
  <si>
    <t>0e0f02a0-6cb1-11ee-953b-e374d20d0ab3</t>
  </si>
  <si>
    <t>552cc5a0-1518-11ee-8de4-d74f831ebe75</t>
  </si>
  <si>
    <t>4445b3a0-76de-11ee-9e07-2b21e6f1f700</t>
  </si>
  <si>
    <t>f7308750-2725-11ee-850a-23692e8fd68f</t>
  </si>
  <si>
    <t>3a55dea0-e805-11ed-806b-67209023310c</t>
  </si>
  <si>
    <t>d32aaed0-6c99-11ee-b1f7-c7162b278a43</t>
  </si>
  <si>
    <t>a3a3e0a0-13f7-11ee-bb1c-f95ada8d9aaf</t>
  </si>
  <si>
    <t>fb7c8aa0-2432-11eb-9848-b586df62e7a4</t>
  </si>
  <si>
    <t>8e78d720-b5a8-11ec-9f7f-156fc6842ce8</t>
  </si>
  <si>
    <t>bfc13a70-e424-11ec-aea2-a3c5acbc179a</t>
  </si>
  <si>
    <t>100d2f00-3f26-11ed-9b8d-f509002bbe01</t>
  </si>
  <si>
    <t>b1678b10-f97e-11ea-a664-63c2b710d406</t>
  </si>
  <si>
    <t>ac795af0-7d3f-11ee-8aff-f9121172b635</t>
  </si>
  <si>
    <t>b289e220-7d3a-11ee-a8dd-81ebef5b77c9</t>
  </si>
  <si>
    <t>8eea8320-a8b6-11eb-adea-f3eff2a48e5e</t>
  </si>
  <si>
    <t>356ec280-9b21-11ec-a16b-1d4466b83a51</t>
  </si>
  <si>
    <t>40720a80-7d2d-11ee-a434-a7986d4d1c84</t>
  </si>
  <si>
    <t>c6c3d2d0-7a62-11ee-8edd-b15783e56a53</t>
  </si>
  <si>
    <t>70ce0aa0-7d49-11ee-aec1-5f44aeb5895e</t>
  </si>
  <si>
    <t>6a1690d0-5227-11ee-b8ad-3f950449d99c</t>
  </si>
  <si>
    <t>d5331ce0-7d4b-11ee-9b43-8b73d90c1f01</t>
  </si>
  <si>
    <t>19fb4f40-3a23-11ed-b483-f70dfd6e50ae</t>
  </si>
  <si>
    <t>3467c5b0-faa4-11ed-9ba5-6b4213376a12</t>
  </si>
  <si>
    <t>58969d60-2923-11e8-a801-03bd9f769083</t>
  </si>
  <si>
    <t>b9246380-634f-11ee-b44c-e1aa29c70cf6</t>
  </si>
  <si>
    <t>dd5f90b0-dc43-11ec-8c32-ed8bccffbf05</t>
  </si>
  <si>
    <t>0a2ca650-7d2e-11ee-835d-c3518870497a</t>
  </si>
  <si>
    <t>069fa550-cee2-11ed-b5a7-c74c8d14f851</t>
  </si>
  <si>
    <t>a7359760-5fa2-11eb-8aa8-eba44f135ee4</t>
  </si>
  <si>
    <t>fcae16f0-7c8b-11ee-9095-df4b22a77401</t>
  </si>
  <si>
    <t>1c3d1120-8c3a-11ee-b0d4-97c7490efee3</t>
  </si>
  <si>
    <t>46c8e4e0-8c4f-11ee-ba0b-91cb5dc0e945</t>
  </si>
  <si>
    <t>d04fc540-8c5d-11ee-8a56-ed67c4a4f0fb</t>
  </si>
  <si>
    <t>9b179470-cbac-11ec-84f3-c1c6ebdc63ac</t>
  </si>
  <si>
    <t>65a8aed0-8c50-11ee-b845-8955f62741df</t>
  </si>
  <si>
    <t>e7ce5a70-8bc6-11ee-bf5a-35142ce97dc5</t>
  </si>
  <si>
    <t>435f5ba0-8c71-11ee-bafe-6f36719f88d6</t>
  </si>
  <si>
    <t>48bd66a0-2f98-11ed-9e1e-41cb2943ebe5</t>
  </si>
  <si>
    <t>d2845100-7a60-11ee-a1c2-1dc774f5e269</t>
  </si>
  <si>
    <t>a7716c50-41b0-11eb-9116-197013892916</t>
  </si>
  <si>
    <t>aeb36aa0-8c20-11ee-aae1-0325a36eb291</t>
  </si>
  <si>
    <t>8d3bf540-74ba-11ee-a8fe-f5f706b519bf</t>
  </si>
  <si>
    <t>4f3401e0-8c1e-11ee-b026-1d197193bce1</t>
  </si>
  <si>
    <t>c8a2c970-8c86-11eb-92ec-3b717516b5b0</t>
  </si>
  <si>
    <t>f7aa1270-7fd2-11eb-9598-b7a8c395db31</t>
  </si>
  <si>
    <t>240fd990-8c68-11ee-bee2-5f7130a3e6c6</t>
  </si>
  <si>
    <t>42a707d0-0c6f-11ee-8369-55db3c8cca2a</t>
  </si>
  <si>
    <t>6dd95300-8aef-11ee-a6fd-4d5e978b854c</t>
  </si>
  <si>
    <t>2153de40-8af1-11ee-89c7-39fd79005140</t>
  </si>
  <si>
    <t>7ad5bf10-8b5a-11ee-9ddf-332fd9b0b32e</t>
  </si>
  <si>
    <t>528ac7b0-8b52-11ee-97fe-4151569cb585</t>
  </si>
  <si>
    <t>432d3930-6f53-11ee-80c2-f5b958780dd8</t>
  </si>
  <si>
    <t>6f4ad9e0-8548-11ee-9e41-436c95f162a8</t>
  </si>
  <si>
    <t>c29e3a40-7f1e-11ee-92e7-e945cccb79d8</t>
  </si>
  <si>
    <t>d4a76390-1490-11ee-8a47-370034f12d32</t>
  </si>
  <si>
    <t>aebf8450-8e53-11ed-9627-e7b6ed4b0270</t>
  </si>
  <si>
    <t>7540ab00-5aef-11ee-a906-4bfb9f19a010</t>
  </si>
  <si>
    <t>72895d50-4f35-11ee-ac2c-47f6fe2c9bad</t>
  </si>
  <si>
    <t>4846f2b0-f21e-11e8-8da8-8f4d9c825d5e</t>
  </si>
  <si>
    <t>151ecb80-8b23-11ee-9e8e-efecb18a8653</t>
  </si>
  <si>
    <t>ce4655f0-84e4-11ee-84da-a1644a425c3c</t>
  </si>
  <si>
    <t>399b8a00-7951-11ed-88ce-25f687c6856f</t>
  </si>
  <si>
    <t>b001bff0-84f6-11ee-9300-67e1ee05eb79</t>
  </si>
  <si>
    <t>f5277730-84b7-11ee-86d0-c3afb094cbef</t>
  </si>
  <si>
    <t>080de2d0-6e79-11ee-80d4-8572ca019488</t>
  </si>
  <si>
    <t>82448490-84f0-11ee-88bb-c1986b093375</t>
  </si>
  <si>
    <t>72b8cab0-1a37-11ed-bdf1-014a797fe6ff</t>
  </si>
  <si>
    <t>203be690-722f-11ee-97b6-7f12c3bb1264</t>
  </si>
  <si>
    <t>639f9a20-f793-11ec-8fc5-275ac84b9832</t>
  </si>
  <si>
    <t>39a57ac0-848f-11ee-badf-5d95ee878dea</t>
  </si>
  <si>
    <t>aca31e90-7a14-11ee-b796-756e695d6d81</t>
  </si>
  <si>
    <t>eb5202e0-7de4-11ee-a658-8109d189d0bc</t>
  </si>
  <si>
    <t>052ec860-ab78-11ec-84cd-1bc3e539998c</t>
  </si>
  <si>
    <t>2e9fa6c0-cff7-11ed-91db-e3b9aa4b76ea</t>
  </si>
  <si>
    <t>cfe01b70-89ff-11ed-901e-e71594c81f8d</t>
  </si>
  <si>
    <t>54c94c10-856a-11ee-9d02-11e3378ad29a</t>
  </si>
  <si>
    <t>a57f51e0-7bf6-11ee-ace2-fbc6fc0b20f1</t>
  </si>
  <si>
    <t>d741eb60-1154-11ed-8dd0-57a14afa56b8</t>
  </si>
  <si>
    <t>45085f10-84ce-11ee-a29a-8768cd698513</t>
  </si>
  <si>
    <t>dde8e850-8a1c-11ee-981d-451228a9b07e</t>
  </si>
  <si>
    <t>92dc8780-5543-11ee-b3dc-dfb7e3b511bb</t>
  </si>
  <si>
    <t>c996acf0-9afa-11ed-aebc-f7f0153dd253</t>
  </si>
  <si>
    <t>b5e19fa0-584e-11ee-855d-db6b021e207e</t>
  </si>
  <si>
    <t>41b81230-f323-11ec-b638-f1e2df75497f</t>
  </si>
  <si>
    <t>38b8a1c0-89c9-11ee-a7f7-d1761be583cd</t>
  </si>
  <si>
    <t>a7e208c0-c746-11ed-ad83-f3a9ba1fd18a</t>
  </si>
  <si>
    <t>85913cd0-81f6-11ee-8f56-b90a2112f546</t>
  </si>
  <si>
    <t>643b09d0-2685-11ed-a140-57b71d91f94a</t>
  </si>
  <si>
    <t>e313fce0-89e8-11ee-83c3-75f2cadc82f0</t>
  </si>
  <si>
    <t>679acc00-6e6e-11ee-96a0-4d7aa9d5f121</t>
  </si>
  <si>
    <t>34f91c40-1d55-11ed-9728-19dd324dfcd3</t>
  </si>
  <si>
    <t>ed1244a0-b71f-11ed-b859-7f234622b326</t>
  </si>
  <si>
    <t>47bffcd0-da1b-11ed-b81d-931ec87504ad</t>
  </si>
  <si>
    <t>35c04500-4bde-11ee-8f40-ab330b08354c</t>
  </si>
  <si>
    <t>852513c0-0e56-11ee-8c52-ab3628822b93</t>
  </si>
  <si>
    <t>e6be3b70-8980-11ee-b964-d548dfb62f2a</t>
  </si>
  <si>
    <t>f29b25c0-548d-11ee-ad2d-41c8cca231f9</t>
  </si>
  <si>
    <t>844b89c0-816f-11ee-ac83-b3cae77b71f2</t>
  </si>
  <si>
    <t>f1b05b00-895b-11ee-a998-b1c9b453ecd6</t>
  </si>
  <si>
    <t>525a8470-8827-11ee-93d7-936f78174265</t>
  </si>
  <si>
    <t>412efda0-7d48-11ee-b3d0-977528d20311</t>
  </si>
  <si>
    <t>90bfe710-b64f-11ec-b220-0fc8135bb5dd</t>
  </si>
  <si>
    <t>39737110-55e6-11ee-b381-3556d62b5fb0</t>
  </si>
  <si>
    <t>38ac2450-8879-11ee-9c83-c969d82db832</t>
  </si>
  <si>
    <t>14dc23b0-97f0-11ed-bdd9-0fc02a126e1a</t>
  </si>
  <si>
    <t>ed832b60-7bce-11ee-96a1-0dd6ddeb24ee</t>
  </si>
  <si>
    <t>eb648b40-29f7-11ee-9e11-efae88cacb8f</t>
  </si>
  <si>
    <t>147a9d90-7b0f-11ee-a2e2-395fcfb80cec</t>
  </si>
  <si>
    <t>e5659aa0-70a5-11ee-8647-811d53d1d803</t>
  </si>
  <si>
    <t>3437ae40-7bb7-11ee-88cb-1b6b0217f3b8</t>
  </si>
  <si>
    <t>fd993f30-2bd5-11ec-8e4d-cd447c23ea2d</t>
  </si>
  <si>
    <t>3d686940-5115-11ee-ba76-37768df1ef24</t>
  </si>
  <si>
    <t>31b2e010-7900-11ec-99fc-6da98159c5a1</t>
  </si>
  <si>
    <t>c61f6f40-7b90-11ee-bdb5-37f38c43ef59</t>
  </si>
  <si>
    <t>92bdab50-8aed-11ee-a9cf-cbc2e9f6a83b</t>
  </si>
  <si>
    <t>3a9c2df0-8abd-11ee-80e0-415e2da84c34</t>
  </si>
  <si>
    <t>3336c720-01f4-11ee-a90c-9f7a3efb8f02</t>
  </si>
  <si>
    <t>d4bdd2b0-8a79-11ee-9068-49cd01fab834</t>
  </si>
  <si>
    <t>f25b58a0-8a7a-11ee-9c42-7f498096b9b4</t>
  </si>
  <si>
    <t>2cf86ca0-8ac6-11ee-b56e-cf3c77651aee</t>
  </si>
  <si>
    <t>758cf600-5b8e-11ee-8cb9-b3d85f237496</t>
  </si>
  <si>
    <t>38b05f70-845a-11ee-840a-6195662efddd</t>
  </si>
  <si>
    <t>2309e400-430d-11ed-9bcf-23a4fa3d9f65</t>
  </si>
  <si>
    <t>61585220-f0ad-11ed-9421-13c7b109f79b</t>
  </si>
  <si>
    <t>a6d832e0-8ae3-11ee-8f73-711b8e55754e</t>
  </si>
  <si>
    <t>045d39c0-8abb-11ee-866d-3f11d3f94497</t>
  </si>
  <si>
    <t>ff631da0-77d1-11ee-87a7-8f4c04b09c82</t>
  </si>
  <si>
    <t>3d349ab0-4301-11ee-9d85-37ac8534ffcf</t>
  </si>
  <si>
    <t>65fa7360-b9cd-11ed-a134-87982fe1853c</t>
  </si>
  <si>
    <t>f5600450-8b02-11ee-8146-ddccc5f47339</t>
  </si>
  <si>
    <t>9d378ed0-8600-11ee-8788-c5cb66ad9d43</t>
  </si>
  <si>
    <t>e26653a0-cabd-11ed-b621-c715a4e897cd</t>
  </si>
  <si>
    <t>ae5ba620-4c84-11ee-bece-f7b95856c052</t>
  </si>
  <si>
    <t>9271b200-882b-11ee-a8d0-714de92a14f4</t>
  </si>
  <si>
    <t>efef24b0-8032-11ec-8965-c940e3c253e2</t>
  </si>
  <si>
    <t>60a41f40-0c36-11ee-b57d-09d38bf052a6</t>
  </si>
  <si>
    <t>7bba4370-9d5c-11ed-866c-31fc81343242</t>
  </si>
  <si>
    <t>28dec450-8a87-11ee-bab8-217985103b7d</t>
  </si>
  <si>
    <t>da3a3630-8a32-11ee-8a51-b94b391dfe21</t>
  </si>
  <si>
    <t>552561c0-c149-11ed-9f99-85b6a8bd732a</t>
  </si>
  <si>
    <t>ad2cd360-56a6-11ee-8757-73b81b2207ee</t>
  </si>
  <si>
    <t>f6affa70-3c12-11ee-8ed6-a9edb5076365</t>
  </si>
  <si>
    <t>3d4832f0-d5ed-11ec-9452-737e88671961</t>
  </si>
  <si>
    <t>a0689900-635a-11ee-a12d-471797f5c2c5</t>
  </si>
  <si>
    <t>cf5dc310-8368-11ee-b536-191be0cece0e</t>
  </si>
  <si>
    <t>99eada20-8466-11ee-b0f9-e3f3021fce29</t>
  </si>
  <si>
    <t>0228a1e0-83e9-11ee-917a-cb9750897493</t>
  </si>
  <si>
    <t>ea27ea50-6f08-11ee-a8f0-97d1c071a737</t>
  </si>
  <si>
    <t>0ddc4d60-846c-11ee-8927-d5a781459992</t>
  </si>
  <si>
    <t>f9a1cf00-84a7-11ee-ba39-2162cf09bdcb</t>
  </si>
  <si>
    <t>06a74140-cc83-11ed-90d2-4f6b3ba9bc0f</t>
  </si>
  <si>
    <t>d5456110-7563-11ee-9633-47cfadd4b4fe</t>
  </si>
  <si>
    <t>aefb8a10-8473-11ee-bbb9-21c925863a2c</t>
  </si>
  <si>
    <t>8ba73fb0-4e53-11ee-8bbb-539eea3dd82b</t>
  </si>
  <si>
    <t>78a43840-aec5-11ea-9804-bf635468b550</t>
  </si>
  <si>
    <t>d6833e00-5ca4-11ec-9fb3-01bac000e8ac</t>
  </si>
  <si>
    <t>f3024050-8211-11ee-b50f-950980516f5b</t>
  </si>
  <si>
    <t>8475eaa0-8051-11ed-b6ba-35ca3135033a</t>
  </si>
  <si>
    <t>3e977590-8469-11ee-9872-8786f982ffa8</t>
  </si>
  <si>
    <t>d7641f40-9af9-11ec-b7fc-dd207ad3dd43</t>
  </si>
  <si>
    <t>40e32710-1c85-11ed-a4c6-cb04e30ebc84</t>
  </si>
  <si>
    <t>8f5d45d0-83e8-11ee-a568-67bd8dc9ea15</t>
  </si>
  <si>
    <t>03d56e70-a635-11ed-b84e-357ff5e43eca</t>
  </si>
  <si>
    <t>598b30a0-73f5-11ee-bb81-77c5a66be22c</t>
  </si>
  <si>
    <t>da171890-6669-11ee-acee-c1611903d6c3</t>
  </si>
  <si>
    <t>0d5fbac0-7931-11ee-8c02-71e2e945a5f8</t>
  </si>
  <si>
    <t>1398e090-5fb8-11ec-93d6-a1a3b73757bd</t>
  </si>
  <si>
    <t>7f7105c0-848e-11ee-8989-a139430cc67b</t>
  </si>
  <si>
    <t>73042480-f491-11ed-86d1-f5d62c2ecdf4</t>
  </si>
  <si>
    <t>5a116550-7b00-11ee-96cc-d1f397aa56cb</t>
  </si>
  <si>
    <t>7f807c30-7b24-11ee-b3fd-5725eec4ff89</t>
  </si>
  <si>
    <t>0b513f10-1676-11ee-a5ea-97f507215868</t>
  </si>
  <si>
    <t>63929270-65cb-11ed-8313-7d4f56115465</t>
  </si>
  <si>
    <t>f8b89a60-2e81-11ed-bad1-5995520cb2b2</t>
  </si>
  <si>
    <t>9f9fc9d0-7b0b-11ee-97ab-4daa0a47c552</t>
  </si>
  <si>
    <t>58974c10-7a8a-11ee-abe6-45398bfe4242</t>
  </si>
  <si>
    <t>c1b0a1d0-edfd-11ec-90d0-8ff83c2e25fe</t>
  </si>
  <si>
    <t>1b87e1a0-7101-11ee-a316-53ed89a7afa1</t>
  </si>
  <si>
    <t>153da200-e83a-11eb-853b-75e445b71c02</t>
  </si>
  <si>
    <t>a64af780-10a2-11ec-845a-73c84b1908b3</t>
  </si>
  <si>
    <t>a6474eb0-813d-11e9-a9bb-55b529111fdb</t>
  </si>
  <si>
    <t>8ff88260-63ec-11e8-b028-550e0050f39b</t>
  </si>
  <si>
    <t>81907900-1722-11ee-9f26-9f9d1d496195</t>
  </si>
  <si>
    <t>13273630-2524-11ec-a50b-f505d3d449c2</t>
  </si>
  <si>
    <t>7b714c40-d6da-11ec-9827-effd37a24d2a</t>
  </si>
  <si>
    <t>685fe830-cd35-11ed-8a5f-a194ac6468f8</t>
  </si>
  <si>
    <t>133ce020-5380-11ee-aff0-9f6f1e39fcd2</t>
  </si>
  <si>
    <t>5fbd19a0-7c8f-11ee-b7a2-39ae7bdfd5d4</t>
  </si>
  <si>
    <t>6fc96410-8e2b-11ec-b456-9bfc76542ae7</t>
  </si>
  <si>
    <t>ee725600-7c81-11ee-9ac6-7989f87ae313</t>
  </si>
  <si>
    <t>c4d80b00-7c68-11ee-af94-9b2e8e6e77bc</t>
  </si>
  <si>
    <t>be12f690-6845-11ee-8092-db50612adcfc</t>
  </si>
  <si>
    <t>82868af0-61e3-11ee-a515-2bc7908f055a</t>
  </si>
  <si>
    <t>af8ccf50-4a0b-11ed-8e8d-f3e9f31df215</t>
  </si>
  <si>
    <t>2d644a10-570e-11ee-91e0-677a73c8d21e</t>
  </si>
  <si>
    <t>d6867650-2c56-11ee-9dd0-fd921a55214e</t>
  </si>
  <si>
    <t>96e70a60-47e9-11ee-964e-c94b1b46ac53</t>
  </si>
  <si>
    <t>e7e25f50-40c9-11ed-a6cc-1982ba349f55</t>
  </si>
  <si>
    <t>78e674f0-8214-11ee-9a95-4f8b8511fedd</t>
  </si>
  <si>
    <t>328d1c30-8141-11ee-8f37-59e6179fd5b0</t>
  </si>
  <si>
    <t>197b5440-51fe-11ee-be2f-8db71362e005</t>
  </si>
  <si>
    <t>883fe6f0-b2b7-11ea-9a9c-fdcc6a097aff</t>
  </si>
  <si>
    <t>42b69040-97e0-11e9-9225-bff8ae1f87f7</t>
  </si>
  <si>
    <t>ec944420-8248-11ee-b647-f54f8dc89351</t>
  </si>
  <si>
    <t>f6cd42f0-81cd-11ee-8c92-cfaf4f552344</t>
  </si>
  <si>
    <t>6821b6b0-b633-11ec-a133-33dd7f11b118</t>
  </si>
  <si>
    <t>b3913ed0-8202-11ee-b881-e3b77e5c040a</t>
  </si>
  <si>
    <t>329f1420-6743-11ee-9a6b-413a7f65a248</t>
  </si>
  <si>
    <t>10923af0-10c3-11ee-9d93-c7331a233ca5</t>
  </si>
  <si>
    <t>bc38dc50-6448-11ee-86ff-3164fdcfe050</t>
  </si>
  <si>
    <t>ca847a80-7d66-11ee-b0bc-2710d412ced6</t>
  </si>
  <si>
    <t>99d20780-81e0-11ee-ad26-f95f3077ac25</t>
  </si>
  <si>
    <t>40db92d0-4005-11ee-9834-c3c3f51e9d0b</t>
  </si>
  <si>
    <t>11c672c0-c54b-11ec-aede-ad7f7a9297be</t>
  </si>
  <si>
    <t>1559c0f0-af20-11eb-941f-457e68285bd9</t>
  </si>
  <si>
    <t>082c92e0-e887-11eb-a971-d544105477fa</t>
  </si>
  <si>
    <t>3d594ad0-82a9-11ee-8955-1164ec6a8819</t>
  </si>
  <si>
    <t>31a16260-61e1-11ee-becb-f15e72ce40dd</t>
  </si>
  <si>
    <t>26172180-758e-11ee-854a-37cae4ff0ab9</t>
  </si>
  <si>
    <t>c7c865c0-825e-11ee-a09e-8152f004b8fa</t>
  </si>
  <si>
    <t>7fa77fd0-82b1-11ee-b2f4-21db65208420</t>
  </si>
  <si>
    <t>bf81a150-87ca-11ec-a5de-b520f140c1dc</t>
  </si>
  <si>
    <t>de531fd0-829d-11ee-9fe2-0b783070f71a</t>
  </si>
  <si>
    <t>de6f8890-7be6-11ee-b1b3-2b2c0fbdedce</t>
  </si>
  <si>
    <t>1ca99660-4497-11ed-8c00-6dbd1f8cf431</t>
  </si>
  <si>
    <t>0c0e1bb0-a120-11ed-a7ae-7170c3514852</t>
  </si>
  <si>
    <t>d4c83a20-82fe-11ee-a1c7-c77f74e78e49</t>
  </si>
  <si>
    <t>2fd545e0-7e25-11ee-aeee-af985fea0a59</t>
  </si>
  <si>
    <t>0c75d060-827b-11ee-9ef7-a199bd72ce58</t>
  </si>
  <si>
    <t>61e30030-82cc-11ee-bfd7-eff1c77dff3e</t>
  </si>
  <si>
    <t>e5acedd0-651b-11eb-89c0-835602f0c542</t>
  </si>
  <si>
    <t>dddca340-81cc-11ee-9968-214f18acd723</t>
  </si>
  <si>
    <t>a068ae60-827a-11ee-8bf5-4b50a1336ae3</t>
  </si>
  <si>
    <t>bfbfdb80-266e-11e8-ab85-0f16b71fdeec</t>
  </si>
  <si>
    <t>cee853e0-68ac-11ee-b2c3-3303654196bc</t>
  </si>
  <si>
    <t>0dc6bda0-8d97-11ed-96a9-cd531692ac6a</t>
  </si>
  <si>
    <t>7371e4a0-384b-11ed-bc56-b53a69e3b162</t>
  </si>
  <si>
    <t>66cf4be0-6c35-11eb-aed1-cf21f77d034d</t>
  </si>
  <si>
    <t>5fe8b810-de8f-11ed-bc14-09c6d4257093</t>
  </si>
  <si>
    <t>73f5fca0-817d-11ee-a7e5-8d7f5f49a064</t>
  </si>
  <si>
    <t>5a23bbf0-82ef-11ee-bfd3-bf73e2433cbc</t>
  </si>
  <si>
    <t>dcac5a20-f341-11ed-9bd7-0b55b654de30</t>
  </si>
  <si>
    <t>cc8fc030-725d-11eb-bc91-25a7b02495ea</t>
  </si>
  <si>
    <t>0f1c9f20-86e9-11ee-b93a-53244bf0404c</t>
  </si>
  <si>
    <t>2cbbd3a0-6d8c-11ee-89fb-7b7d902ce144</t>
  </si>
  <si>
    <t>ad79dba0-86ae-11ee-b6f7-696ffb64ed6a</t>
  </si>
  <si>
    <t>439605d0-86fc-11ee-b24a-bb1301afdb47</t>
  </si>
  <si>
    <t>0bda2420-8682-11ee-aefe-85a206b17089</t>
  </si>
  <si>
    <t>02648a10-86b5-11ee-81d7-e3692ec56062</t>
  </si>
  <si>
    <t>a67aca70-8ed7-11eb-8b0a-0966b3108c0b</t>
  </si>
  <si>
    <t>4b78b160-86a9-11ee-aba1-89f6c64e2c6d</t>
  </si>
  <si>
    <t>ca324d00-8694-11ee-acc0-b5539ccdc973</t>
  </si>
  <si>
    <t>be26fa50-5008-11ee-a52e-431b70bd2d96</t>
  </si>
  <si>
    <t>6b3d44c0-86a4-11ee-9104-f169f88727f0</t>
  </si>
  <si>
    <t>b745b390-869d-11ee-bebe-ef3339418d12</t>
  </si>
  <si>
    <t>4af8fd90-176d-11ee-9589-3978d673bf39</t>
  </si>
  <si>
    <t>2ce79cc0-9b78-11ec-960e-a7f79f52accd</t>
  </si>
  <si>
    <t>d858e6b0-e093-11e9-877f-15d3c2421a59</t>
  </si>
  <si>
    <t>e898c0b0-8673-11ee-b49f-1d81d01a4f5a</t>
  </si>
  <si>
    <t>df36fb80-1702-11ee-b08f-5318afd632bb</t>
  </si>
  <si>
    <t>de5ab750-6fcd-11ee-be21-f7aab8a55c03</t>
  </si>
  <si>
    <t>3f9dc870-83ad-11ee-9a07-a3681ff653ca</t>
  </si>
  <si>
    <t>d95bdd20-c72f-11ed-81b4-cf76f2b5da25</t>
  </si>
  <si>
    <t>ac999730-8360-11ee-93ea-bdce63adecbb</t>
  </si>
  <si>
    <t>6390bef0-b823-11ed-a059-0395ecf4e39a</t>
  </si>
  <si>
    <t>3e43e850-83ae-11ee-a483-ab978d4bfe76</t>
  </si>
  <si>
    <t>3101f6b0-8362-11ee-9d2b-455a856f6cff</t>
  </si>
  <si>
    <t>c7dee710-9334-11ed-ae85-631294a0b875</t>
  </si>
  <si>
    <t>71d9ca70-838d-11ee-806a-338328b2b973</t>
  </si>
  <si>
    <t>019dabf0-8365-11ee-acd0-5751e939e14b</t>
  </si>
  <si>
    <t>7d80f4c0-6bfb-11ed-b6f7-d7c8e7df8f22</t>
  </si>
  <si>
    <t>db2b47e0-6f47-11eb-afef-2581d874e7f9</t>
  </si>
  <si>
    <t>62670ed0-a6c6-11ed-988d-fd7a27b7ec39</t>
  </si>
  <si>
    <t>a8b43450-83dc-11ee-8fac-e7ea56778ff4</t>
  </si>
  <si>
    <t>a55293d0-7949-11ee-92ff-873f1517e3a9</t>
  </si>
  <si>
    <t>b2813510-8318-11ee-a255-e9d2670f56aa</t>
  </si>
  <si>
    <t>736aec90-839f-11ee-a80e-f58f4182af0c</t>
  </si>
  <si>
    <t>e5a26ca0-5934-11ea-8d94-3d1f76608ce2</t>
  </si>
  <si>
    <t>aa7203b0-5b30-11ed-970d-a557df1ffb6d</t>
  </si>
  <si>
    <t>cfcde5a0-834a-11ee-8734-ed20a5b958f7</t>
  </si>
  <si>
    <t>2bfade40-7a69-11ee-bf05-5dc84db0ed4a</t>
  </si>
  <si>
    <t>72b9d6a0-53d3-11ed-a5e9-bfeab3a36287</t>
  </si>
  <si>
    <t>23a572c0-83c7-11ee-abf6-23d5182594b6</t>
  </si>
  <si>
    <t>4870ef50-832a-11ee-865f-23f146306cca</t>
  </si>
  <si>
    <t>43a208b0-8357-11ee-ac24-39fe5187aa13</t>
  </si>
  <si>
    <t>44ed40d0-cec2-11ed-8c39-dd68a1c2bd1b</t>
  </si>
  <si>
    <t>30a30da0-833d-11ee-9f8a-9b2d0e7116d9</t>
  </si>
  <si>
    <t>abdda0a0-734c-11ec-89dd-4f6164320d3f</t>
  </si>
  <si>
    <t>66b05050-4947-11ed-855d-8bbcf07e0196</t>
  </si>
  <si>
    <t>459bbe90-26cd-11ee-bcbd-5f91d6430230</t>
  </si>
  <si>
    <t>7663b820-3b3b-11ee-891f-55166c6e0905</t>
  </si>
  <si>
    <t>2ff4d180-7ff6-11ee-bcf2-51ed6c4a610a</t>
  </si>
  <si>
    <t>8a744ff0-06c0-11ee-b20c-af9647ebed8d</t>
  </si>
  <si>
    <t>e323fc60-6062-11eb-bb1d-cb0e2861a02e</t>
  </si>
  <si>
    <t>66195bc0-d1e4-11ed-8c2f-017ce622d0d3</t>
  </si>
  <si>
    <t>b78dda40-6329-11ee-a18f-53d7a32f6224</t>
  </si>
  <si>
    <t>595b3590-8d94-11ee-a75f-f7341e8a37cf</t>
  </si>
  <si>
    <t>28402b30-e239-11ec-9284-93b19b90c6ba</t>
  </si>
  <si>
    <t>370e57d0-8d24-11ee-91ab-6ddc99d0a577</t>
  </si>
  <si>
    <t>f8f07260-f69c-11ea-94f4-7b79309fd4e8</t>
  </si>
  <si>
    <t>d375c6c0-84f1-11ee-a526-cb592c8602ca</t>
  </si>
  <si>
    <t>6dec5010-881f-11ec-a00c-7b99cb273f7d</t>
  </si>
  <si>
    <t>9b7e4260-8e8d-11ee-9118-23f8ef578784</t>
  </si>
  <si>
    <t>2d73daf0-774c-11ec-ab27-dd219427bac8</t>
  </si>
  <si>
    <t>5e8b8710-9995-11e9-9cec-e5804bbb4308</t>
  </si>
  <si>
    <t>dde1f920-3038-11ee-8bb6-05f3a963c004</t>
  </si>
  <si>
    <t>0e15eb90-5aff-11eb-b409-cfd37fe6fd48</t>
  </si>
  <si>
    <t>91874180-2f6b-11ed-805d-7b0e83d9bca5</t>
  </si>
  <si>
    <t>62c59a50-8153-11ee-bc5e-d5435c432032</t>
  </si>
  <si>
    <t>8315bf00-8055-11ee-8ce7-a7a4aa6cc19b</t>
  </si>
  <si>
    <t>b8e0ba00-5318-11ee-8eb4-25763af78b07</t>
  </si>
  <si>
    <t>48011bc0-9312-11ed-bde6-f7e2fbdc8414</t>
  </si>
  <si>
    <t>16eb2690-6ca4-11ee-bfc8-e7d4c1e28d25</t>
  </si>
  <si>
    <t>059c8240-2fe6-11ed-ae80-edc9d48aa932</t>
  </si>
  <si>
    <t>2ae16600-7ded-11ee-ab44-3543da825762</t>
  </si>
  <si>
    <t>10aafcf0-f6a9-11ec-9b0a-03fdc921c715</t>
  </si>
  <si>
    <t>d9eb4490-78a7-11ee-9467-d7beae77a559</t>
  </si>
  <si>
    <t>1c1578c0-1a27-11ee-bd88-2b897b20ac7e</t>
  </si>
  <si>
    <t>608c91e0-3823-11ee-9189-2f1e9b840e31</t>
  </si>
  <si>
    <t>cd292dc0-1f77-11ec-8ccb-9167aa1054bc</t>
  </si>
  <si>
    <t>d941c140-4b0c-11ee-b011-c3bac3a0b509</t>
  </si>
  <si>
    <t>72f5a3e0-65aa-11ed-85ab-e3e7268bebbb</t>
  </si>
  <si>
    <t>0d9ceaf0-c08e-11ed-9a72-5f01b56acec3</t>
  </si>
  <si>
    <t>0d570d00-9787-11eb-9da6-7b7c237064da</t>
  </si>
  <si>
    <t>aa2245d0-7e48-11eb-8a65-6b6b59b7d252</t>
  </si>
  <si>
    <t>76339f10-7fa5-11ee-a56d-47e4284fded6</t>
  </si>
  <si>
    <t>f3e2cbd0-c750-11eb-971f-3165d32cea3f</t>
  </si>
  <si>
    <t>d6760620-e7a2-11ec-948d-e5e8244cc44d</t>
  </si>
  <si>
    <t>caa53790-b0c3-11ed-a37e-9339d748ffdd</t>
  </si>
  <si>
    <t>6150ead0-4d41-11ee-a270-a5dd1989bfb7</t>
  </si>
  <si>
    <t>e18cc570-99f1-11ec-8c9e-39505038d73c</t>
  </si>
  <si>
    <t>fba6e220-1803-11ed-a8ae-1311cf286b03</t>
  </si>
  <si>
    <t>861d1560-97d3-11ed-b149-b9aa7e844552</t>
  </si>
  <si>
    <t>cfe4c6e0-42fd-11ee-9ba9-bd594805c1c0</t>
  </si>
  <si>
    <t>e7b35c80-7aba-11ec-8798-edcdabb4e12a</t>
  </si>
  <si>
    <t>4e8edea0-5991-11ee-95d9-adfd88f19ef6</t>
  </si>
  <si>
    <t>fef396a0-fa14-11ed-b9a0-0132487b5d82</t>
  </si>
  <si>
    <t>15ec2930-2eaa-11ed-b199-ff79fbb1a81a</t>
  </si>
  <si>
    <t>50349270-0b3c-11ee-a1d6-2121b69d44ac</t>
  </si>
  <si>
    <t>a0955d00-af6e-11ed-ac9d-9dbca97e5f3a</t>
  </si>
  <si>
    <t>6c848dd0-c327-11ec-a18e-3533d497681c</t>
  </si>
  <si>
    <t>f856abf0-7e05-11ee-83e0-8dcfbc8ee1fc</t>
  </si>
  <si>
    <t>87e827a0-487b-11ee-9336-0b7cf69a13cf</t>
  </si>
  <si>
    <t>e9d17f30-84fc-11ee-9a55-ad7189a11e86</t>
  </si>
  <si>
    <t>d50019f0-8375-11ee-9bb7-dd2f13a3add7</t>
  </si>
  <si>
    <t>16466610-8224-11ee-a67a-5767e0cc2239</t>
  </si>
  <si>
    <t>0c755dd0-de7d-11ed-9bfa-ed2466a45bda</t>
  </si>
  <si>
    <t>340f5f70-32ba-11ea-b6ab-095ec91ca0b3</t>
  </si>
  <si>
    <t>57a7ee50-8754-11ee-81e2-df2c1083f17c</t>
  </si>
  <si>
    <t>45af9ea0-61bb-11ee-8396-771d48364852</t>
  </si>
  <si>
    <t>410ebc30-dd11-11ec-b78e-a10abce7f31b</t>
  </si>
  <si>
    <t>f5d4f120-88dc-11ee-99a9-378c7be4ead6</t>
  </si>
  <si>
    <t>0bf73b10-2840-11e8-943e-c951257fdc25</t>
  </si>
  <si>
    <t>7d0d8b90-23f9-11ea-85a3-ef02df6407db</t>
  </si>
  <si>
    <t>4672ff90-4155-11ec-a29c-cffb3c38e012</t>
  </si>
  <si>
    <t>dd0d4c40-cd40-11ec-a386-ffd303a3b24d</t>
  </si>
  <si>
    <t>a7800af0-7fc7-11ee-9c83-5dd1d6c620e2</t>
  </si>
  <si>
    <t>c7909540-c812-11eb-a0f8-29cecf194de9</t>
  </si>
  <si>
    <t>015f6a10-8cdf-11ee-8fa9-1ba724b8bd76</t>
  </si>
  <si>
    <t>89305b40-8d28-11ee-8b34-b37879715f98</t>
  </si>
  <si>
    <t>18a5ea40-9be7-11ec-afb2-9f4971139d45</t>
  </si>
  <si>
    <t>910825a0-87d8-11ee-9f92-534e96cd6340</t>
  </si>
  <si>
    <t>6363fe00-b680-11ed-99b1-87c8815afb72</t>
  </si>
  <si>
    <t>f885bbb0-5a9d-11e9-a377-c52baece22df</t>
  </si>
  <si>
    <t>3d703fd0-66be-11ee-aaac-11944e7e0be4</t>
  </si>
  <si>
    <t>c5a844e0-e72b-11e9-be67-e1fcfbd5cf2c</t>
  </si>
  <si>
    <t>0aad3240-8c27-11ee-8e47-0330d9d7d1cb</t>
  </si>
  <si>
    <t>acd39680-813d-11ee-bcb6-7bcca9b69e57</t>
  </si>
  <si>
    <t>4489ecf0-06ae-11ee-b108-25bd69390add</t>
  </si>
  <si>
    <t>c32a3840-6ea4-11ee-bd15-ab5b8e826605</t>
  </si>
  <si>
    <t>559d3d10-8f5e-11ee-9d28-cd994ca47894</t>
  </si>
  <si>
    <t>d8fc88b0-0380-11ee-a0f4-adf52e960519</t>
  </si>
  <si>
    <t>d6028620-87a4-11ee-bc70-43a05ec5df37</t>
  </si>
  <si>
    <t>25ed1da0-4398-11ed-bdc8-979bbf336cbd</t>
  </si>
  <si>
    <t>700db350-5b88-11ee-b507-99aa09c53552</t>
  </si>
  <si>
    <t>1be6af30-389c-11ed-90f1-33a5369ee59b</t>
  </si>
  <si>
    <t>28d24d30-e670-11ed-b58a-6315aaa007e5</t>
  </si>
  <si>
    <t>b0894330-7934-11ee-9e83-b318db1f0218</t>
  </si>
  <si>
    <t>94505710-5eec-11ee-a1a0-7329154e49fb</t>
  </si>
  <si>
    <t>dde052a0-264c-11ee-a20d-f3a1c2f94071</t>
  </si>
  <si>
    <t>35901350-77d7-11ea-9dd0-73baf10c8c3a</t>
  </si>
  <si>
    <t>8a81dbd0-760e-11ee-9110-b7a57991987e</t>
  </si>
  <si>
    <t>cd7beb60-7d20-11ee-8269-47927782f738</t>
  </si>
  <si>
    <t>dd5d2fd0-0174-11ee-a202-1f042535d2e8</t>
  </si>
  <si>
    <t>698f2cc0-667d-11ee-aaf8-ebf8d70a8ecf</t>
  </si>
  <si>
    <t>43035450-76f9-11ee-8aff-e53b62fa9194</t>
  </si>
  <si>
    <t>b3b72d70-de5b-11ed-891f-efb08d205f82</t>
  </si>
  <si>
    <t>208aa230-60bb-11ec-8ada-2f7bdc919d04</t>
  </si>
  <si>
    <t>4d4e69b0-2a0d-11ee-aec3-71148bb838d9</t>
  </si>
  <si>
    <t>99e437e0-8c10-11ee-959f-513d3c1d3dfe</t>
  </si>
  <si>
    <t>c9e0a960-8b5c-11ee-9998-05f4474fef89</t>
  </si>
  <si>
    <t>b3473220-515d-11ee-aba7-4db4086ba446</t>
  </si>
  <si>
    <t>dadeef30-0a1f-11ec-a7ab-cdfa1812f3dd</t>
  </si>
  <si>
    <t>5a736c00-206a-11ee-bddf-3d0398856c53</t>
  </si>
  <si>
    <t>3e94f550-351c-11ee-891b-b94a79e495eb</t>
  </si>
  <si>
    <t>7dc60490-3610-11ee-b12b-514727177b47</t>
  </si>
  <si>
    <t>eb4ab090-836c-11ec-8960-e1ff2004772a</t>
  </si>
  <si>
    <t>9f6f7a50-8538-11ee-931a-b7fc9e58a529</t>
  </si>
  <si>
    <t>836592f0-3584-11ec-a092-430882eebea7</t>
  </si>
  <si>
    <t>6723b850-ecea-11ed-a504-498d4d859427</t>
  </si>
  <si>
    <t>0673add0-8501-11ee-ba8a-23ad57e960c5</t>
  </si>
  <si>
    <t>f3812fb0-4589-11ee-bbe2-51028697f07d</t>
  </si>
  <si>
    <t>56cf50e0-2670-11e8-9adf-ad9f6bf71fbf</t>
  </si>
  <si>
    <t>c0b149c0-82c0-11ee-9543-0f2bd4968c29</t>
  </si>
  <si>
    <t>211ecf40-52f0-11ee-8000-aff5e9624248</t>
  </si>
  <si>
    <t>caf969d0-7c5d-11ee-9d95-7b02f8b67f86</t>
  </si>
  <si>
    <t>0679ea40-4694-11ec-869e-4dc38dfab889</t>
  </si>
  <si>
    <t>a6bc56a0-34e5-11ee-8807-d954c9419494</t>
  </si>
  <si>
    <t>0bfe95f0-4aea-11ed-a850-1fb5cbee8115</t>
  </si>
  <si>
    <t>e96f2840-de66-11ed-8fc1-372b1b85c63b</t>
  </si>
  <si>
    <t>f9d41990-83aa-11ee-b0e8-378655dc29f6</t>
  </si>
  <si>
    <t>f8344930-3dc2-11ee-b70a-17817da2dd83</t>
  </si>
  <si>
    <t>9a2a9f80-7c95-11ee-a196-3fad3dbfe0c2</t>
  </si>
  <si>
    <t>83ae8260-f8f5-11eb-b34f-d9e4914ec851</t>
  </si>
  <si>
    <t>57b1cef0-6669-11e8-9c9a-6f7b82138f2a</t>
  </si>
  <si>
    <t>fc313d30-77a4-11ec-874d-c59919a0bae3</t>
  </si>
  <si>
    <t>994856c0-64e4-11ee-8c1a-19cace690c43</t>
  </si>
  <si>
    <t>d7df65e0-b95a-11ec-8bd0-ef233af3add6</t>
  </si>
  <si>
    <t>0393d280-7b55-11ee-bfcc-a35b5e693e26</t>
  </si>
  <si>
    <t>2b1b0bd0-7bf9-11ee-aeb0-27fc72bc2a98</t>
  </si>
  <si>
    <t>9553c500-8496-11ee-8e04-9f4edc39b919</t>
  </si>
  <si>
    <t>7bdb4500-c9c5-11eb-a1a8-e39d0a9f20df</t>
  </si>
  <si>
    <t>24a504d0-41a0-11ec-8a64-e5e52181d4fb</t>
  </si>
  <si>
    <t>71a56b10-7968-11ee-9339-a956fcf0a677</t>
  </si>
  <si>
    <t>587db280-a361-11eb-82d2-f3f48afdf26c</t>
  </si>
  <si>
    <t>aa94b540-9578-11ed-8d0a-b15d3b90552c</t>
  </si>
  <si>
    <t>bd321f10-2c92-11ee-b8cb-cb4001fdd16c</t>
  </si>
  <si>
    <t>90684ce0-f2cf-11ed-b1f9-87a96bfb0049</t>
  </si>
  <si>
    <t>8910fa30-6f1d-11ee-ae4d-cd369f3daa68</t>
  </si>
  <si>
    <t>6a0be290-7a20-11ee-a3c1-d11774b7e099</t>
  </si>
  <si>
    <t>e4178690-60dd-11ee-b8ae-5d42905a5f5f</t>
  </si>
  <si>
    <t>98080be0-7c0c-11ee-afd6-b78e77b00a67</t>
  </si>
  <si>
    <t>e598fa70-b0e9-11ed-8cf5-a5eedd877d56</t>
  </si>
  <si>
    <t>44f626e0-344e-11ee-ae73-071601dcaec8</t>
  </si>
  <si>
    <t>351ddba0-4d6c-11ee-b593-dfb6e579a4ee</t>
  </si>
  <si>
    <t>446d6470-7c03-11ee-80cf-01d8c0e06e4b</t>
  </si>
  <si>
    <t>f5985ec0-7740-11ee-acb8-2d14135f55a0</t>
  </si>
  <si>
    <t>4bf71620-ebf2-11ec-b444-07a501e96ff6</t>
  </si>
  <si>
    <t>00c32be0-baae-11ed-8ea5-a38625aae9b4</t>
  </si>
  <si>
    <t>38273ba0-81d0-11ee-b908-0f19795613b2</t>
  </si>
  <si>
    <t>cea01360-fae7-11ed-8723-2909bffa50a5</t>
  </si>
  <si>
    <t>6d25a680-7c61-11ee-b709-4fd3d26fd1af</t>
  </si>
  <si>
    <t>3693bed0-81da-11ee-83a2-07064ac65f8a</t>
  </si>
  <si>
    <t>3035d9e0-82ae-11ee-9b09-e39f12c9fa85</t>
  </si>
  <si>
    <t>4d15b420-82ba-11ee-9b8a-c3de62f3bada</t>
  </si>
  <si>
    <t>c3eba830-0032-11ee-889f-9b6be5728cc8</t>
  </si>
  <si>
    <t>c3d63e60-cbcf-11ed-8fde-2327ee768298</t>
  </si>
  <si>
    <t>eaf81670-812e-11ee-b2d1-57d471fd9193</t>
  </si>
  <si>
    <t>890b6e70-86e3-11ee-8715-35e5fcc855d1</t>
  </si>
  <si>
    <t>4f825580-7af2-11ee-b07d-a3dca76f4cf8</t>
  </si>
  <si>
    <t>2a841d70-d241-11ea-ada3-9dca90d0a109</t>
  </si>
  <si>
    <t>ecd25d10-adc6-11e9-96d6-edb0fb92cb92</t>
  </si>
  <si>
    <t>93af8230-ca0a-11ed-865d-dfd86b5a53f4</t>
  </si>
  <si>
    <t>4fb4fcf0-1365-11ee-9b75-e75e1b94a0b4</t>
  </si>
  <si>
    <t>c44d4e70-6a0a-11eb-8d2e-d3afd18fb515</t>
  </si>
  <si>
    <t>0c0219c0-26e3-11ee-be55-fdfe12ac233f</t>
  </si>
  <si>
    <t>0a785400-7749-11ee-81dc-d10bff479dd5</t>
  </si>
  <si>
    <t>c11ed4f0-8dbe-11ee-97c8-db87d0f0b47d</t>
  </si>
  <si>
    <t>0c9c7500-b1b1-11eb-ad60-073280f4b9c1</t>
  </si>
  <si>
    <t>b15417d0-633c-11ee-95a8-cdcb38872e8e</t>
  </si>
  <si>
    <t>455d3750-0868-11eb-b874-8fd90ec924a2</t>
  </si>
  <si>
    <t>e362e470-8fbe-11ec-8ca5-b367cddffbe9</t>
  </si>
  <si>
    <t>50a4dff0-2c37-11ee-a180-5d4f1bc6c254</t>
  </si>
  <si>
    <t>a54e0ee0-b5bf-11ec-bb43-9d5e670c5ec5</t>
  </si>
  <si>
    <t>1ab11c10-d863-11ed-a59a-11f3f99c1beb</t>
  </si>
  <si>
    <t>09008030-7f90-11ee-aeb4-e7edf28a034b</t>
  </si>
  <si>
    <t>51eb6fa0-144f-11ee-a09b-2ff51cacb13c</t>
  </si>
  <si>
    <t>dd8ac8a0-5cff-11ee-968f-87a75ba679f0</t>
  </si>
  <si>
    <t>4bfbbde0-8e19-11ee-ad8e-f7703569b45b</t>
  </si>
  <si>
    <t>e6bf5900-8774-11ee-aa4f-03990e25c343</t>
  </si>
  <si>
    <t>a90425e0-8167-11ee-8d92-2f4f81ade027</t>
  </si>
  <si>
    <t>a106ecf0-7e16-11ee-bd96-71aea76e0842</t>
  </si>
  <si>
    <t>d22b8670-8162-11ee-829a-99c57ad86a3c</t>
  </si>
  <si>
    <t>377d29a0-7d96-11ee-882d-29cbdd275bbc</t>
  </si>
  <si>
    <t>f07e8850-1af7-11ea-9cb9-09e954747be2</t>
  </si>
  <si>
    <t>ba9c0870-6c9c-11ee-b256-cd8b631305fe</t>
  </si>
  <si>
    <t>04b60840-0f21-11ee-9f41-590a8bddb14f</t>
  </si>
  <si>
    <t>2c20c820-a586-11ed-b8df-fb8e4b5d1399</t>
  </si>
  <si>
    <t>68871210-3b23-11ed-9944-954c1c93b64c</t>
  </si>
  <si>
    <t>62e0db40-41b9-11ea-a5ec-89523243447d</t>
  </si>
  <si>
    <t>c84a4520-7888-11ee-96c8-7b932d4317e1</t>
  </si>
  <si>
    <t>e9145e00-7688-11ee-8ef6-e111c86c784d</t>
  </si>
  <si>
    <t>e4f06660-4a60-11ee-961e-a56a262a73b7</t>
  </si>
  <si>
    <t>64b1f3c0-78bd-11ee-8c60-e906ec48acdb</t>
  </si>
  <si>
    <t>4614b480-d917-11ec-961d-e7ed5abf7e84</t>
  </si>
  <si>
    <t>67b556f0-7784-11ee-8349-8f4e44f9568f</t>
  </si>
  <si>
    <t>6b85a7f0-1bb6-11e9-b70b-bfa91045e908</t>
  </si>
  <si>
    <t>73148fd0-f075-11ec-bea2-dd8b958914a4</t>
  </si>
  <si>
    <t>a527e980-4313-11ee-9162-4dffe92543c4</t>
  </si>
  <si>
    <t>fc9cae40-b8ed-11ed-b782-8bde94f978cd</t>
  </si>
  <si>
    <t>56afbba0-be72-11ed-afa2-7da40c3e2ab5</t>
  </si>
  <si>
    <t>53acd930-babf-11ed-a05e-d5df4e4fc73c</t>
  </si>
  <si>
    <t>7e54c250-7f96-11ee-bae2-bbc7b4cece95</t>
  </si>
  <si>
    <t>4518eae0-7b4a-11ec-92be-75f368d831de</t>
  </si>
  <si>
    <t>1f1eb8c0-76fb-11ee-9f7a-33951bad1da7</t>
  </si>
  <si>
    <t>da3039c0-b4d8-11e9-96e5-9114763194d9</t>
  </si>
  <si>
    <t>9e3de950-7fc0-11ee-96e5-69907fe16c34</t>
  </si>
  <si>
    <t>9f027ca0-77cf-11ee-9d40-65c6100e6519</t>
  </si>
  <si>
    <t>1aee6eb0-05bf-11ee-b513-555c76acebfd</t>
  </si>
  <si>
    <t>d766b110-77ed-11ee-aff9-3b3c55fce2da</t>
  </si>
  <si>
    <t>b16a1890-40a3-11ec-b742-390ba5c607f5</t>
  </si>
  <si>
    <t>2ba1f410-dcb8-11ec-b9af-6dbf6cd09628</t>
  </si>
  <si>
    <t>e0425630-d294-11ed-8d9d-639a113d9adc</t>
  </si>
  <si>
    <t>7cf17ac0-43eb-11ee-8dfe-2fa833fea936</t>
  </si>
  <si>
    <t>2e5cc6c0-3e3e-11ed-b623-0d5f81f71ae2</t>
  </si>
  <si>
    <t>3e2434e0-79f6-11ee-a8a2-ad088e8a05b0</t>
  </si>
  <si>
    <t>a70a5b50-7639-11ec-b913-8d8fb7b27010</t>
  </si>
  <si>
    <t>cbfaa7b0-8796-11ee-8c8b-91e452888030</t>
  </si>
  <si>
    <t>86a72ac0-cab0-11ec-9d74-c5f92469f7f0</t>
  </si>
  <si>
    <t>88a6d280-1ac0-11ec-91fd-83efe9835d1a</t>
  </si>
  <si>
    <t>2f8acb70-8751-11ee-aaf6-053b67fb9af5</t>
  </si>
  <si>
    <t>98dfbf20-76e6-11ee-ab6a-b1c095fcffd3</t>
  </si>
  <si>
    <t>05310ce0-9366-11eb-a436-cd30cafffa59</t>
  </si>
  <si>
    <t>904a6fa0-de1c-11eb-8524-0d469f3304f4</t>
  </si>
  <si>
    <t>86f029a0-8986-11e9-85d5-5f958da5bdcb</t>
  </si>
  <si>
    <t>3155c170-8793-11ee-a9a7-abebed2e2c44</t>
  </si>
  <si>
    <t>598ac140-5107-11ed-9cdd-198dce05ff02</t>
  </si>
  <si>
    <t>3ff06180-3fed-11ec-8545-bb0340102f5c</t>
  </si>
  <si>
    <t>d4241610-878c-11ee-a56e-8956c1b84e92</t>
  </si>
  <si>
    <t>0a32c5a0-8907-11ee-bf1e-819e477fc926</t>
  </si>
  <si>
    <t>d66d3d70-8926-11ee-850d-47a4e6dfb89f</t>
  </si>
  <si>
    <t>494effd0-1efc-11ee-a8c1-c345a1e360ab</t>
  </si>
  <si>
    <t>8b8a6280-755b-11ee-b125-613c3beecd66</t>
  </si>
  <si>
    <t>fd868d40-891b-11ee-981a-0d0181d7d253</t>
  </si>
  <si>
    <t>a016e0d0-3227-11ec-aa2b-7fa1f438e1bf</t>
  </si>
  <si>
    <t>a5a7a1b0-63f4-11ed-8d11-133ca1fae8d9</t>
  </si>
  <si>
    <t>05e64cc0-8834-11ee-9a51-75f5268943a3</t>
  </si>
  <si>
    <t>6cfa1320-4bb7-11ed-b77e-753592143225</t>
  </si>
  <si>
    <t>a6cd5c00-a486-11e9-9e7a-09edaa178626</t>
  </si>
  <si>
    <t>35449720-8cde-11ee-a0f1-a94a8bea7700</t>
  </si>
  <si>
    <t>ec03b530-3b28-11ed-aaae-c5b954d13273</t>
  </si>
  <si>
    <t>1753e860-875c-11ee-a00b-0b739bd3be52</t>
  </si>
  <si>
    <t>7d01ee20-8368-11ee-b739-93d2ce5e5566</t>
  </si>
  <si>
    <t>07b59ed0-4c96-11ea-a1df-eb15a5422693</t>
  </si>
  <si>
    <t>f60b7d40-0681-11ee-ae71-8702f8ec5dc0</t>
  </si>
  <si>
    <t>357d11d0-8834-11ee-aa8a-b9f12ec2c88b</t>
  </si>
  <si>
    <t>7a247360-4c83-11ee-83f6-534833fa0a92</t>
  </si>
  <si>
    <t>29bcb510-09ce-11ee-a114-073c1e11f29e</t>
  </si>
  <si>
    <t>247c1670-36d5-11ee-ad1e-3bb14eb917bc</t>
  </si>
  <si>
    <t>7a748970-61c6-11ed-875d-49478c0258f5</t>
  </si>
  <si>
    <t>e407e240-8f58-11ee-bfe9-2b96912a461e</t>
  </si>
  <si>
    <t>4c1d8050-c63c-11e9-b5b7-1f936edb4e30</t>
  </si>
  <si>
    <t>e8dbeca0-8f65-11ee-8058-b75acff64d73</t>
  </si>
  <si>
    <t>2dd6d120-208b-11ee-aa99-eb03f43375bd</t>
  </si>
  <si>
    <t>92ac93a0-8e77-11ee-ae84-81e0a72de0f3</t>
  </si>
  <si>
    <t>cbd2df00-a155-11ed-887b-9b0c7c513b72</t>
  </si>
  <si>
    <t>7db17b40-427e-11ee-bb1f-dd823058e1d6</t>
  </si>
  <si>
    <t>e2112e20-5ef4-11eb-949b-6565cf55c004</t>
  </si>
  <si>
    <t>1e088a30-9e28-11ed-a9a1-25405ca474eb</t>
  </si>
  <si>
    <t>6774a580-4a6a-11ed-9635-8900724bffbf</t>
  </si>
  <si>
    <t>233eba20-f44e-11e8-a33a-bf82697f50e6</t>
  </si>
  <si>
    <t>2a1aa6c0-6748-11ee-934a-1548f0cbed48</t>
  </si>
  <si>
    <t>6e4ff490-7912-11ee-aab2-2be8673ecdb3</t>
  </si>
  <si>
    <t>695c5ef0-25e2-11eb-a938-6bff07fe5479</t>
  </si>
  <si>
    <t>c2f710e0-26f7-11e9-ba19-73f8edd5211f</t>
  </si>
  <si>
    <t>f57c1b00-d339-11eb-9be7-f7128e456267</t>
  </si>
  <si>
    <t>576dd830-3797-11ee-a08b-19577d0baed4</t>
  </si>
  <si>
    <t>84ac4220-0ed4-11ec-90ba-bf9440b194e7</t>
  </si>
  <si>
    <t>be0a5de0-4f3a-11eb-8acf-69d3bdfb693c</t>
  </si>
  <si>
    <t>d17533a0-a6f9-11ed-8801-7957b24f8397</t>
  </si>
  <si>
    <t>c3dff3b0-7d4a-11ee-9ebc-c1aff9bc0781</t>
  </si>
  <si>
    <t>359a4160-ffc6-11e9-97e5-833298726389</t>
  </si>
  <si>
    <t>686cbc40-8b5d-11ee-9d01-61910350bbc1</t>
  </si>
  <si>
    <t>b1c5c7b0-4b71-11ed-8951-d11ae3810bc1</t>
  </si>
  <si>
    <t>8a13c6d0-823a-11ee-96b5-1b633dcdcd55</t>
  </si>
  <si>
    <t>dbe2b270-7615-11eb-9c69-f712d94d943f</t>
  </si>
  <si>
    <t>a5f241c0-8527-11ee-a25f-21b382e637de</t>
  </si>
  <si>
    <t>3de55180-3edf-11eb-81f4-95dd0be2687e</t>
  </si>
  <si>
    <t>0c7996d0-8471-11ee-bff2-0bd62618fb2b</t>
  </si>
  <si>
    <t>6d2093a0-cf9d-11ed-a944-8d70c276bb4e</t>
  </si>
  <si>
    <t>e3068770-3b5c-11ee-8b75-17d9e9d81889</t>
  </si>
  <si>
    <t>179bf5b0-c06c-11eb-befb-013e7ec51d06</t>
  </si>
  <si>
    <t>466f72a0-dd29-11ed-b3e4-9116b8fa2b97</t>
  </si>
  <si>
    <t>a906fa60-4ff6-11ee-a287-c5460bf17e1d</t>
  </si>
  <si>
    <t>3251f2f0-3037-11ee-bfc2-3dc4e841f05e</t>
  </si>
  <si>
    <t>7f31b550-7be7-11ee-96bd-af0919073443</t>
  </si>
  <si>
    <t>fce02e60-7312-11ee-9933-416e697ac345</t>
  </si>
  <si>
    <t>b33c5e60-8ad1-11ee-aece-c35c9a3178b3</t>
  </si>
  <si>
    <t>09638c70-8a80-11ee-bc4b-2d6f4db4ec22</t>
  </si>
  <si>
    <t>631f1060-d098-11ed-b307-693b2e755621</t>
  </si>
  <si>
    <t>a108be90-081e-11ee-ba05-3f262321dc51</t>
  </si>
  <si>
    <t>7263f880-9df7-11ec-a066-731a470919e5</t>
  </si>
  <si>
    <t>ba8a4fb0-777c-11ed-9907-f54eddb3c738</t>
  </si>
  <si>
    <t>a70f9da0-8761-11ee-abe9-71b48389d259</t>
  </si>
  <si>
    <t>bd9a6cf0-7ec7-11ee-a4ba-c91288201034</t>
  </si>
  <si>
    <t>4022dc10-9253-11ec-a1f7-0b35376a941d</t>
  </si>
  <si>
    <t>9fa2f8c0-5dac-11ee-81ec-83bd158614aa</t>
  </si>
  <si>
    <t>db9a3c30-6cb6-11ee-ba0b-810644810bf8</t>
  </si>
  <si>
    <t>9fbeb570-7eda-11ee-9d6a-c329da05d79a</t>
  </si>
  <si>
    <t>12035db0-83af-11ee-82f8-81bc8f6140e1</t>
  </si>
  <si>
    <t>3bba9860-843d-11ee-8a90-b5899a3bb3cb</t>
  </si>
  <si>
    <t>bf2a6280-30f9-11ee-8058-57d204b97b10</t>
  </si>
  <si>
    <t>b62cb320-7ff2-11ee-b82c-4bd094178e81</t>
  </si>
  <si>
    <t>bb8ac030-1b45-11ee-8724-8d776aa22579</t>
  </si>
  <si>
    <t>25e88a50-2e0e-11ed-be80-bb1064052eba</t>
  </si>
  <si>
    <t>7e0bd6f0-7e2c-11ee-91d6-f338c0a93ee7</t>
  </si>
  <si>
    <t>73237440-56a5-11ee-b6ee-f398412dee28</t>
  </si>
  <si>
    <t>6ba2e370-1cf0-11ee-9303-13199d0b58c5</t>
  </si>
  <si>
    <t>e38e84f0-72fb-11ee-84e7-99cf443827f7</t>
  </si>
  <si>
    <t>3d993d00-7b35-11ee-869a-411f56ea659d</t>
  </si>
  <si>
    <t>41a53d80-aaee-11ed-959a-0de4d643e345</t>
  </si>
  <si>
    <t>73c6cac0-7ca5-11ee-97d2-3b18c1289dd3</t>
  </si>
  <si>
    <t>5ee09cf0-7c3a-11ee-a517-c99d72ba52fc</t>
  </si>
  <si>
    <t>1c925400-48ac-11ed-bac1-abe0a0690355</t>
  </si>
  <si>
    <t>d692caa0-7601-11e9-a4ad-a13bae59ac3d</t>
  </si>
  <si>
    <t>c938c6c0-4ac8-11ee-ab26-b1dc1a52791c</t>
  </si>
  <si>
    <t>597eb270-34af-11ed-a899-3795ca95a2c8</t>
  </si>
  <si>
    <t>561f3f70-3c88-11ec-9807-67017f286705</t>
  </si>
  <si>
    <t>a32784b0-81d4-11ee-a933-8d0143ed00b4</t>
  </si>
  <si>
    <t>b23d8d40-260e-11ee-a6b5-77bde00d412b</t>
  </si>
  <si>
    <t>dfd28e40-3564-11e8-90ef-29a56fdbcd4d</t>
  </si>
  <si>
    <t>e0acf180-6073-11ee-b76b-df82c49c585e</t>
  </si>
  <si>
    <t>80049fe0-9d73-11ed-b238-7943571b17a9</t>
  </si>
  <si>
    <t>6eb2a6a0-82d9-11ee-b011-8739b6ee1a52</t>
  </si>
  <si>
    <t>6690f520-1366-11eb-9216-07267a609c2a</t>
  </si>
  <si>
    <t>3cf54420-fc51-11ec-8210-35bea32bdb53</t>
  </si>
  <si>
    <t>12ea88e0-9447-11e9-852f-e38d1bd534f7</t>
  </si>
  <si>
    <t>9a5174a0-0a25-11ec-9fc5-1721c7e726b7</t>
  </si>
  <si>
    <t>fb6c7f80-117d-11ee-bf26-45f6dc2c5483</t>
  </si>
  <si>
    <t>596c3b30-5ac0-11ee-89e3-a13ebc08312b</t>
  </si>
  <si>
    <t>f0e6fa00-4576-11ed-8dd2-35b6cc47c672</t>
  </si>
  <si>
    <t>51c2c5c0-f602-11ed-93b1-ef731aa119e7</t>
  </si>
  <si>
    <t>44392430-eb2b-11ed-a3dd-479498d8820c</t>
  </si>
  <si>
    <t>690bec60-6985-11ee-b3fa-c10b9f74107e</t>
  </si>
  <si>
    <t>1c6aaa70-4565-11ee-baca-8f74df89fbbd</t>
  </si>
  <si>
    <t>8ae4e200-5130-11ee-b66f-a3ecfdd39dc8</t>
  </si>
  <si>
    <t>5749c1c0-7b6c-11ee-b1fc-9dc7bbed32ae</t>
  </si>
  <si>
    <t>6a532810-7fef-11ee-b974-fffafec1b3df</t>
  </si>
  <si>
    <t>32143ee0-7f21-11ee-b276-71d69df11a58</t>
  </si>
  <si>
    <t>950ec9f0-37c9-11ea-943d-55ee5935bdf9</t>
  </si>
  <si>
    <t>1c54cbb0-8a75-11ee-8bea-8307cf1e2e2b</t>
  </si>
  <si>
    <t>97a1abe0-99a2-11ed-a70a-9b2572ed9c0f</t>
  </si>
  <si>
    <t>cb1074a0-505c-11ed-911b-f7a9c0466b95</t>
  </si>
  <si>
    <t>0c19aa90-42e7-11ec-a2c8-cd995cf54a07</t>
  </si>
  <si>
    <t>6f33cdf0-8de4-11ee-ac4e-fd7beb915045</t>
  </si>
  <si>
    <t>38af1890-0cb0-11ed-86d8-b599943ca3ed</t>
  </si>
  <si>
    <t>d59b3240-0612-11ee-ac42-85b526cea66c</t>
  </si>
  <si>
    <t>c18a4d20-cc80-11ed-9623-d11afc5925d7</t>
  </si>
  <si>
    <t>e1443040-adbd-11ed-a0d9-051e0aa78b52</t>
  </si>
  <si>
    <t>f43b07b0-6e37-11ee-9cbc-c91be27dc09e</t>
  </si>
  <si>
    <t>1c734d90-4b0d-11ed-993e-776440e5a06a</t>
  </si>
  <si>
    <t>54bfe860-449d-11ec-8dae-b9530f04c89c</t>
  </si>
  <si>
    <t>dd98c980-3e8e-11ee-95cc-7d309a1b8944</t>
  </si>
  <si>
    <t>93498c40-2fbc-11eb-a824-bbb96662926d</t>
  </si>
  <si>
    <t>8c97f510-5db7-11ec-9223-a1e915128fcd</t>
  </si>
  <si>
    <t>1337fbe0-5917-11ee-8077-290f051a30fd</t>
  </si>
  <si>
    <t>562c15a0-0cf3-11ee-85d6-1df59c402d4b</t>
  </si>
  <si>
    <t>86616e30-8e64-11ee-ab2b-855ae39a7fe9</t>
  </si>
  <si>
    <t>803e5820-8e63-11ee-aff1-b76c53f2ebb0</t>
  </si>
  <si>
    <t>356860a0-9e3d-11ed-92dd-8dc1fa11c8b8</t>
  </si>
  <si>
    <t>075bef30-7801-11ee-b8f4-79af9e09a768</t>
  </si>
  <si>
    <t>1f801510-f9e8-11ed-8cb8-d54e9d932102</t>
  </si>
  <si>
    <t>a114b100-8c45-11e8-84f1-254085ec8ce1</t>
  </si>
  <si>
    <t>f678c650-8149-11ee-8c5b-73ede3d318cb</t>
  </si>
  <si>
    <t>95c9d630-7b10-11ee-8de6-2ff99034e6dc</t>
  </si>
  <si>
    <t>da94e6d0-2b9f-11ee-98d6-958120745a6c</t>
  </si>
  <si>
    <t>63cbc1c0-7e08-11ee-b11b-3b5f6b78a36e</t>
  </si>
  <si>
    <t>be27a7d0-7d11-11ee-9f2b-cdd90e277a1f</t>
  </si>
  <si>
    <t>8aa7e710-6572-11ed-a418-072784fc2ee5</t>
  </si>
  <si>
    <t>07cb9180-4154-11e8-bc65-9d7d3681b7f5</t>
  </si>
  <si>
    <t>9af7be30-62a4-11ee-acd5-67c9b79d629a</t>
  </si>
  <si>
    <t>3690ea90-14af-11e9-a431-23c16d6fb172</t>
  </si>
  <si>
    <t>47e02010-dc6d-11ed-aa9f-cf7a03e8eb7b</t>
  </si>
  <si>
    <t>46c06b50-78c5-11ee-8a65-7b1451368312</t>
  </si>
  <si>
    <t>52e83b60-2cfe-11ed-92bf-4993e76c9c95</t>
  </si>
  <si>
    <t>8ff17a70-3131-11ee-be95-ffb0cc7ab4c6</t>
  </si>
  <si>
    <t>6cfbc090-05e2-11ee-9af2-edcaf97cda5b</t>
  </si>
  <si>
    <t>414cae60-1a59-11ee-a2f7-3fc93ef4d038</t>
  </si>
  <si>
    <t>59ed9240-1b1c-11ee-8c90-f1b78a5486d6</t>
  </si>
  <si>
    <t>ce5d4770-3bf5-11ee-9da5-a3ea832888e4</t>
  </si>
  <si>
    <t>a1b65760-7789-11ed-95c0-235bff74b1bd</t>
  </si>
  <si>
    <t>437dfe90-a747-11ec-9464-375ab0c04404</t>
  </si>
  <si>
    <t>0bdfee10-6273-11ee-a421-db240b17fc32</t>
  </si>
  <si>
    <t>19467e90-7cb1-11ee-b2eb-f7c99ea7b502</t>
  </si>
  <si>
    <t>ae4aeed0-bc2d-11ed-afcc-8723e4abf32a</t>
  </si>
  <si>
    <t>e43efac0-7a02-11ee-a843-fb284114b9ed</t>
  </si>
  <si>
    <t>e593b3d0-1732-11ee-981b-1be3372f8384</t>
  </si>
  <si>
    <t>dc809770-e34b-11ec-be0d-2303d64ae4dc</t>
  </si>
  <si>
    <t>f765bfe0-8753-11ee-957e-3165ba956bab</t>
  </si>
  <si>
    <t>4625f3f0-8706-11ee-b282-29f29ca32bab</t>
  </si>
  <si>
    <t>28af0180-7ef1-11ee-bce2-1bf5f9254db2</t>
  </si>
  <si>
    <t>8b691bd0-fb23-11ea-9ad7-b9cd0d53328a</t>
  </si>
  <si>
    <t>12877af0-8756-11ee-9db8-ef6f7cb2572d</t>
  </si>
  <si>
    <t>fde9af10-875e-11ee-a240-81fb688a1759</t>
  </si>
  <si>
    <t>11bcf670-7899-11ee-8de6-3d8728fc5a02</t>
  </si>
  <si>
    <t>c5d003d0-cded-11ec-a214-f7b73f87ffac</t>
  </si>
  <si>
    <t>34cb7f90-88f9-11ee-bbba-ef2cdd9db640</t>
  </si>
  <si>
    <t>54c6de90-88ed-11ee-9d39-71a501376063</t>
  </si>
  <si>
    <t>c7b22140-81f3-11ee-b75c-bb0fc45962b2</t>
  </si>
  <si>
    <t>dc710cf0-b1a5-11ed-bfd9-0dfbbf6dcdb6</t>
  </si>
  <si>
    <t>2e95a4e0-500d-11ee-b9b2-333ee73c3266</t>
  </si>
  <si>
    <t>5e6e8fa0-cd82-11ed-8d60-4f9cb5fbbe69</t>
  </si>
  <si>
    <t>04e611b0-5bbc-11ee-b948-2f8f6f3b2f83</t>
  </si>
  <si>
    <t>3e04c590-7a17-11ed-8380-eb144f55cc68</t>
  </si>
  <si>
    <t>ae9d92d0-8869-11ee-961e-d906d865f089</t>
  </si>
  <si>
    <t>5c16fa10-08d5-11ee-b78b-bd61fec41ef0</t>
  </si>
  <si>
    <t>c64d0aa0-8472-11ee-a430-afa118aa65b1</t>
  </si>
  <si>
    <t>8c883ad0-17e2-11ee-8e4f-791b6f816e14</t>
  </si>
  <si>
    <t>7e494350-c31a-11ed-bea0-83f6a4c429c1</t>
  </si>
  <si>
    <t>2c228330-51e6-11ec-9fe1-dfb76e3da1e8</t>
  </si>
  <si>
    <t>50c39c60-69b4-11ed-a12b-097682f6dbb7</t>
  </si>
  <si>
    <t>ef18cfb0-8778-11ee-b382-7f8b46cfaa90</t>
  </si>
  <si>
    <t>b9677da0-8ce9-11ee-9689-1dfa888cb2cc</t>
  </si>
  <si>
    <t>260751c0-869f-11ee-ba23-c5f56e410512</t>
  </si>
  <si>
    <t>c58e76e0-b7af-11eb-b0b0-ed6d7305ed50</t>
  </si>
  <si>
    <t>417a3070-47df-11ee-ac58-319bfea74057</t>
  </si>
  <si>
    <t>cdf2e480-ce26-11ed-8ca2-9da5ff15ab9e</t>
  </si>
  <si>
    <t>aace14e0-4629-11ee-8991-d74a38cb3b0b</t>
  </si>
  <si>
    <t>d5b51fe0-836a-11e9-9572-bb87441eea4d</t>
  </si>
  <si>
    <t>6ce227a0-e2b5-11ea-a637-df60e33b5860</t>
  </si>
  <si>
    <t>520fee60-646e-11ee-b50f-69cb758580b1</t>
  </si>
  <si>
    <t>9238e620-c588-11ed-a0c3-2dc34c3b802a</t>
  </si>
  <si>
    <t>66d0c200-ed70-11ec-9da4-2fd1340f84e8</t>
  </si>
  <si>
    <t>30b6ffc0-5617-11ee-a3b2-0bde9de8fc1f</t>
  </si>
  <si>
    <t>ce3faaa0-d429-11ed-b527-45ccc5051592</t>
  </si>
  <si>
    <t>45fedca0-f3c9-11ed-9837-1d2b25ac4617</t>
  </si>
  <si>
    <t>c18e1a60-6cb5-11ee-ae61-bb9b718408d3</t>
  </si>
  <si>
    <t>56691d90-c484-11ed-bed3-1d6d8709c9b4</t>
  </si>
  <si>
    <t>457ceee0-4945-11ed-a233-89fb73bb1373</t>
  </si>
  <si>
    <t>2f34dbb0-3b27-11ed-a850-53d02a56c426</t>
  </si>
  <si>
    <t>e737e280-9931-11ed-ad3e-d7b59d7ffcfa</t>
  </si>
  <si>
    <t>88bbce30-5617-11ee-825a-ff1f52bc085d</t>
  </si>
  <si>
    <t>b2f16160-0b8a-11ee-9d7d-6521f736d560</t>
  </si>
  <si>
    <t>c69c7a30-2acd-11ee-a714-71d5eca08f3c</t>
  </si>
  <si>
    <t>6b57c550-7ec7-11ee-89a5-35a3db9f01f2</t>
  </si>
  <si>
    <t>4d77a1b0-78df-11ee-affa-2da8c0081f39</t>
  </si>
  <si>
    <t>58eafa90-3e4a-11ed-9e6b-873d0d046feb</t>
  </si>
  <si>
    <t>fcf5ca30-795d-11ee-bb03-3fa8a7d35098</t>
  </si>
  <si>
    <t>1a930830-73ae-11ec-93aa-33cf17676612</t>
  </si>
  <si>
    <t>628f6730-7994-11ee-b83b-2115624d2a3b</t>
  </si>
  <si>
    <t>035ef770-5029-11ed-80a7-29d7f1b4d956</t>
  </si>
  <si>
    <t>262f13e0-7aa7-11ed-8af5-2fc8820d33f9</t>
  </si>
  <si>
    <t>55468160-745c-11ec-be3d-bbc59d939994</t>
  </si>
  <si>
    <t>a32a5320-7d5b-11ee-a0c8-f506ec757c8c</t>
  </si>
  <si>
    <t>bb6efa30-7d42-11ee-805f-0f7041b827f5</t>
  </si>
  <si>
    <t>3cc8a550-0920-11ee-8fed-21e77d42e56e</t>
  </si>
  <si>
    <t>accafc80-d82f-11ed-854e-c743d2198151</t>
  </si>
  <si>
    <t>823fe7c0-1600-11ec-8cf1-2942cc38e312</t>
  </si>
  <si>
    <t>36074840-2b48-11ed-9a4b-c5e097dd8781</t>
  </si>
  <si>
    <t>3fe47610-ade0-11ed-b41c-f3268c656679</t>
  </si>
  <si>
    <t>4e3fa530-34f1-11ed-b207-711bef662a4d</t>
  </si>
  <si>
    <t>2ff677c0-350e-11ee-914b-939792a62162</t>
  </si>
  <si>
    <t>38ffdc10-8b0a-11ee-8924-ade14f8e3a76</t>
  </si>
  <si>
    <t>f291d240-8b88-11ee-9551-ff5ae1115318</t>
  </si>
  <si>
    <t>68fd2fc0-c9aa-11ed-a3a8-01438239eb21</t>
  </si>
  <si>
    <t>c03091a0-890e-11ee-b759-07687f018fb8</t>
  </si>
  <si>
    <t>3d29c750-27a7-11e8-bde2-1d9969c0dea3</t>
  </si>
  <si>
    <t>ea5d0be0-24f4-11ed-a9fe-2d1f62947850</t>
  </si>
  <si>
    <t>5b3e3720-52e0-11ee-9281-11e59fc463a7</t>
  </si>
  <si>
    <t>5b5e7980-377a-11ee-8ab0-2d28ac79a600</t>
  </si>
  <si>
    <t>cca5c700-65c2-11ec-b79f-6d3a3ab311f8</t>
  </si>
  <si>
    <t>01fb0250-c3f3-11ed-bbfa-2f1e0fbc6d7a</t>
  </si>
  <si>
    <t>9ca58a30-85b6-11ed-9bf8-fd84fc018e5b</t>
  </si>
  <si>
    <t>52e280f0-8539-11ee-9460-317b2a25c808</t>
  </si>
  <si>
    <t>11cdd230-8314-11ee-9e62-d56541cac955</t>
  </si>
  <si>
    <t>6e4f15f0-8562-11ee-a5ce-73b320ad09b5</t>
  </si>
  <si>
    <t>a992cc40-64bd-11ed-991f-25484af902ed</t>
  </si>
  <si>
    <t>19df75d0-855a-11ee-95e3-13619707b7e5</t>
  </si>
  <si>
    <t>fead5be0-bbbc-11e8-9528-275c98f4d200</t>
  </si>
  <si>
    <t>756667e0-8372-11ee-a6f9-c71707beb379</t>
  </si>
  <si>
    <t>67bc6dc0-3a79-11ee-89b1-87bb4ac06a32</t>
  </si>
  <si>
    <t>2ae05ef0-9581-11ec-97d8-779d20007d37</t>
  </si>
  <si>
    <t>02fadd90-7fd9-11ee-8c17-0b6fe6d1b223</t>
  </si>
  <si>
    <t>7a2afab0-31b6-11ee-8704-b1b68525419f</t>
  </si>
  <si>
    <t>56bcace0-8a26-11ee-ae65-2972448a1b80</t>
  </si>
  <si>
    <t>5251bae0-2ecf-11ee-b05a-93748963dcb9</t>
  </si>
  <si>
    <t>b58f7e20-0432-11ee-a6db-e7ff4a9baa37</t>
  </si>
  <si>
    <t>a68ca7a0-89f6-11ee-8d98-9102779410be</t>
  </si>
  <si>
    <t>ca7ee320-89c5-11ee-bca6-eb9bb5d05ab1</t>
  </si>
  <si>
    <t>3848ca70-3b14-11e9-9cba-e59762703993</t>
  </si>
  <si>
    <t>b0c4f9b0-5a95-11ee-8d1f-f9fff5394a09</t>
  </si>
  <si>
    <t>f7e4de20-89c8-11ee-9f17-4d46a0753b28</t>
  </si>
  <si>
    <t>81df23c0-a392-11ec-ad26-ab3ffde045bc</t>
  </si>
  <si>
    <t>3602fdc0-8053-11ed-8842-6186ea42f903</t>
  </si>
  <si>
    <t>4fc0da70-83cc-11ee-91ee-b12f7363f935</t>
  </si>
  <si>
    <t>3762f2d0-8c4f-11ed-a01d-b96922b4e812</t>
  </si>
  <si>
    <t>eeded0b0-8aa9-11ee-a616-a1f54a00a304</t>
  </si>
  <si>
    <t>e792f090-775e-11eb-aafd-4bb79a92e7d1</t>
  </si>
  <si>
    <t>fbde3bd0-2aee-11ea-96ed-bb92a41ca4fc</t>
  </si>
  <si>
    <t>b02bc8d0-8a6a-11ee-a48e-d52557c989c4</t>
  </si>
  <si>
    <t>ee3a36b0-2f6c-11ee-84bf-71be87b48a82</t>
  </si>
  <si>
    <t>d1c81440-83d4-11ee-9d33-99fabcb67358</t>
  </si>
  <si>
    <t>ec31bfa0-7972-11ee-931d-05584166fc85</t>
  </si>
  <si>
    <t>ae761f10-7aff-11ee-bbc4-db72061f928f</t>
  </si>
  <si>
    <t>468fb810-a603-11ed-97e3-1359f9e6b4d1</t>
  </si>
  <si>
    <t>de61d5d0-55fb-11ee-a854-312985804e9e</t>
  </si>
  <si>
    <t>9382c720-7493-11ee-b346-2f82b2a556ae</t>
  </si>
  <si>
    <t>ddab3cc0-2c8a-11ee-b757-33ccdf4ae249</t>
  </si>
  <si>
    <t>a5d58a90-5c6d-11ee-96eb-4faa4f558124</t>
  </si>
  <si>
    <t>39ce0430-75fa-11ed-955b-473349b67d6c</t>
  </si>
  <si>
    <t>9b497740-3cbe-11ee-8b8b-2787d329eb09</t>
  </si>
  <si>
    <t>9d2881c0-7c8b-11ee-b486-f107c0ee0476</t>
  </si>
  <si>
    <t>99bcc120-7c56-11ee-be63-a78f94e18354</t>
  </si>
  <si>
    <t>8a9746d0-7c28-11ee-a71d-6fcb9cb2bf42</t>
  </si>
  <si>
    <t>35e6d310-7ca2-11ee-bcae-5bdef9b90be8</t>
  </si>
  <si>
    <t>75b7f7c0-0e99-11ee-bc86-c59301e2c2fc</t>
  </si>
  <si>
    <t>5ab9a8f0-5d14-11ee-9740-0b786692b42a</t>
  </si>
  <si>
    <t>7d39f780-d2c3-11ed-9c58-a332570b451d</t>
  </si>
  <si>
    <t>1f3c6290-3834-11ee-a224-f71005c0db0a</t>
  </si>
  <si>
    <t>0fd0e7c0-2922-11ee-8211-f399b92b8525</t>
  </si>
  <si>
    <t>bfec2190-7244-11ee-a63b-7b6801fba1a9</t>
  </si>
  <si>
    <t>14e106b0-e123-11ed-85de-81596f74af19</t>
  </si>
  <si>
    <t>47c95f60-db9d-11eb-a70d-adf0d6378f86</t>
  </si>
  <si>
    <t>cfe3dae0-82d7-11ee-a88d-d1f1bdc3951c</t>
  </si>
  <si>
    <t>92c829a0-f60a-11ec-b9a6-ef95b8b731ba</t>
  </si>
  <si>
    <t>56f4c890-3de2-11ee-ad11-db699943eb10</t>
  </si>
  <si>
    <t>77e6af10-3315-11ed-bf3c-4731475095de</t>
  </si>
  <si>
    <t>9309ec90-4be1-11ee-977c-01abbd1208ef</t>
  </si>
  <si>
    <t>15818fc0-4ab2-11ed-b078-f5b99b9b0613</t>
  </si>
  <si>
    <t>4f6727a0-fe07-11ed-b35e-f787d44e86f6</t>
  </si>
  <si>
    <t>a27a86f0-34d8-11e9-8258-696d3399f0c8</t>
  </si>
  <si>
    <t>2b66ecd0-85af-11ed-9027-eb7fa12512d8</t>
  </si>
  <si>
    <t>ad6ed090-b754-11ed-b67e-e9336234b845</t>
  </si>
  <si>
    <t>9fd78280-19ec-11ec-9d93-7d3e2daf87d5</t>
  </si>
  <si>
    <t>1630ded0-b33a-11ed-9b71-b3b5697b29f6</t>
  </si>
  <si>
    <t>db33b480-8618-11ee-bcdb-0dcfd809a96c</t>
  </si>
  <si>
    <t>66ca78f0-86b2-11ee-826d-e50e7e43758a</t>
  </si>
  <si>
    <t>adf4c550-83ab-11ee-b291-77f3da13d9c4</t>
  </si>
  <si>
    <t>1ba9e110-469a-11ee-9c02-9dfad94217be</t>
  </si>
  <si>
    <t>f60bb310-82fe-11ee-a86f-1122f468b3b4</t>
  </si>
  <si>
    <t>0c8940e0-8834-11ea-893b-49d09994661a</t>
  </si>
  <si>
    <t>2329a600-6a3f-11ee-9d9b-7bbcfec349bb</t>
  </si>
  <si>
    <t>3b100450-8fc8-11ed-a4ee-39bb2f444421</t>
  </si>
  <si>
    <t>2f63ed90-45e8-11ec-9b13-cf52be1c93f4</t>
  </si>
  <si>
    <t>1a819fb0-2d6a-11ee-9678-ef9892894928</t>
  </si>
  <si>
    <t>35a57600-5a00-11ee-9c1a-af1fe4122f19</t>
  </si>
  <si>
    <t>f15f9790-7fc6-11ee-9216-fdf6d1e8a2d5</t>
  </si>
  <si>
    <t>bb6d9e30-73cc-11ee-890e-3521b9595ff8</t>
  </si>
  <si>
    <t>f6239300-9640-11e8-81c1-6993c8857928</t>
  </si>
  <si>
    <t>6b4e30e0-53b0-11ee-9478-e72b3e25675c</t>
  </si>
  <si>
    <t>24492390-8417-11ec-986d-ad2efb8abac5</t>
  </si>
  <si>
    <t>b5c3e560-f4ac-11ed-b652-13aa70ba51b7</t>
  </si>
  <si>
    <t>07207330-8e02-11ee-9d5a-0d6435a31c18</t>
  </si>
  <si>
    <t>0bcbd8e0-155b-11ee-8c1a-2bd62c060f82</t>
  </si>
  <si>
    <t>385732d0-8903-11ee-a5f2-87e377438689</t>
  </si>
  <si>
    <t>4aa4e130-0384-11ee-974c-fbe5c3c8b7fc</t>
  </si>
  <si>
    <t>e3aa2b10-57a3-11ee-bd5a-f72794fcf488</t>
  </si>
  <si>
    <t>af0bf330-3870-11ea-933b-1dfe53e32035</t>
  </si>
  <si>
    <t>bd188d60-8ca8-11ec-9b84-5f1c9fe07f2c</t>
  </si>
  <si>
    <t>e19b0cf0-56ad-11ee-ba69-3f9fa2d4e5ff</t>
  </si>
  <si>
    <t>f7d05c50-17cf-11ed-a78c-912ed4e7c32f</t>
  </si>
  <si>
    <t>3be98d80-f628-11ed-aa74-a38597842c24</t>
  </si>
  <si>
    <t>019b5e90-e014-11ec-9e28-1d260b14de48</t>
  </si>
  <si>
    <t>55b435f0-3714-11ec-acdb-e78dfb297344</t>
  </si>
  <si>
    <t>f47f35d0-8e66-11ee-a131-5d6406a9676c</t>
  </si>
  <si>
    <t>24882880-4850-11ed-8794-13f3eddec573</t>
  </si>
  <si>
    <t>9e432f40-3460-11eb-804e-09fdb4dd5ec1</t>
  </si>
  <si>
    <t>61f509d0-cd2b-11ed-8634-dbd08391180b</t>
  </si>
  <si>
    <t>80c988e0-8eaa-11ee-b1ab-03efc9868528</t>
  </si>
  <si>
    <t>bd41baf0-2495-11ea-bbf8-ffd134a2f150</t>
  </si>
  <si>
    <t>cb168780-7867-11ee-87a3-b5644a728782</t>
  </si>
  <si>
    <t>a6713a50-8088-11ee-be3a-595d7a79ed2b</t>
  </si>
  <si>
    <t>1e0309e0-9c38-11ec-afa9-7d252fa7eedc</t>
  </si>
  <si>
    <t>c83b88a0-2dfe-11eb-8679-bff85045aefd</t>
  </si>
  <si>
    <t>560e2eb0-6369-11ee-bb33-814827c11ee3</t>
  </si>
  <si>
    <t>d50d0810-3b8d-11ea-a330-1b21087edd85</t>
  </si>
  <si>
    <t>fdd8bf80-3a3c-11e9-b751-b5c59b30d80b</t>
  </si>
  <si>
    <t>65a03f50-2be5-11ee-96d0-25b3b56e61a4</t>
  </si>
  <si>
    <t>e12e0e50-986a-11ec-8136-85b678645021</t>
  </si>
  <si>
    <t>3dcb07d0-0025-11ee-a031-631fffb54627</t>
  </si>
  <si>
    <t>286b8f40-7582-11ee-b546-133b3d272107</t>
  </si>
  <si>
    <t>a4f543c0-78a8-11ee-8454-1b9cc8c2846c</t>
  </si>
  <si>
    <t>955261e0-76af-11ea-a282-b32f50533904</t>
  </si>
  <si>
    <t>5c0cf5e0-76dc-11ee-9094-a13b14403032</t>
  </si>
  <si>
    <t>15ec7040-7470-11ee-9832-a5f1f8fc709f</t>
  </si>
  <si>
    <t>1477e720-c442-11eb-a5b8-e365db6a89b4</t>
  </si>
  <si>
    <t>a06a5a60-b849-11eb-a7e7-d18e37c4d97d</t>
  </si>
  <si>
    <t>679626d0-d92e-11ed-857b-4794a1922e77</t>
  </si>
  <si>
    <t>427e0d70-6efa-11ed-ac07-a1ccd90a4ee4</t>
  </si>
  <si>
    <t>bca39490-6683-11ee-992d-69dc3ee71800</t>
  </si>
  <si>
    <t>b64f1a90-6bee-11ee-9b4e-83903ba827c8</t>
  </si>
  <si>
    <t>be04fd80-6dcf-11ee-ba64-fba538629632</t>
  </si>
  <si>
    <t>20140df0-5b5f-11ee-ad61-138d282c1eaa</t>
  </si>
  <si>
    <t>1e5890d0-7569-11ed-bb03-afda18606220</t>
  </si>
  <si>
    <t>3ecc53e0-7655-11ee-a504-217ffdb9fb87</t>
  </si>
  <si>
    <t>92ce3f70-72c7-11ea-8ad3-65776842d9fd</t>
  </si>
  <si>
    <t>69a4d7a0-502b-11ed-851d-07da601e00b9</t>
  </si>
  <si>
    <t>27247e50-05fa-11ee-8a47-1f02777fc523</t>
  </si>
  <si>
    <t>2d021f00-3128-11ed-89e9-519474701513</t>
  </si>
  <si>
    <t>161d7110-b8d0-11ed-b863-7b96c0c35e77</t>
  </si>
  <si>
    <t>651a09b0-74b2-11ee-b076-79ba1017a25b</t>
  </si>
  <si>
    <t>4fbfc480-84dd-11ed-83ad-55e58e6ce9dd</t>
  </si>
  <si>
    <t>846e35d0-8505-11ee-9d38-67ffa0092b2f</t>
  </si>
  <si>
    <t>465be2f0-3bb0-11e8-8fa8-1b1427a6d2d1</t>
  </si>
  <si>
    <t>b515efa0-cc7f-11ed-b680-7740cfbcd455</t>
  </si>
  <si>
    <t>b50038a0-685a-11ee-9815-ab67b280a67b</t>
  </si>
  <si>
    <t>519a7630-11ee-11ee-a349-332a7c2930af</t>
  </si>
  <si>
    <t>62905e10-37ff-11ed-869a-8be0571a2887</t>
  </si>
  <si>
    <t>00dcb5a0-4d9e-11ee-908b-6d7b523fe0db</t>
  </si>
  <si>
    <t>cba95fa0-f12d-11ec-8883-2dff10493977</t>
  </si>
  <si>
    <t>7c388270-8830-11ee-ade1-dbf10b8e65fd</t>
  </si>
  <si>
    <t>e31e7810-425d-11ed-955f-51c8b6f72739</t>
  </si>
  <si>
    <t>3128c420-883a-11ee-a636-93d20e738253</t>
  </si>
  <si>
    <t>0fe53690-8fb3-11eb-af7c-194f42125dfa</t>
  </si>
  <si>
    <t>65c190c0-7d76-11ec-bc9c-fbe5d852bcca</t>
  </si>
  <si>
    <t>0a2bb3c0-ab6b-11ed-be9a-7d85c48cc010</t>
  </si>
  <si>
    <t>df5194c0-efb8-11ed-b67a-9183ef9e38f9</t>
  </si>
  <si>
    <t>617c76c0-8cff-11ee-8947-41e519cddab6</t>
  </si>
  <si>
    <t>6aa6c850-f992-11ed-b8b8-e1cf333f8891</t>
  </si>
  <si>
    <t>509016f0-8d04-11ee-b6da-290ca9f7cbb7</t>
  </si>
  <si>
    <t>da85dc50-7e97-11ec-a89e-f548a822569d</t>
  </si>
  <si>
    <t>d3aaff70-4d9f-11eb-beb2-778cb11c16bd</t>
  </si>
  <si>
    <t>be499560-804b-11ee-9c59-23d84655dda0</t>
  </si>
  <si>
    <t>dec49130-89ee-11ee-a4d3-75c954fe2a5f</t>
  </si>
  <si>
    <t>e0adeb30-269f-11e8-acfa-5b24a5b6c810</t>
  </si>
  <si>
    <t>87c09530-277b-11ee-b649-0523459de5b2</t>
  </si>
  <si>
    <t>faebcf80-8157-11ee-8ccc-075d7d38d640</t>
  </si>
  <si>
    <t>05b963b0-f432-11eb-b273-99e422485ecd</t>
  </si>
  <si>
    <t>03cad5e0-1a4e-11ee-a094-35ee9c3144ff</t>
  </si>
  <si>
    <t>d7d300b0-3821-11ee-a4fe-8fce7922fa62</t>
  </si>
  <si>
    <t>ac798ed0-7a1a-11ee-b648-2fcad97ee7cf</t>
  </si>
  <si>
    <t>670f4420-be69-11ec-a654-670e5b0c8b9f</t>
  </si>
  <si>
    <t>4a3b2200-fab4-11ed-86ec-fd86f545872b</t>
  </si>
  <si>
    <t>ac513e90-7eb5-11ee-8842-c71a8761f0a4</t>
  </si>
  <si>
    <t>918ea110-1158-11eb-8ea5-ffa0020a5cb7</t>
  </si>
  <si>
    <t>d031ae60-7f54-11ec-99d8-4b6ed22b5138</t>
  </si>
  <si>
    <t>eb6a69d0-f611-11ed-970a-69801222bd35</t>
  </si>
  <si>
    <t>3206f7d0-3315-11ec-a434-55a7cc33870c</t>
  </si>
  <si>
    <t>c83ec9b0-d9a6-11ed-9ef5-cb048d1bba17</t>
  </si>
  <si>
    <t>c8562700-5ffc-11ed-a842-55b74552a364</t>
  </si>
  <si>
    <t>be6e4700-50cd-11ee-88ee-ed91ad46195d</t>
  </si>
  <si>
    <t>c76bd300-0ee7-11ed-bd77-bfefd8fe3e14</t>
  </si>
  <si>
    <t>2a294260-47af-11ee-8656-ef12546a81cb</t>
  </si>
  <si>
    <t>7d2030e0-5d84-11eb-b643-b53a1747def2</t>
  </si>
  <si>
    <t>fffec340-4ae0-11ee-aa64-cb452c798cf7</t>
  </si>
  <si>
    <t>45ad9fc0-73b7-11ee-812e-f357b1a49ace</t>
  </si>
  <si>
    <t>cbfbeb70-4da5-11ec-a7da-7d6f3a6a6679</t>
  </si>
  <si>
    <t>652c04f0-fedb-11ed-b8df-edc1c0e546ee</t>
  </si>
  <si>
    <t>bec5b710-7733-11ee-8af4-8f7aa2fa4125</t>
  </si>
  <si>
    <t>49411a20-2a47-11eb-8653-b1c5d20771c8</t>
  </si>
  <si>
    <t>7c0290f0-69c9-11ee-a9b0-a56bfeb14e1f</t>
  </si>
  <si>
    <t>b3998e00-4626-11ed-999c-afc882f45942</t>
  </si>
  <si>
    <t>3d737280-6e71-11ee-ad33-4bde5fecf184</t>
  </si>
  <si>
    <t>5416a9d0-5695-11ec-89b3-b903eebc7382</t>
  </si>
  <si>
    <t>65a76ce0-93ce-11ec-b4a5-99d500c079e4</t>
  </si>
  <si>
    <t>94f98cb0-31b8-11ee-8dee-379a2513eb91</t>
  </si>
  <si>
    <t>cdeace60-df62-11ed-ad29-7fc8bb4f55f4</t>
  </si>
  <si>
    <t>628298b0-5573-11ee-babd-b1c17c85706f</t>
  </si>
  <si>
    <t>dee3fef0-8eff-11ea-b9b7-9d2300737446</t>
  </si>
  <si>
    <t>1391cf50-b242-11ea-81c9-a16a0eac3e42</t>
  </si>
  <si>
    <t>9a088ae0-4fda-11ee-a962-ff1976a8b822</t>
  </si>
  <si>
    <t>542ace20-8b2e-11eb-a590-57ab2352d9a7</t>
  </si>
  <si>
    <t>0242d930-1462-11ee-ae41-235de54017d3</t>
  </si>
  <si>
    <t>f6a54150-2111-11ee-85a5-790a6ba26da1</t>
  </si>
  <si>
    <t>9ea4f550-c798-11ec-84ac-db1fe3b243f8</t>
  </si>
  <si>
    <t>64f4de30-6331-11ed-850b-d59d037b8cf1</t>
  </si>
  <si>
    <t>364f66e0-883d-11ee-ac9b-4d1a8e304d5d</t>
  </si>
  <si>
    <t>b9222880-c24c-11ed-87a1-03cc495e2fa5</t>
  </si>
  <si>
    <t>2ffd3450-75e0-11ec-95a6-3b7e9a532760</t>
  </si>
  <si>
    <t>26883cc0-3d64-11ed-aa1a-d575131f38cc</t>
  </si>
  <si>
    <t>0b0bd990-89a1-11ee-a0b3-a365b5fd543f</t>
  </si>
  <si>
    <t>0175f040-3db7-11ee-9478-d5f586ef2c17</t>
  </si>
  <si>
    <t>2bdffb40-8967-11ee-ade7-9fd7bfc83001</t>
  </si>
  <si>
    <t>a7221870-3018-11eb-a7e7-b774d83c11b2</t>
  </si>
  <si>
    <t>82aff070-57bc-11ed-a1f1-d9a024bf871f</t>
  </si>
  <si>
    <t>212a9fa0-b3fe-11ed-b967-5b7c915895eb</t>
  </si>
  <si>
    <t>86a70a90-f56c-11ec-8cb3-e7a9f8b35e24</t>
  </si>
  <si>
    <t>db16f610-7b96-11ee-b8c1-07d2441e63a0</t>
  </si>
  <si>
    <t>76b0c600-7bce-11ee-8dc8-9379b4ef704b</t>
  </si>
  <si>
    <t>5785b220-7b94-11ee-a1f2-9177e203cf41</t>
  </si>
  <si>
    <t>429a43c0-8a47-11ec-bc8c-830ed76dbb98</t>
  </si>
  <si>
    <t>1b4d8e70-baa1-11ea-a3b0-ad9b975d5fe0</t>
  </si>
  <si>
    <t>f053b420-b274-11eb-8bc8-0bc8bb6291b5</t>
  </si>
  <si>
    <t>08f34860-a076-11ed-b8ba-8da806888bc7</t>
  </si>
  <si>
    <t>a1b5fc40-d74f-11ed-bbb1-bbf6f5f07761</t>
  </si>
  <si>
    <t>cefd14a0-28ee-11e8-a984-4bd4a948fa76</t>
  </si>
  <si>
    <t>f6744b80-8454-11ee-9453-2552127f2602</t>
  </si>
  <si>
    <t>ee27bcd0-0b9f-11ec-a33f-b943300effac</t>
  </si>
  <si>
    <t>4f6cb130-69af-11ed-83d2-5125f61c36a9</t>
  </si>
  <si>
    <t>1dc07910-8474-11ee-b791-b14e8255f637</t>
  </si>
  <si>
    <t>56b569a0-0375-11ed-92b1-ab7d976ce07c</t>
  </si>
  <si>
    <t>b28fb670-73e2-11ee-9c60-713bae047ff9</t>
  </si>
  <si>
    <t>de0185f0-650f-11ed-b284-91e61a1eafbe</t>
  </si>
  <si>
    <t>353abe10-7b01-11ee-aeec-c5b8da12ee07</t>
  </si>
  <si>
    <t>1b248f50-7aee-11ee-afc7-b122095814e4</t>
  </si>
  <si>
    <t>a02714e0-78df-11ee-a95c-d95344a517fc</t>
  </si>
  <si>
    <t>7d57fa20-4e19-11ed-8560-01aa0c3be076</t>
  </si>
  <si>
    <t>82148a40-5ac7-11ee-8266-e703ab3c77ee</t>
  </si>
  <si>
    <t>81c13040-6589-11ed-b88c-579707774502</t>
  </si>
  <si>
    <t>570b86f0-b880-11eb-aeda-e945443c1999</t>
  </si>
  <si>
    <t>ea4ab000-bb28-11e9-bf4c-6d71f8d22e4b</t>
  </si>
  <si>
    <t>09fb6bd0-9f68-11ec-9e95-351d21a68769</t>
  </si>
  <si>
    <t>d67bd3b0-1d19-11ec-a686-bbf0685353b2</t>
  </si>
  <si>
    <t>ebe91110-7c97-11ee-916e-4b9292e9a32c</t>
  </si>
  <si>
    <t>b89f8f20-09d6-11ee-8e23-e910e4577450</t>
  </si>
  <si>
    <t>f9c53570-9f94-11ec-8730-a55ca8d2fabe</t>
  </si>
  <si>
    <t>8f85d970-e183-11e9-bac7-99e9f956b230</t>
  </si>
  <si>
    <t>fd00a680-81eb-11ee-938a-df8905d7fdc6</t>
  </si>
  <si>
    <t>06784370-60eb-11ee-996e-c55f541c5c22</t>
  </si>
  <si>
    <t>68029c70-b724-11ec-a158-8f4165382316</t>
  </si>
  <si>
    <t>ad7f78c0-1852-11ec-aef1-dbdeefe77f33</t>
  </si>
  <si>
    <t>f30e5c70-337c-11ee-ace1-3bd82e738a77</t>
  </si>
  <si>
    <t>dba24cc0-47ba-11ee-acd2-4b7d0b980f26</t>
  </si>
  <si>
    <t>1a61ed80-823f-11ee-b5e6-7777b78e08f0</t>
  </si>
  <si>
    <t>c505a1b0-4233-11ee-ac34-89eaa9476a64</t>
  </si>
  <si>
    <t>87590de0-81dd-11ee-88e3-df2845c795d7</t>
  </si>
  <si>
    <t>b5dd4350-7d17-11ed-b777-db7c4dd0f97a</t>
  </si>
  <si>
    <t>20cb8630-d07a-11ed-b1b6-0d35c09a6a4c</t>
  </si>
  <si>
    <t>5fba6860-b069-11ed-9b03-79f0458f6240</t>
  </si>
  <si>
    <t>99e522c0-baf4-11ec-8156-6dca9d20caaf</t>
  </si>
  <si>
    <t>2535ea40-7312-11ee-b1e8-85d2d0ad383e</t>
  </si>
  <si>
    <t>00b344d0-5948-11ee-ac3a-81092af8ca2c</t>
  </si>
  <si>
    <t>dd0831b0-a882-11ed-abb2-4ffbba7bab25</t>
  </si>
  <si>
    <t>cc7c2ca0-86fa-11ee-ad9b-fd80dd3c52f5</t>
  </si>
  <si>
    <t>e483ce40-97ed-11ed-95dc-9b86d9e4f3f5</t>
  </si>
  <si>
    <t>fd37ba60-830f-11ee-95b6-a9e11eb9a354</t>
  </si>
  <si>
    <t>c24bcd00-d5c3-11ed-9b63-3571d2168a7d</t>
  </si>
  <si>
    <t>d2da7270-5791-11ee-9e14-4b6a993aa252</t>
  </si>
  <si>
    <t>63004590-a69a-11ed-b2cc-69c85e552aed</t>
  </si>
  <si>
    <t>91af6e30-b97c-11ed-a861-c71ee41ec11e</t>
  </si>
  <si>
    <t>328931c0-7449-11ed-a181-59c6eee7180f</t>
  </si>
  <si>
    <t>083c1a60-ea85-11ed-bc55-af3584f79c31</t>
  </si>
  <si>
    <t>52c09ed0-837d-11ee-98ca-9bb7a4af72bb</t>
  </si>
  <si>
    <t>2f544180-8374-11ee-a935-511a360bf934</t>
  </si>
  <si>
    <t>af2c2ae0-491d-11ed-95e0-a3289a0b9edc</t>
  </si>
  <si>
    <t>51499010-7fbf-11ed-b03d-e56356c0d27a</t>
  </si>
  <si>
    <t>939e5ea0-7294-11ee-ae35-8959cbf69894</t>
  </si>
  <si>
    <t>e96299d0-7ef3-11ee-8e57-3d90478831bf</t>
  </si>
  <si>
    <t>017c27d0-20d9-11ee-b8fc-2d1f0384914e</t>
  </si>
  <si>
    <t>9d83c4e0-b84a-11e9-88c7-c99a432d58ab</t>
  </si>
  <si>
    <t>06aa5940-52f0-11ee-bbff-d59f5ffd9f71</t>
  </si>
  <si>
    <t>30757020-a792-11ed-9c00-693ec2d0bc13</t>
  </si>
  <si>
    <t>e18d9c20-7524-11ed-8009-85ebb31c4293</t>
  </si>
  <si>
    <t>930c9890-8db4-11ee-a5d1-1fbd65aaac56</t>
  </si>
  <si>
    <t>13d28720-f880-11ed-9e97-3f7517600d60</t>
  </si>
  <si>
    <t>9236fcc0-47c5-11ed-82a4-d929789fd542</t>
  </si>
  <si>
    <t>225c31f0-dd5b-11e8-8cc8-f9fd16b1f404</t>
  </si>
  <si>
    <t>96d43ab0-67c6-11ed-ab5d-a5b909b8063f</t>
  </si>
  <si>
    <t>31ae8900-8ce7-11ee-bb35-b1ced3d05457</t>
  </si>
  <si>
    <t>08731980-6121-11ee-9e0d-5729e68df390</t>
  </si>
  <si>
    <t>79071100-3a59-11ed-9fa2-139eed900b23</t>
  </si>
  <si>
    <t>66a5d2d0-3ef0-11ed-8e0e-31f2d9ee2e51</t>
  </si>
  <si>
    <t>73083910-8ffd-11ed-bc2f-4d8344b9c03c</t>
  </si>
  <si>
    <t>e4e8e5a0-63cc-11ed-afc8-b1666d84a5c3</t>
  </si>
  <si>
    <t>74530e50-29d0-11ed-8fbf-893bcb608938</t>
  </si>
  <si>
    <t>e6cbcbf0-6ab3-11ee-86e3-1319c1b93690</t>
  </si>
  <si>
    <t>d3b275f0-f3ae-11ec-bd18-8d8fdfd27dd2</t>
  </si>
  <si>
    <t>905354b0-816e-11ee-aaf4-a3bd3eeabd9f</t>
  </si>
  <si>
    <t>6d71d490-c878-11ec-8387-ef5df63721a6</t>
  </si>
  <si>
    <t>44212000-3e2f-11ed-8783-0566fda50286</t>
  </si>
  <si>
    <t>d6a60740-fdd1-11ec-a1e4-e3b1e7639563</t>
  </si>
  <si>
    <t>44367200-6edd-11ed-b87d-a1b948295b47</t>
  </si>
  <si>
    <t>f8889a00-7876-11ee-a11f-4b5915359174</t>
  </si>
  <si>
    <t>46b58280-fe88-11eb-8689-5bafad9b81af</t>
  </si>
  <si>
    <t>058b9d90-626c-11ee-8a79-278ccb7a6aab</t>
  </si>
  <si>
    <t>faade200-d2d5-11ed-9978-8dbd53441723</t>
  </si>
  <si>
    <t>cac7f820-6155-11ec-8120-7dcb98599c0e</t>
  </si>
  <si>
    <t>16b34aa0-7965-11ed-a7d6-077bd5309183</t>
  </si>
  <si>
    <t>a536fd20-fbcb-11ec-b74d-21ef37f19e4e</t>
  </si>
  <si>
    <t>c2b92350-5175-11ed-98c1-518d61ab01ac</t>
  </si>
  <si>
    <t>85132d00-8b7e-11ed-aec5-d7ba92563db5</t>
  </si>
  <si>
    <t>22ec1c80-7fa3-11ee-bdc8-1bb81f9b0599</t>
  </si>
  <si>
    <t>4f800ee0-4dd7-11e8-a50f-d716909fa36c</t>
  </si>
  <si>
    <t>73c1dec0-7f84-11ee-aacf-ebea3c6605ba</t>
  </si>
  <si>
    <t>36a5e6d0-97f4-11ed-b3b4-a386ff42818d</t>
  </si>
  <si>
    <t>76de5f00-97ab-11ed-bf7d-79900a3923bc</t>
  </si>
  <si>
    <t>a030c1a0-7f5d-11ee-a4d1-596770adf802</t>
  </si>
  <si>
    <t>037c87b0-7f8a-11ec-be47-a350885bb599</t>
  </si>
  <si>
    <t>1a3bc840-6f01-11ee-9e4c-cf243841ba36</t>
  </si>
  <si>
    <t>02a36a30-fe31-11ed-9fbd-61859955d8c5</t>
  </si>
  <si>
    <t>7eb74310-3015-11ee-ac45-1f40aedb0986</t>
  </si>
  <si>
    <t>3da23b80-fea3-11ed-bea4-4f077c73bb46</t>
  </si>
  <si>
    <t>474cd5d0-6e9e-11ee-92b0-f531ea7970bf</t>
  </si>
  <si>
    <t>5b75a1b0-6532-11ee-90a7-b9a41109dadd</t>
  </si>
  <si>
    <t>cbd4cc20-9aaa-11ea-9c23-9fb808f14d93</t>
  </si>
  <si>
    <t>36683820-2a9b-11ec-bd8d-a3ec16224ef8</t>
  </si>
  <si>
    <t>369a7ec0-77d8-11ee-93db-5382a725893f</t>
  </si>
  <si>
    <t>7f2e5680-4138-11ec-81e3-23ebbeb10698</t>
  </si>
  <si>
    <t>8651bdd0-01d1-11ed-8802-f3606e5bbe67</t>
  </si>
  <si>
    <t>6b7c6490-7e28-11ee-baa0-eb3de6249ef3</t>
  </si>
  <si>
    <t>cd401bc0-5f3b-11e8-a329-5fb21158c980</t>
  </si>
  <si>
    <t>d40ef060-894d-11ee-878b-eb08e8b22138</t>
  </si>
  <si>
    <t>d2359200-2ff2-11ec-8506-85c3633e17a9</t>
  </si>
  <si>
    <t>dea92f50-cf6c-11ec-b290-cbd6f7acc2de</t>
  </si>
  <si>
    <t>b3c22160-166b-11ee-b066-0385268c586c</t>
  </si>
  <si>
    <t>ed7bf8b0-7ce2-11eb-a984-0b585d77fc73</t>
  </si>
  <si>
    <t>0cf36d40-0526-11ee-af8b-9f91d5d1bc12</t>
  </si>
  <si>
    <t>d0ec1050-7eeb-11ee-8234-a9172cd5e528</t>
  </si>
  <si>
    <t>26a8d3d0-aae3-11ed-8dea-79b3b08c841a</t>
  </si>
  <si>
    <t>2780d230-79ec-11ed-80c8-4f93470208c7</t>
  </si>
  <si>
    <t>555b8b40-8d10-11ee-9d9a-d1d21f20e346</t>
  </si>
  <si>
    <t>06f62f60-6825-11ee-8bca-b962e6f68df2</t>
  </si>
  <si>
    <t>abeabbc0-8d33-11ee-a1ba-d32dc43a7e3f</t>
  </si>
  <si>
    <t>2b4d1eb0-8d18-11ee-b97c-5d816d39f8f4</t>
  </si>
  <si>
    <t>3583fbd0-8f28-11ee-87d9-7b8adcf3836b</t>
  </si>
  <si>
    <t>71a5e7d0-5c3e-11ee-80eb-6514e772425d</t>
  </si>
  <si>
    <t>05c12d70-18dc-11eb-a466-8f3ae94e194d</t>
  </si>
  <si>
    <t>951e6fd0-9faa-11ed-86f8-574a43f721cf</t>
  </si>
  <si>
    <t>8ffd5a30-ed9f-11ea-92d1-69492cc288d9</t>
  </si>
  <si>
    <t>3fad9220-6398-11ea-9789-39cafe3b86b6</t>
  </si>
  <si>
    <t>73ed19c0-a1e3-11ed-9cad-6dad3ef52791</t>
  </si>
  <si>
    <t>b917a620-b433-11ed-a6d7-5d8796b9e59a</t>
  </si>
  <si>
    <t>f1a04520-1103-11ed-9572-c1077b5ec8b3</t>
  </si>
  <si>
    <t>8d44a5f0-5ade-11ee-ad64-0fae2ae58d61</t>
  </si>
  <si>
    <t>c2ac2d30-7aac-11ec-905b-67086616ca7c</t>
  </si>
  <si>
    <t>09637710-68ef-11ee-be1f-afca4911d26e</t>
  </si>
  <si>
    <t>d5c19190-1774-11eb-9c12-653895f921ae</t>
  </si>
  <si>
    <t>4fe75360-b64d-11ec-80f4-bfeb1008dfe6</t>
  </si>
  <si>
    <t>21b1c530-6e33-11ee-9f4f-5757a530fa8b</t>
  </si>
  <si>
    <t>03394430-4adb-11eb-9caf-7d603f28916d</t>
  </si>
  <si>
    <t>465b2c40-5075-11ee-9ad5-7b5bab7ed162</t>
  </si>
  <si>
    <t>679ecb70-504c-11ed-92a6-915b71ed89a3</t>
  </si>
  <si>
    <t>8d6a4a40-77c5-11ee-ba85-9954fcd22384</t>
  </si>
  <si>
    <t>fe36e2c0-584d-11ee-b79d-efb699114297</t>
  </si>
  <si>
    <t>e94baf70-4237-11ee-bf65-a19ce943578a</t>
  </si>
  <si>
    <t>42329970-19c8-11ee-8ee1-1136e618ebba</t>
  </si>
  <si>
    <t>d7039140-8edb-11ec-84ee-614cb6f0c4d4</t>
  </si>
  <si>
    <t>2080da40-793f-11ee-b3f1-477e395e734f</t>
  </si>
  <si>
    <t>450aa480-68ec-11ee-8cf7-31840b3fa2b2</t>
  </si>
  <si>
    <t>5191f6d0-cdf7-11ed-a3d2-8dfe22eaf6a9</t>
  </si>
  <si>
    <t>79773490-68ec-11ee-8575-6f13aa1fd0c5</t>
  </si>
  <si>
    <t>2f6afb40-7957-11ee-b951-f3f052920507</t>
  </si>
  <si>
    <t>fab21e00-932a-11ed-86a2-43c4ab057fef</t>
  </si>
  <si>
    <t>5c0334c0-7d25-11ee-a297-cb2fb6813cd9</t>
  </si>
  <si>
    <t>ef99bdc0-7d2b-11ee-a1a6-1b992d00d052</t>
  </si>
  <si>
    <t>b79f89b0-3bb8-11ec-b42d-bbbbbffb9226</t>
  </si>
  <si>
    <t>d4731430-b1d7-11ed-a7ed-fd0788cae199</t>
  </si>
  <si>
    <t>e309a680-52db-11ee-9084-ff1efb5c3f86</t>
  </si>
  <si>
    <t>3df312c0-1fa1-11ee-818d-d5a26c10ce6b</t>
  </si>
  <si>
    <t>3425b550-0d08-11ee-ab87-6f647fa6cb92</t>
  </si>
  <si>
    <t>894d5f40-8b5e-11ee-b949-113989dd01f8</t>
  </si>
  <si>
    <t>d2e09d60-6138-11ea-9a59-8dedaeff83ca</t>
  </si>
  <si>
    <t>866d4ce0-8c26-11ee-9379-357d62acd4f6</t>
  </si>
  <si>
    <t>830df250-35b7-11ed-90aa-57b19ecfdf18</t>
  </si>
  <si>
    <t>935d3ed0-bca9-11ed-aa7c-75702a76f034</t>
  </si>
  <si>
    <t>2b93fc60-bffa-11eb-8bd6-85ada2169c2d</t>
  </si>
  <si>
    <t>49063ce0-f932-11ed-9c57-b3b3ce16d646</t>
  </si>
  <si>
    <t>10d1d080-8539-11ee-972a-7d747264147f</t>
  </si>
  <si>
    <t>8e8cdd20-14b0-11ee-a0bd-8f0e0ef9b448</t>
  </si>
  <si>
    <t>554d5750-89d7-11ee-99b0-450a0f881920</t>
  </si>
  <si>
    <t>266ccb80-54da-11eb-bfc5-01c8acab60e2</t>
  </si>
  <si>
    <t>a2d7f320-877c-11ee-9bde-7f75a083bae6</t>
  </si>
  <si>
    <t>28d3bf20-8987-11ee-9499-b138024229fd</t>
  </si>
  <si>
    <t>2200add0-8503-11ee-8a8e-432ee99192e7</t>
  </si>
  <si>
    <t>3a4afa70-028d-11ed-a0b2-5b00e6836481</t>
  </si>
  <si>
    <t>aaa6b750-17dc-11ed-b0a1-03029108e69b</t>
  </si>
  <si>
    <t>aeb2ecb0-0a7f-11ee-aec8-614c1369af3b</t>
  </si>
  <si>
    <t>f40336b0-8a42-11ee-ad90-f557d9a4daa7</t>
  </si>
  <si>
    <t>da912f40-c7d9-11ea-acbf-ed4ee1e0a563</t>
  </si>
  <si>
    <t>70226180-8250-11ee-be20-cbdec8e522c0</t>
  </si>
  <si>
    <t>5abb6a90-c75d-11eb-8093-59fd9c6f6d32</t>
  </si>
  <si>
    <t>8d95e850-8461-11ee-8179-a179afd4e20b</t>
  </si>
  <si>
    <t>701dfba0-6cce-11ee-86be-3f42f9e2821c</t>
  </si>
  <si>
    <t>4ac8d810-097a-11ed-8b5d-d3c75951044d</t>
  </si>
  <si>
    <t>0d831230-75b8-11ee-9b0e-6353c83acbcb</t>
  </si>
  <si>
    <t>49e27a10-52ed-11ee-b897-b7f6550263e3</t>
  </si>
  <si>
    <t>6330bb10-3600-11eb-b41a-edaa13e33685</t>
  </si>
  <si>
    <t>e8c54700-b411-11ed-b5df-59d99d34ec80</t>
  </si>
  <si>
    <t>46944110-328e-11ee-974f-4d71d4ba5b75</t>
  </si>
  <si>
    <t>262f6b00-a0fb-11ec-982e-83b362044092</t>
  </si>
  <si>
    <t>c771eea0-b570-11ec-bc1e-3500e4f4b6ad</t>
  </si>
  <si>
    <t>ef35e4d0-bf69-11eb-8150-4102eacfd725</t>
  </si>
  <si>
    <t>f83cef80-770c-11ee-9955-11052a199d4e</t>
  </si>
  <si>
    <t>d1c30380-7423-11ee-87f1-79c98709b2eb</t>
  </si>
  <si>
    <t>f4888e80-7bf8-11ee-a55f-fbfa0b0b9314</t>
  </si>
  <si>
    <t>5f3344d0-7cbe-11ee-8b33-2b127db9a362</t>
  </si>
  <si>
    <t>09463600-f5c9-11eb-8e84-c525388182b4</t>
  </si>
  <si>
    <t>3d568510-2dcd-11ee-9cdc-c1a81405fcf4</t>
  </si>
  <si>
    <t>86d795b0-7654-11ee-8e9a-4175080c9e3f</t>
  </si>
  <si>
    <t>e3f6c3c0-2095-11ee-b2ac-b13199aa2c60</t>
  </si>
  <si>
    <t>a5f920b0-68b9-11ee-a1e7-0fc2123c04d3</t>
  </si>
  <si>
    <t>8095bc70-0eaa-11ee-9a12-935e6ff83431</t>
  </si>
  <si>
    <t>2b4164e0-cdb6-11eb-a82a-3f23ca40e8ab</t>
  </si>
  <si>
    <t>4a2c70c0-8213-11ee-bbf1-7b6dd072cfaa</t>
  </si>
  <si>
    <t>af99deb0-7be8-11ee-8a12-a5c8acd7d774</t>
  </si>
  <si>
    <t>b6b0ae80-e265-11ed-9ccc-4fec7f32ddfe</t>
  </si>
  <si>
    <t>8a9441e0-5304-11ed-9690-6f8e93489711</t>
  </si>
  <si>
    <t>9bf86b60-bb41-11ec-afcb-f90acb5011da</t>
  </si>
  <si>
    <t>1de63420-52dd-11ee-b150-a96fc18a5bdc</t>
  </si>
  <si>
    <t>ea447630-765f-11ee-bc50-6d662907eaa5</t>
  </si>
  <si>
    <t>64db2f60-3bf0-11ee-a37c-e77524c8892b</t>
  </si>
  <si>
    <t>955a9c30-82bc-11ee-804a-030563bfcc7c</t>
  </si>
  <si>
    <t>ede27bf0-1711-11ee-a06e-39c2f627ea93</t>
  </si>
  <si>
    <t>257e8ad0-4a2b-11e9-a878-bba614bcdd39</t>
  </si>
  <si>
    <t>42934850-82c9-11ee-8976-bf712c8f781f</t>
  </si>
  <si>
    <t>93ee1810-82b5-11ee-9af1-f55b36ac4f8e</t>
  </si>
  <si>
    <t>d86796f0-5afc-11ee-8881-d56f5f6a9182</t>
  </si>
  <si>
    <t>05d4cfc0-b34d-11ed-9f47-873b46db793b</t>
  </si>
  <si>
    <t>b8490a40-3378-11ed-ae76-3fb834826ea2</t>
  </si>
  <si>
    <t>10f57040-c842-11ec-bb0c-3fae98676242</t>
  </si>
  <si>
    <t>9982d380-4bd1-11ee-afd6-e74313dfb1e5</t>
  </si>
  <si>
    <t>5213f6f0-86a5-11ee-8bd6-75582b9db969</t>
  </si>
  <si>
    <t>61226370-86aa-11ee-ad18-6773f82f7919</t>
  </si>
  <si>
    <t>441ade50-86dd-11ee-b36f-7776be2a1e1b</t>
  </si>
  <si>
    <t>5cbc6ac0-0af5-11ec-9017-8b49c5d8352f</t>
  </si>
  <si>
    <t>1d305a50-d75a-11ed-a037-adabf39bc1e0</t>
  </si>
  <si>
    <t>22cef3f0-198f-11ee-afd9-6f9713c013c6</t>
  </si>
  <si>
    <t>a173e720-831a-11ee-873f-dda4ce3dc948</t>
  </si>
  <si>
    <t>e3c5ee40-8386-11ee-ad03-89a31f093258</t>
  </si>
  <si>
    <t>e1c0fe60-0d15-11ee-962d-ddeed848e659</t>
  </si>
  <si>
    <t>a3203bb0-7c84-11ee-b5af-a183d65d26ac</t>
  </si>
  <si>
    <t>0d34ad90-73be-11ed-9da1-c3fa5a194f09</t>
  </si>
  <si>
    <t>1da4b160-159f-11ee-a47a-05bf0aa9665f</t>
  </si>
  <si>
    <t>5398ee20-7950-11ee-879a-b55d649dd876</t>
  </si>
  <si>
    <t>8c6b2e70-8044-11ee-983a-6d07f72e7864</t>
  </si>
  <si>
    <t>728429c0-76e0-11ee-8829-470b2840068d</t>
  </si>
  <si>
    <t>1737c430-8e07-11ee-8b89-0bd3d9cab956</t>
  </si>
  <si>
    <t>c32e10b0-59db-11ee-a8bd-579a1d99a10d</t>
  </si>
  <si>
    <t>27f23400-49a5-11ee-9ae2-c50fc35d0bce</t>
  </si>
  <si>
    <t>41dbf880-6414-11ea-9e10-eb01cb48fc54</t>
  </si>
  <si>
    <t>ec10c620-6d69-11ee-b29f-774ecccd7059</t>
  </si>
  <si>
    <t>7c86f0e0-75b6-11ee-97d7-fd2b25005eec</t>
  </si>
  <si>
    <t>62925160-e1b1-11ec-9e43-a1b6fbddc9ee</t>
  </si>
  <si>
    <t>c25326f0-8602-11ee-a9e9-67543d912c63</t>
  </si>
  <si>
    <t>b3b7edc0-0cdf-11ee-9f4b-9da3b6e06fe2</t>
  </si>
  <si>
    <t>65a476e0-a613-11ed-b012-957cc6c1cd6c</t>
  </si>
  <si>
    <t>31c571a0-8e82-11ee-8415-213048eed6dd</t>
  </si>
  <si>
    <t>661a4a60-8d16-11ee-812a-c3419dd43d33</t>
  </si>
  <si>
    <t>bf15f8b0-8dd6-11ee-9511-15f288e42bcf</t>
  </si>
  <si>
    <t>4a0322f0-8ead-11ee-9804-114d86db4ec2</t>
  </si>
  <si>
    <t>80546610-b286-11ed-84f3-0fe35fa6fc30</t>
  </si>
  <si>
    <t>5bcffbe0-d786-11ed-8cc6-f9a25da69300</t>
  </si>
  <si>
    <t>0aaf37a0-7ffe-11ee-b7ea-0f6c37cfb224</t>
  </si>
  <si>
    <t>143e3bc0-7837-11ec-a0b0-21c208a601b2</t>
  </si>
  <si>
    <t>cee65bb0-00fa-11ec-89a2-e7948d7cca75</t>
  </si>
  <si>
    <t>70a47890-3ef5-11ed-9cc0-af411206ec4b</t>
  </si>
  <si>
    <t>8e1efe20-73a4-11ed-ab01-7d24a7432a65</t>
  </si>
  <si>
    <t>e3bf09c0-0594-11ed-8dbb-a31ef1c633ab</t>
  </si>
  <si>
    <t>659653f0-56c9-11ee-a851-55239a1bd78c</t>
  </si>
  <si>
    <t>4d408320-7e24-11ee-826e-fdc180f1b17d</t>
  </si>
  <si>
    <t>e720bd90-0e4c-11ee-b784-cb06407be04d</t>
  </si>
  <si>
    <t>ee7b68c0-5870-11ed-ae8c-0b7ddbc6f75f</t>
  </si>
  <si>
    <t>8548e1e0-68cb-11ee-80c1-771067b555f5</t>
  </si>
  <si>
    <t>c56ae8a0-0959-11ec-bf82-053511df7a4c</t>
  </si>
  <si>
    <t>765c7c60-7b8a-11ee-87d2-47fce8658fe8</t>
  </si>
  <si>
    <t>ba4b7fa0-4f1d-11ee-a913-b54719264b56</t>
  </si>
  <si>
    <t>77af1aa0-fa52-11ed-8190-b93e3e4d6978</t>
  </si>
  <si>
    <t>1fa6f5c0-918b-11ec-89d2-a9d85d4b2984</t>
  </si>
  <si>
    <t>adf3f7c0-7883-11ee-834e-53627a1a7045</t>
  </si>
  <si>
    <t>586ae9a0-b47f-11eb-a5c1-8fe3c2d01d55</t>
  </si>
  <si>
    <t>6ad6ee60-8208-11e8-bb04-51c8cf7a713f</t>
  </si>
  <si>
    <t>6c901470-a611-11ed-9911-91a434dda2f6</t>
  </si>
  <si>
    <t>e0feabf0-4be3-11ee-a29d-03b12bc9e56c</t>
  </si>
  <si>
    <t>f4c64cc0-ca6b-11eb-bda8-3372efbee7a2</t>
  </si>
  <si>
    <t>98fdc920-2f42-11ee-b545-d74f27f763ba</t>
  </si>
  <si>
    <t>b1ea3b50-c712-11ed-88f6-8b88f55add17</t>
  </si>
  <si>
    <t>1b0d2cf0-07b7-11eb-9522-596d7a4eeb1c</t>
  </si>
  <si>
    <t>a6ec8070-6ce2-11ee-ab9b-a7e00f394fa7</t>
  </si>
  <si>
    <t>edf91a60-d9ca-11ed-b250-5f1a006a4167</t>
  </si>
  <si>
    <t>ba3308d0-7470-11ee-a4c8-edd76ccef88f</t>
  </si>
  <si>
    <t>d353ed20-7a4c-11ee-b860-01ebd9fef79d</t>
  </si>
  <si>
    <t>260ee500-17d4-11ee-8f57-99ec27e8048c</t>
  </si>
  <si>
    <t>98e47560-cfb6-11ed-a8ae-bde8f308bb2e</t>
  </si>
  <si>
    <t>81329ac0-f45b-11ea-92be-cdbb81c5233c</t>
  </si>
  <si>
    <t>d7ac7700-d918-11ed-af8a-f95681c13f35</t>
  </si>
  <si>
    <t>e0965730-3ccf-11ee-a9a9-0df85aed76ca</t>
  </si>
  <si>
    <t>21af9600-701a-11ee-83b2-458fb7e3c214</t>
  </si>
  <si>
    <t>2b975720-8933-11ee-bdc9-8fefc7c0954f</t>
  </si>
  <si>
    <t>f9069e10-e2f8-11ec-bd8c-7dd9de1bcade</t>
  </si>
  <si>
    <t>dab96fc0-82c8-11ee-bbb4-0bf408c5e684</t>
  </si>
  <si>
    <t>8e320dc0-8781-11ee-9e03-b1560c194fee</t>
  </si>
  <si>
    <t>09ed0690-1d3d-11e9-bc4c-eb128daee7b0</t>
  </si>
  <si>
    <t>e43fa560-4d67-11ed-b913-d30ce706f537</t>
  </si>
  <si>
    <t>6afc6bf0-c177-11ed-8b42-85324f3bdc75</t>
  </si>
  <si>
    <t>61797880-56a4-11ee-8ae5-a14c4c40687a</t>
  </si>
  <si>
    <t>35b8cc30-85cc-11ee-8375-3d86e2f2c59b</t>
  </si>
  <si>
    <t>9b5a7fb0-83b6-11ee-8987-09fc2fb0dcd0</t>
  </si>
  <si>
    <t>5f1c01a0-3f18-11ee-a4c3-0d2919c214b6</t>
  </si>
  <si>
    <t>29851e80-7d36-11ee-88c4-7d1f8457a1ab</t>
  </si>
  <si>
    <t>7eb45430-8488-11ee-a407-c584ebd2f98a</t>
  </si>
  <si>
    <t>7e8eb160-83a4-11ee-89ca-593b5215b57d</t>
  </si>
  <si>
    <t>6f99e980-8bc5-11ee-845b-cd61ac05f7ff</t>
  </si>
  <si>
    <t>c243f780-38ab-11ec-a486-6f48e3b2b0e4</t>
  </si>
  <si>
    <t>75ff43e0-5b52-11e9-a038-6f5d7a44e050</t>
  </si>
  <si>
    <t>e7b57130-ac5c-11ed-930b-99ec336abe77</t>
  </si>
  <si>
    <t>f7398bb0-25eb-11ee-aed6-299a8c0f9114</t>
  </si>
  <si>
    <t>cea32240-6111-11ee-af6b-eb0ad2bd602a</t>
  </si>
  <si>
    <t>47bcee60-3938-11ee-810a-0f0d572521b8</t>
  </si>
  <si>
    <t>59164730-49f9-11ed-ac9c-33bb80d7ef17</t>
  </si>
  <si>
    <t>ef56f140-796e-11ee-b4b2-01f336b91416</t>
  </si>
  <si>
    <t>c5657500-8f8f-11ee-99f2-5da8203cd615</t>
  </si>
  <si>
    <t>3c731dc0-8d63-11ee-9ec5-7913a057c335</t>
  </si>
  <si>
    <t>f9f16700-8f5a-11ee-b10a-753fc667e7b9</t>
  </si>
  <si>
    <t>7b5ddf10-8d00-11ee-8150-0765ef7620ed</t>
  </si>
  <si>
    <t>8dc18290-56b6-11ee-8b82-ff67f92c4dbd</t>
  </si>
  <si>
    <t>26483050-8e6f-11e9-84ac-fd9237168d37</t>
  </si>
  <si>
    <t>853b9570-77b3-11ee-aa07-cfda4860cd47</t>
  </si>
  <si>
    <t>356789e0-2d22-11ee-a66d-5934984be218</t>
  </si>
  <si>
    <t>cef73940-748e-11ed-b2e0-7df53daa888b</t>
  </si>
  <si>
    <t>9a0bec10-b499-11ea-af52-3fc139d75bb3</t>
  </si>
  <si>
    <t>f047c3b0-6ca6-11ee-a0be-53cba70bced6</t>
  </si>
  <si>
    <t>6b814600-7666-11ee-93c7-87838223042b</t>
  </si>
  <si>
    <t>6c8ae220-6417-11ed-8425-fd4ccba3179f</t>
  </si>
  <si>
    <t>5ae87740-6f29-11ed-acdd-371702bef2e8</t>
  </si>
  <si>
    <t>c9844e00-82fd-11eb-9a72-7b56f4d376a6</t>
  </si>
  <si>
    <t>ad644ab0-5045-11ed-848c-25de0778ac52</t>
  </si>
  <si>
    <t>5cd83180-2ba3-11ee-beb4-d7f3149d2f6d</t>
  </si>
  <si>
    <t>fdf0f620-9f2f-11ed-96f0-f119dd704836</t>
  </si>
  <si>
    <t>513b4f60-8904-11ee-afc9-bdfcd672bf51</t>
  </si>
  <si>
    <t>f97e8030-da1c-11ed-80d6-97e888283b21</t>
  </si>
  <si>
    <t>1607c6f0-1fee-11ee-9951-411d38d4680d</t>
  </si>
  <si>
    <t>4f1ba8b0-5f4c-11ee-966f-eb06eeb20da0</t>
  </si>
  <si>
    <t>2f389840-911d-11ec-8204-53d61bc9d296</t>
  </si>
  <si>
    <t>2d70ead0-6420-11ee-b1bc-c16b88187032</t>
  </si>
  <si>
    <t>845993e0-0bd7-11ec-b047-27eb1f51c720</t>
  </si>
  <si>
    <t>d837a190-8bb5-11ee-92cf-630923b1b0a9</t>
  </si>
  <si>
    <t>91d459b0-e35d-11ed-bcb5-4b66a67ca77d</t>
  </si>
  <si>
    <t>687b6cc0-6783-11ee-9a84-05b55b51cac6</t>
  </si>
  <si>
    <t>d66f8420-8293-11ee-8b0f-27f583f86f46</t>
  </si>
  <si>
    <t>ec3f06d0-110b-11ee-b09e-752b0d93df92</t>
  </si>
  <si>
    <t>f4ecc880-8933-11ee-96a1-6364199c7a1f</t>
  </si>
  <si>
    <t>882e9da0-fba7-11ed-9f1e-9144145f235b</t>
  </si>
  <si>
    <t>04b10c20-69ab-11ee-a98b-4da83d82dd03</t>
  </si>
  <si>
    <t>2bbf35a0-88df-11ee-9eb2-6d896ab69705</t>
  </si>
  <si>
    <t>b513e8c0-89b9-11ee-8652-93f7b8c7dcad</t>
  </si>
  <si>
    <t>b264ccb0-434c-11ee-935c-0f8bd90c2e23</t>
  </si>
  <si>
    <t>43533520-1a4b-11ee-a639-977e7f2d2977</t>
  </si>
  <si>
    <t>36b40650-a165-11ed-8972-5bfa8c140405</t>
  </si>
  <si>
    <t>105347d0-3eb8-11eb-9fcd-3b6c01c8312c</t>
  </si>
  <si>
    <t>a027cd40-73b2-11ee-a9dc-fd6485916bdf</t>
  </si>
  <si>
    <t>d7dd36c0-df75-11ed-aabd-a9f307ee6f6f</t>
  </si>
  <si>
    <t>ecdd4bc0-2edd-11ee-8089-99f61dbe7a4d</t>
  </si>
  <si>
    <t>13ed82d0-74a2-11ed-89c7-9515e1080dd1</t>
  </si>
  <si>
    <t>364e7880-8ada-11ee-b67b-e5a9d60d3276</t>
  </si>
  <si>
    <t>6acf4490-8a71-11ee-bac4-f70ccb8bb05c</t>
  </si>
  <si>
    <t>aca43560-34c0-11eb-8e9b-c9f4e7dbaf0f</t>
  </si>
  <si>
    <t>450c7780-6381-11ee-96b4-197b9dfa437e</t>
  </si>
  <si>
    <t>7a5bd010-2b56-11e9-8e43-a9efbe328384</t>
  </si>
  <si>
    <t>72872510-0100-11ec-9cb4-2b4cd0d87939</t>
  </si>
  <si>
    <t>0468c1b0-a353-11ec-9144-d3272d70914b</t>
  </si>
  <si>
    <t>7a2149b0-83e7-11ee-9343-d1f132bc0bbd</t>
  </si>
  <si>
    <t>0cb04460-ddaa-11ec-8efe-7fe790d3fecb</t>
  </si>
  <si>
    <t>bceaee00-69c9-11ee-aacd-e55ecd7ae380</t>
  </si>
  <si>
    <t>b62a0260-8484-11ee-a2df-21b88be7048e</t>
  </si>
  <si>
    <t>bd403fb0-a6d6-11ed-9f7f-639b7f0e5376</t>
  </si>
  <si>
    <t>58808070-af25-11ec-b5b8-473bdd604e5d</t>
  </si>
  <si>
    <t>9b676690-8651-11eb-9248-119991b39ad4</t>
  </si>
  <si>
    <t>5c91ad70-0e69-11ee-83e6-f3f00eda86fa</t>
  </si>
  <si>
    <t>71cbe040-2ac3-11ee-a403-9dee38e85188</t>
  </si>
  <si>
    <t>aa8da500-149b-11ee-b6b1-8794cc5c3c34</t>
  </si>
  <si>
    <t>2e1a1f90-2458-11ee-9369-85d76b128d81</t>
  </si>
  <si>
    <t>37ffa9c0-5ece-11ee-8a32-c53aa9c8cedd</t>
  </si>
  <si>
    <t>88215510-28de-11ed-8b45-71549fde3f2f</t>
  </si>
  <si>
    <t>796d8d70-7cbd-11ee-ac43-a13f6941ddfc</t>
  </si>
  <si>
    <t>e253ad90-6f22-11ee-a197-bb8297171c91</t>
  </si>
  <si>
    <t>5b641fe0-e5c1-11ec-8cf9-09f4936236ef</t>
  </si>
  <si>
    <t>8547c4a0-81de-11ee-8665-1f86cc80f3e6</t>
  </si>
  <si>
    <t>f3aeb1c0-77f1-11ee-9d52-d72317ee723e</t>
  </si>
  <si>
    <t>7c174d50-fd47-11ec-b3a2-d76258c674ee</t>
  </si>
  <si>
    <t>5e4f8120-9f20-11ea-95a0-856084d6f360</t>
  </si>
  <si>
    <t>da3ece30-2a54-11ea-a884-270c7ceeb146</t>
  </si>
  <si>
    <t>b5daa2f0-18a1-11ee-b446-4751c85527d2</t>
  </si>
  <si>
    <t>3b00f3d0-90b2-11ed-8fda-779eed28f386</t>
  </si>
  <si>
    <t>0ef203b0-561f-11ed-b3e7-85c742d8b5bd</t>
  </si>
  <si>
    <t>efb4d960-57e8-11ee-ad1b-6f0d5e8d1dee</t>
  </si>
  <si>
    <t>74d3b9a0-667a-11ee-abff-1502f1b87e97</t>
  </si>
  <si>
    <t>0208e7b0-68c8-11ee-9bc4-59233d326e23</t>
  </si>
  <si>
    <t>64637210-5480-11ee-8d9f-ab1bd206fa03</t>
  </si>
  <si>
    <t>10c12ea0-76fe-11ed-a658-6714a44ce969</t>
  </si>
  <si>
    <t>58e7ce10-feac-11ed-bd84-0769a47da62a</t>
  </si>
  <si>
    <t>99b173d0-6251-11ed-8048-c1b9250862dc</t>
  </si>
  <si>
    <t>efd73b80-7cf3-11ec-be49-277e3f6a3657</t>
  </si>
  <si>
    <t>9236a230-83b4-11ee-921f-3fdf76dd5daf</t>
  </si>
  <si>
    <t>5ee69af0-5eef-11ee-a0ce-534053dee6bb</t>
  </si>
  <si>
    <t>649ff7b0-eba1-11ec-91b7-99105d1e7ba7</t>
  </si>
  <si>
    <t>d71c9ad0-006f-11ee-8d83-ed3f305e843d</t>
  </si>
  <si>
    <t>c0cc6d20-8745-11ee-a8b6-65a9232bd5fc</t>
  </si>
  <si>
    <t>74731580-0e5d-11ed-95eb-8f9931399295</t>
  </si>
  <si>
    <t>9df19e70-7f58-11ec-b749-d973cde616e0</t>
  </si>
  <si>
    <t>e8cc7d40-5844-11ee-a340-996a4b5e9a34</t>
  </si>
  <si>
    <t>be50c1e0-80ba-11ee-8299-df4e18e82aa8</t>
  </si>
  <si>
    <t>ba9af910-0968-11ec-a515-8d4a30fa5a2d</t>
  </si>
  <si>
    <t>80988770-7263-11ea-9825-d3edf2c0fd9d</t>
  </si>
  <si>
    <t>96da14b0-7fa5-11ee-b746-99a0e83cc81c</t>
  </si>
  <si>
    <t>9039c900-6571-11ee-b29d-57ac5b8050b8</t>
  </si>
  <si>
    <t>c71bead0-7f79-11ee-aff6-83b8a3efc827</t>
  </si>
  <si>
    <t>fc1afb50-79f1-11ee-81b1-378384eed664</t>
  </si>
  <si>
    <t>2f471bb0-aae7-11ed-ae92-337a9f4663b7</t>
  </si>
  <si>
    <t>e4f4d2c0-cb8d-11ec-ab0d-13e963ec8c4b</t>
  </si>
  <si>
    <t>67114f90-2452-11ee-8452-67ae9e4ba894</t>
  </si>
  <si>
    <t>61bfc420-fec6-11ec-9cf6-5713f45ef07f</t>
  </si>
  <si>
    <t>5be08d60-69a4-11ee-92fd-7f4197b0dca2</t>
  </si>
  <si>
    <t>3c566330-891f-11ee-acf8-91c6ca31a2f7</t>
  </si>
  <si>
    <t>fa43f760-cfd6-11e9-a723-e56c51915bc4</t>
  </si>
  <si>
    <t>d00c0240-f725-11ea-b033-ed8fc7294b9d</t>
  </si>
  <si>
    <t>e5add4e0-8767-11ee-b90e-d31448cb63b0</t>
  </si>
  <si>
    <t>d4506f50-8c44-11ee-a49b-fddaab68def1</t>
  </si>
  <si>
    <t>5202f6f0-09d9-11e9-ba60-d19f8ae664ed</t>
  </si>
  <si>
    <t>379a7520-8627-11ee-a7b2-7bc57e4eed94</t>
  </si>
  <si>
    <t>d69e8220-fe5c-11ea-948b-09dc0eab01dd</t>
  </si>
  <si>
    <t>558f8f10-8e7a-11ee-b836-277a5eee084b</t>
  </si>
  <si>
    <t>da53aca0-8f4b-11ee-8812-096db200c35e</t>
  </si>
  <si>
    <t>93eb80a0-789c-11ee-927d-87b3f79964a6</t>
  </si>
  <si>
    <t>e8457e10-4ef0-11ee-a057-6b4e1d78e85c</t>
  </si>
  <si>
    <t>2453f240-5614-11ee-96cd-2f16c5f8c3ad</t>
  </si>
  <si>
    <t>0cad5fb0-78fa-11ee-bf9c-8d2473ad598a</t>
  </si>
  <si>
    <t>36004290-9955-11ed-a290-715d3859dd6e</t>
  </si>
  <si>
    <t>cd39ce00-77a9-11ee-8989-1b2cd0b164c3</t>
  </si>
  <si>
    <t>db5c2150-7bd6-11ee-9c29-f9244dc38721</t>
  </si>
  <si>
    <t>3641be70-56bd-11ee-8757-274528955ba6</t>
  </si>
  <si>
    <t>f4f123b0-3c23-11ee-af31-1d3739303f12</t>
  </si>
  <si>
    <t>d9f4ff00-9ea0-11eb-93e0-f5efbc5ca016</t>
  </si>
  <si>
    <t>a7daa580-0f09-11ed-bf6a-5dbff2e76752</t>
  </si>
  <si>
    <t>fb91bf00-65cc-11ed-a7a0-0defa86cfff0</t>
  </si>
  <si>
    <t>000e8f20-6f90-11eb-af1c-5561488554d2</t>
  </si>
  <si>
    <t>662f2150-3b19-11ee-b488-1d74d83e4f6e</t>
  </si>
  <si>
    <t>fb1011f0-4f26-11ee-8ed6-133681015de2</t>
  </si>
  <si>
    <t>d4c90d00-9115-11ed-b9f3-3399415305d0</t>
  </si>
  <si>
    <t>0f8d1600-48f3-11ec-8ec6-bd44dfcb57d3</t>
  </si>
  <si>
    <t>4eadb6f0-8433-11ee-96be-453e49a3463b</t>
  </si>
  <si>
    <t>63d04bd0-837d-11ee-8345-2be6464db295</t>
  </si>
  <si>
    <t>a968a720-ee5d-11ec-af4b-f9fe9794619b</t>
  </si>
  <si>
    <t>4ed09280-3db9-11ee-939a-5b4439777233</t>
  </si>
  <si>
    <t>205b7560-82aa-11ee-8261-13031fae67b7</t>
  </si>
  <si>
    <t>64073020-ec68-11ed-921e-2d3834eb626c</t>
  </si>
  <si>
    <t>2f6aabb0-8611-11ee-b597-e1ce23df0a71</t>
  </si>
  <si>
    <t>639b8690-ebce-11ec-99ce-ebb26da0f06e</t>
  </si>
  <si>
    <t>77d624f0-86cb-11ee-bb0d-63024d8a8c01</t>
  </si>
  <si>
    <t>10442110-869a-11ee-a2ff-89cde82bfaef</t>
  </si>
  <si>
    <t>17699c20-839f-11ee-a677-ef64b3f00fa8</t>
  </si>
  <si>
    <t>fcffa940-1516-11ec-bed8-eb6c42b4a6bd</t>
  </si>
  <si>
    <t>cd4fbce0-7b5e-11ec-88c0-bd4911290554</t>
  </si>
  <si>
    <t>b19e8650-ac20-11ec-900e-cff99ee551dc</t>
  </si>
  <si>
    <t>4cb18410-c60d-11ed-a850-4182ae039862</t>
  </si>
  <si>
    <t>4a4b1990-7e72-11ec-940b-01d8904f1583</t>
  </si>
  <si>
    <t>5f076360-7c7d-11ee-8375-49a0ba7f07bc</t>
  </si>
  <si>
    <t>b2fbeac0-035d-11ee-be1a-5954a140ec77</t>
  </si>
  <si>
    <t>8fc92c60-384c-11ee-b8d9-3bf288702263</t>
  </si>
  <si>
    <t>01add9b0-6163-11ec-a529-55acd510fc9a</t>
  </si>
  <si>
    <t>cb17c970-814e-11ee-bfbf-79620b1ab2af</t>
  </si>
  <si>
    <t>b4f31820-1e3e-11ee-bfa8-630db6971db8</t>
  </si>
  <si>
    <t>812cfdf0-816a-11ee-88a4-8da86ff3f0c0</t>
  </si>
  <si>
    <t>4016f720-9f8f-11ed-89a4-a584c3089d95</t>
  </si>
  <si>
    <t>db7f6dd0-425c-11ee-910e-f1f81e9ecf17</t>
  </si>
  <si>
    <t>e6a77660-e8d6-11e8-b8ad-33a9ff90ca95</t>
  </si>
  <si>
    <t>b22b2670-da4e-11ed-89e9-21a55a0c4f60</t>
  </si>
  <si>
    <t>1eb0f940-1a29-11ee-87a0-8bc7ab4e8f24</t>
  </si>
  <si>
    <t>b6135f10-577f-11ee-9963-df4485d20320</t>
  </si>
  <si>
    <t>3de41b90-786a-11ee-b7e9-d5eb97e28c00</t>
  </si>
  <si>
    <t>a5febcf0-7fd9-11ee-8c48-1990cc8318c6</t>
  </si>
  <si>
    <t>bae11bf0-6110-11ee-be48-e9d5848c2ade</t>
  </si>
  <si>
    <t>3902c360-f48a-11ed-9f94-cd16651a249b</t>
  </si>
  <si>
    <t>aec19980-7520-11ed-9913-030b7d6ea0f6</t>
  </si>
  <si>
    <t>b81d8480-7a3d-11ee-9dd2-5983c7f5d8ee</t>
  </si>
  <si>
    <t>2b523290-8798-11ee-9de5-fdbea01d75e4</t>
  </si>
  <si>
    <t>41190780-1238-11eb-b423-07d9405e2103</t>
  </si>
  <si>
    <t>fd7f6070-3e60-11ee-b7b6-bf8216dde798</t>
  </si>
  <si>
    <t>6cbb9990-8763-11ee-9b9d-2fe695e4ff50</t>
  </si>
  <si>
    <t>ecde2300-aaef-11ed-bac8-1d59c674146a</t>
  </si>
  <si>
    <t>52ac4c10-6216-11ee-a030-83dcf99bb9b3</t>
  </si>
  <si>
    <t>55df43e0-88ca-11ed-a7d7-cbcda91d8747</t>
  </si>
  <si>
    <t>82bba210-69a1-11ee-b56c-f35bf6efbd6e</t>
  </si>
  <si>
    <t>9162fe50-293a-11ee-b28d-4db685a7d74d</t>
  </si>
  <si>
    <t>95cea920-fa62-11eb-b002-f375b79e9fca</t>
  </si>
  <si>
    <t>1a7ce660-bf2d-11ed-a0db-bbdf05321599</t>
  </si>
  <si>
    <t>e0964e40-03ee-11ed-b241-6157877557bf</t>
  </si>
  <si>
    <t>8f38add0-839b-11ee-ad5f-b53d8240324b</t>
  </si>
  <si>
    <t>6d8da660-a282-11eb-a6f8-75f96cb40610</t>
  </si>
  <si>
    <t>cf7bd5c0-ebda-11ec-8bf5-5904d3eb491b</t>
  </si>
  <si>
    <t>656f6310-f674-11eb-bcc7-0def8037b576</t>
  </si>
  <si>
    <t>2ef18e70-26b6-11ee-b681-8d7664243040</t>
  </si>
  <si>
    <t>b3099ed0-7d4d-11ee-b9a2-5511bb985bbb</t>
  </si>
  <si>
    <t>c1e5eb80-81f7-11ee-8582-1597295930fa</t>
  </si>
  <si>
    <t>6a43be40-7ebc-11ee-8cba-352ee31d8aeb</t>
  </si>
  <si>
    <t>dda9fcf0-1a00-11ec-a048-ebe642b40a91</t>
  </si>
  <si>
    <t>b0d453f0-0dde-11ee-85ef-7f7d21aa905f</t>
  </si>
  <si>
    <t>087e4720-5149-11ee-a521-ab2083eab7e5</t>
  </si>
  <si>
    <t>41a83de0-797a-11ee-9c51-61622079b006</t>
  </si>
  <si>
    <t>9db67550-4e42-11ea-9bfd-55441f27779a</t>
  </si>
  <si>
    <t>32e54260-4b4b-11ee-8cec-63e3708533e1</t>
  </si>
  <si>
    <t>0810a900-74bb-11ee-8708-fb02a4375865</t>
  </si>
  <si>
    <t>bc4dcab0-59b9-11ed-bcf2-712a05d274ae</t>
  </si>
  <si>
    <t>74f02dd0-9df1-11ed-bfbd-2f41c8fdf9a1</t>
  </si>
  <si>
    <t>8326d2c0-c2a7-11ed-8ca3-2df7ef14a5f8</t>
  </si>
  <si>
    <t>2fcb3a90-7b42-11ee-bca9-9bf03a0c7ea7</t>
  </si>
  <si>
    <t>f8bcf870-007d-11ee-a4cc-b78bb8741938</t>
  </si>
  <si>
    <t>ec2e5230-7afc-11ee-873a-9b0c9fffb6ff</t>
  </si>
  <si>
    <t>652b0e30-3a08-11e8-9719-f99264cb83ea</t>
  </si>
  <si>
    <t>c0336c20-8aa0-11ee-bb3b-adeb0220139f</t>
  </si>
  <si>
    <t>60386810-7ab6-11ee-9636-33acec626b33</t>
  </si>
  <si>
    <t>eac80a00-b567-11ec-bf4a-6f5a48f3c5ec</t>
  </si>
  <si>
    <t>d95fc990-36c6-11eb-952c-7d8da289e2a8</t>
  </si>
  <si>
    <t>4a370f70-7c7e-11ee-a46f-4bbfee3f75af</t>
  </si>
  <si>
    <t>ec0072d0-a046-11ec-9143-17bff0c56069</t>
  </si>
  <si>
    <t>d6ebc9b0-dac6-11ed-8b15-7f00f78a4888</t>
  </si>
  <si>
    <t>1d1d0590-2c6e-11ee-89bc-57ca4e0a6d04</t>
  </si>
  <si>
    <t>52264f60-181e-11eb-affc-6f8ace5a5268</t>
  </si>
  <si>
    <t>a8e3dd10-4334-11ee-95fe-076e2b8d0f7f</t>
  </si>
  <si>
    <t>1b144350-ff76-11ed-b151-fb668579721f</t>
  </si>
  <si>
    <t>0913e980-b3d4-11ea-9ee1-8361b1f4da3a</t>
  </si>
  <si>
    <t>60e54190-35a4-11ee-9d01-1fde91f5f22c</t>
  </si>
  <si>
    <t>2eaa0f60-adbb-11ed-ad4e-93a819bca00e</t>
  </si>
  <si>
    <t>4f4b4770-4d75-11ee-a0a9-8158af0a7d41</t>
  </si>
  <si>
    <t>d2eb0400-e357-11ec-ad32-534174449c30</t>
  </si>
  <si>
    <t>ba1f3c10-1520-11ee-97f2-d9709144aabc</t>
  </si>
  <si>
    <t>1932f3e0-8ac9-11e9-a814-a3f58c338313</t>
  </si>
  <si>
    <t>d1f19c80-8c53-11ed-939a-2f0a7ce2b68a</t>
  </si>
  <si>
    <t>eb873190-89f6-11ee-bff8-152d15e4c2e5</t>
  </si>
  <si>
    <t>af62dd40-8d0c-11ee-af35-57a7ef09a496</t>
  </si>
  <si>
    <t>89fd2e10-860a-11ee-bf4b-5be2d5fadf2d</t>
  </si>
  <si>
    <t>4f52f870-35e3-11ee-be0f-236b4a7aae6b</t>
  </si>
  <si>
    <t>82cc2b80-7de7-11ee-b54c-f188978fec47</t>
  </si>
  <si>
    <t>de7fa290-b9b1-11ed-8be6-4be82f342a00</t>
  </si>
  <si>
    <t>81aad2f0-77c6-11ee-a8d7-9bb8e426535f</t>
  </si>
  <si>
    <t>2ffcbeb0-770c-11ee-a028-7b7b0ff9ca0d</t>
  </si>
  <si>
    <t>d9e366b0-30b7-11ec-b329-abeb459d6287</t>
  </si>
  <si>
    <t>2fafd2d0-1223-11ec-b125-8ffb5131693c</t>
  </si>
  <si>
    <t>721aa1f0-6e6e-11ee-bd4a-d957ed9a2f86</t>
  </si>
  <si>
    <t>72c62ff0-6736-11ee-a087-71aee36879e5</t>
  </si>
  <si>
    <t>0cec3930-3cbc-11ee-9bec-2317dd92f7e7</t>
  </si>
  <si>
    <t>b858ba70-5903-11ed-b7dd-059b352cbed2</t>
  </si>
  <si>
    <t>37e18de0-79be-11ee-8cc8-394cedcbf425</t>
  </si>
  <si>
    <t>359bfb40-786c-11ee-87f6-6d30917c2d65</t>
  </si>
  <si>
    <t>aadf7710-8771-11ee-ac26-d1cff49166a1</t>
  </si>
  <si>
    <t>77b48290-807d-11ee-9638-5fb08ce02663</t>
  </si>
  <si>
    <t>16b99ad0-a1f7-11ed-9586-b1c171bc89ca</t>
  </si>
  <si>
    <t>e52e4850-57ca-11ee-9609-d5abc4afcfed</t>
  </si>
  <si>
    <t>5504fc90-b745-11ed-91f9-838a0178a0ef</t>
  </si>
  <si>
    <t>bbd52050-7d95-11ee-aa43-010471b24cf7</t>
  </si>
  <si>
    <t>3d21e9b0-1ee9-11ee-80e6-173bb63d4809</t>
  </si>
  <si>
    <t>ac866e90-8477-11ee-accc-07da7732de51</t>
  </si>
  <si>
    <t>ad72b1f0-3cbb-11ee-b3ab-59d21131b2cf</t>
  </si>
  <si>
    <t>c03c72e0-8e7c-11ee-b113-cf63abd1ee53</t>
  </si>
  <si>
    <t>3d243c70-78b6-11ee-a5f4-9f8adec7905e</t>
  </si>
  <si>
    <t>6f7d57e0-f3ad-11ec-b407-a5efe1ac634a</t>
  </si>
  <si>
    <t>0d481870-7bc0-11ee-8d07-e935d2e5c93d</t>
  </si>
  <si>
    <t>59f75780-e99e-11ed-a7e6-5b79121ad7e4</t>
  </si>
  <si>
    <t>54a8dab0-a75e-11ed-962f-b5bac728156f</t>
  </si>
  <si>
    <t>53318ae0-722b-11ee-93d1-a918d7395c9f</t>
  </si>
  <si>
    <t>1b2ad2a0-4e21-11ea-829a-a9e03ab73297</t>
  </si>
  <si>
    <t>c15f2380-78dc-11ee-ba20-6dd8eb31ea84</t>
  </si>
  <si>
    <t>90b277f0-7576-11ee-b3ef-0331249bb501</t>
  </si>
  <si>
    <t>1815e920-a18a-11eb-9ee0-9190633503d0</t>
  </si>
  <si>
    <t>e49260b0-4335-11ee-a1d6-4ddc9c80ed8a</t>
  </si>
  <si>
    <t>67d7d6f0-5923-11ee-a7c0-afd4243c8f34</t>
  </si>
  <si>
    <t>8211a520-5c69-11ee-9fb2-ef0c1c7bbc91</t>
  </si>
  <si>
    <t>107b77e0-dabb-11ed-8557-956134157fc2</t>
  </si>
  <si>
    <t>061c2330-f64f-11ed-b453-c5162b977fe5</t>
  </si>
  <si>
    <t>0f362790-ca04-11ec-a4db-b3e333908277</t>
  </si>
  <si>
    <t>c32513c0-2498-11ee-87bf-09b45af96ba3</t>
  </si>
  <si>
    <t>5c688330-64ee-11ec-b9de-ffc024910d8b</t>
  </si>
  <si>
    <t>a2bc6340-e064-11ed-84a1-1951054b9c93</t>
  </si>
  <si>
    <t>560a52f0-85eb-11ee-a483-2909bd80e792</t>
  </si>
  <si>
    <t>ce562800-5ed2-11ee-9783-4d6c12b76402</t>
  </si>
  <si>
    <t>4d517200-7ef3-11ee-b092-3329c4c4f50b</t>
  </si>
  <si>
    <t>8f4544a0-c291-11eb-9c83-57f7cf8b0a74</t>
  </si>
  <si>
    <t>1deb3ca0-7bef-11ee-bac5-95190d3590e5</t>
  </si>
  <si>
    <t>09758de0-dc65-11ed-a11d-732d2ab187eb</t>
  </si>
  <si>
    <t>bbae82b0-cba2-11ed-94f9-d313057b9a6d</t>
  </si>
  <si>
    <t>ce864ed0-8abb-11ee-bae8-6fd4ef6aa117</t>
  </si>
  <si>
    <t>64a66af0-30a0-11ea-9200-23bcbe16af38</t>
  </si>
  <si>
    <t>e0c2d5e0-04de-11ee-bc77-2168d38f84f6</t>
  </si>
  <si>
    <t>4d65acb0-42ef-11ee-8a6e-7d27aeaf6636</t>
  </si>
  <si>
    <t>a7210730-44d0-11ee-a575-95129800781f</t>
  </si>
  <si>
    <t>42f1a1d0-8151-11ee-bae8-8b76e9329d89</t>
  </si>
  <si>
    <t>e6df3950-695c-11ed-a7e9-cf336c0b4975</t>
  </si>
  <si>
    <t>a5ad2250-fb86-11ed-9389-fb3ae8cc6873</t>
  </si>
  <si>
    <t>0ff969e0-93de-11ed-b7e3-25b6974d03e8</t>
  </si>
  <si>
    <t>3248b330-1f1d-11eb-b0e1-474294dd53b3</t>
  </si>
  <si>
    <t>8d882410-4323-11ee-819c-0bb34dbb2013</t>
  </si>
  <si>
    <t>55dca340-6dd8-11ed-9ca8-0d57bf265a8f</t>
  </si>
  <si>
    <t>b5bd35e0-6626-11ed-b435-c129cdf841ec</t>
  </si>
  <si>
    <t>f5a5a280-db24-11ea-97c2-31d77fdfa746</t>
  </si>
  <si>
    <t>8f8221e0-39b8-11ee-874e-a3af4c97ee09</t>
  </si>
  <si>
    <t>e6f310d0-7d7c-11ee-beac-17d97f8f2f6c</t>
  </si>
  <si>
    <t>f02f5ea0-6e99-11eb-b0fa-17d5ac138b40</t>
  </si>
  <si>
    <t>bb9fbc00-8054-11ee-8ef4-9f177767f73f</t>
  </si>
  <si>
    <t>de195430-8dab-11ee-b5da-b3201f7a331d</t>
  </si>
  <si>
    <t>32da9db0-c86a-11ed-88c5-2dba88bc4662</t>
  </si>
  <si>
    <t>38152520-8e03-11ee-9cdd-7bab8884b445</t>
  </si>
  <si>
    <t>dd99c830-7958-11ee-8abb-c5ce98a5d967</t>
  </si>
  <si>
    <t>92bfb750-f734-11eb-9fe0-fff033bdf021</t>
  </si>
  <si>
    <t>6a0b8d80-836d-11ee-81bf-29292249a826</t>
  </si>
  <si>
    <t>82d401b0-9a40-11ed-af3a-9d6b2b3c4aca</t>
  </si>
  <si>
    <t>0b2c4690-7d2f-11ee-97b0-3381a09dccb5</t>
  </si>
  <si>
    <t>fcb8fe10-86ec-11ee-b61f-57b6f535b344</t>
  </si>
  <si>
    <t>23e2a550-d2ab-11ed-8c4f-035ca46fa6df</t>
  </si>
  <si>
    <t>4e4485a0-8095-11ee-be46-1fbfe22e7dcb</t>
  </si>
  <si>
    <t>eae84e10-8125-11ee-8f8d-fb62a141560f</t>
  </si>
  <si>
    <t>50028a60-2789-11ed-8648-0b1ad6a81155</t>
  </si>
  <si>
    <t>851ce440-9c85-11ed-bddf-9d35150696a4</t>
  </si>
  <si>
    <t>41a75d50-9d2d-11ed-8fed-05fe65e1c2cd</t>
  </si>
  <si>
    <t>323195f0-7de4-11ee-842d-4508f3a974a8</t>
  </si>
  <si>
    <t>01b8ff60-f9ed-11ed-9211-61a3ebd84030</t>
  </si>
  <si>
    <t>6dd0c5d0-7fde-11ee-b07f-c54c9f6241e8</t>
  </si>
  <si>
    <t>58ffa430-5dd5-11ee-b9e9-41c6a6adc77d</t>
  </si>
  <si>
    <t>670f6420-6ab9-11ee-bef1-f7db6a7c742f</t>
  </si>
  <si>
    <t>1c53fbc0-7e67-11ec-bac8-8d1001d9f434</t>
  </si>
  <si>
    <t>55368db0-e354-11ed-bac4-2b7ebe39dfbc</t>
  </si>
  <si>
    <t>4d23ba20-628a-11ee-8217-9daf7e33f6c2</t>
  </si>
  <si>
    <t>f62cf400-5d1d-11ee-8a4a-05be3b3e750e</t>
  </si>
  <si>
    <t>e40f0af0-fa79-11eb-9ca9-8b066ac85359</t>
  </si>
  <si>
    <t>55d54360-32a0-11ee-8af8-15762d12dffd</t>
  </si>
  <si>
    <t>5b466a90-5ebf-11ee-aa87-cb8129cbe916</t>
  </si>
  <si>
    <t>9ef1adc0-8928-11ee-a64a-196983fd4fc5</t>
  </si>
  <si>
    <t>bb6672a0-3602-11eb-80dd-fd89cd589d29</t>
  </si>
  <si>
    <t>1421b740-718f-11ee-ac1d-139f18ab9ae5</t>
  </si>
  <si>
    <t>f5112200-b585-11ea-ab00-1b7b7c8dd002</t>
  </si>
  <si>
    <t>08d30f50-628b-11ee-bed4-a986e853a4a6</t>
  </si>
  <si>
    <t>eff02340-7935-11e8-89fa-c76fb44748d2</t>
  </si>
  <si>
    <t>85457e50-3f7d-11ee-b92a-9df35ea71d1f</t>
  </si>
  <si>
    <t>13d2fc40-6992-11ee-a39e-d9c7e97c932d</t>
  </si>
  <si>
    <t>dc592d70-85da-11ed-8c4d-3d05d417b1f6</t>
  </si>
  <si>
    <t>02ee6250-79b6-11ee-8611-25e7a8792543</t>
  </si>
  <si>
    <t>ab944480-2ce0-11ec-8ad6-1b97e5d111cb</t>
  </si>
  <si>
    <t>22c6d860-a053-11ed-8b7f-b3327a4abdb1</t>
  </si>
  <si>
    <t>bd501cb0-7c86-11ee-8122-ff387d7601ef</t>
  </si>
  <si>
    <t>df7fffc0-13a6-11ed-b8d7-2fa365d5505c</t>
  </si>
  <si>
    <t>20302200-ef57-11ea-8e78-6dabe8b79719</t>
  </si>
  <si>
    <t>5148c190-367c-11ec-9941-c123953e9367</t>
  </si>
  <si>
    <t>f5638100-8aa5-11ee-8a4d-0523d43dfe05</t>
  </si>
  <si>
    <t>d9424be0-81d2-11ee-9717-8dd4b40da410</t>
  </si>
  <si>
    <t>a0391400-8aab-11ee-84d8-895226beeb13</t>
  </si>
  <si>
    <t>8ef577b0-b267-11ec-8c00-399403b6130e</t>
  </si>
  <si>
    <t>e9dfbaa0-424e-11ee-a003-e7910bd9b8fd</t>
  </si>
  <si>
    <t>cb2ff360-2f5f-11ee-86b2-f16b8fc44a84</t>
  </si>
  <si>
    <t>38dfa6f0-ba89-11ec-b984-fd0a31283cbe</t>
  </si>
  <si>
    <t>5e8e4de0-7ca0-11ee-9f93-935df89da119</t>
  </si>
  <si>
    <t>84ab56e0-7be6-11ee-a37b-19af5206d5c5</t>
  </si>
  <si>
    <t>510bba50-5c56-11ee-bcee-c9f46ad93bee</t>
  </si>
  <si>
    <t>1297a180-689f-11ee-83db-693882983005</t>
  </si>
  <si>
    <t>185f2f30-927a-11ed-bdb1-6b88d94025e0</t>
  </si>
  <si>
    <t>e87aac00-335e-11ee-8ad8-e16a8ba3a000</t>
  </si>
  <si>
    <t>0226dbb0-4e08-11ee-8c36-89ed80d388ee</t>
  </si>
  <si>
    <t>8b622760-83bc-11ee-ae68-0fe01102f264</t>
  </si>
  <si>
    <t>48e187c0-81f3-11ee-923b-bd7ae39f781f</t>
  </si>
  <si>
    <t>b5b60160-3a76-11ee-b6fe-4b90a5474901</t>
  </si>
  <si>
    <t>69930a10-c13d-11e8-a647-432a59f0b3c1</t>
  </si>
  <si>
    <t>fb868200-7b3a-11ee-8b0f-21307f08157f</t>
  </si>
  <si>
    <t>cbd06580-1a8c-11ee-9672-87261184b8ef</t>
  </si>
  <si>
    <t>2e42c880-c2f8-11ed-be7c-ef9acfee4cf4</t>
  </si>
  <si>
    <t>c261f230-1807-11ed-a049-f1d566687b36</t>
  </si>
  <si>
    <t>03ec7180-7f81-11ee-bb1e-41095469a7a7</t>
  </si>
  <si>
    <t>64e8fe60-7fc5-11ee-b7a7-37ee0565a86e</t>
  </si>
  <si>
    <t>051e0fc0-7a07-11ee-a84c-e37458880ae7</t>
  </si>
  <si>
    <t>73907780-ddff-11ed-9277-1b2534dbaeae</t>
  </si>
  <si>
    <t>70a4cfa0-d1d2-11ed-b945-73db127a42c4</t>
  </si>
  <si>
    <t>8bfc0cc0-6aaa-11ee-bf87-2b053a78288c</t>
  </si>
  <si>
    <t>c8c41c30-88f3-11ee-94c3-3788e2d9a79c</t>
  </si>
  <si>
    <t>b7eaa300-d4a9-11e9-81e1-39370ddc74fe</t>
  </si>
  <si>
    <t>deec2670-0bf7-11ee-9e98-452b50bf98c6</t>
  </si>
  <si>
    <t>ab0c7370-8882-11ee-a4e6-0bfa1e7d0787</t>
  </si>
  <si>
    <t>dd0a6470-7133-11ed-99fe-9b8054925168</t>
  </si>
  <si>
    <t>3bf7c6a0-7bc1-11ea-b721-fb0d67f1333e</t>
  </si>
  <si>
    <t>1d4b0710-863f-11eb-8866-abe960b89cdc</t>
  </si>
  <si>
    <t>c0000050-e3fd-11ed-b7f9-7fbc52469510</t>
  </si>
  <si>
    <t>db859960-3826-11ea-b857-fd3cd0585c55</t>
  </si>
  <si>
    <t>93ff3b00-47ab-11ec-a51a-5b61666aaba3</t>
  </si>
  <si>
    <t>e79f3840-4cb0-11ed-a056-6d4223dfed45</t>
  </si>
  <si>
    <t>09cd6590-ea81-11ed-9a25-67dfa5267f22</t>
  </si>
  <si>
    <t>f3889090-3cb3-11ee-bd9a-8f80d9664d96</t>
  </si>
  <si>
    <t>f6f9db50-1578-11ea-9702-671dbd8ea8e9</t>
  </si>
  <si>
    <t>60b897a0-7eb3-11ee-953b-258ebc431b50</t>
  </si>
  <si>
    <t>aebc5900-7d32-11ee-ad81-a90a6cd195f4</t>
  </si>
  <si>
    <t>5b4602d0-24dd-11ec-a37a-8b0896de8975</t>
  </si>
  <si>
    <t>c8b3a360-581b-11ec-901e-25cd5272c878</t>
  </si>
  <si>
    <t>280c2c50-2fd5-11ee-9207-0df034280fb0</t>
  </si>
  <si>
    <t>54da0300-856c-11ee-8dc5-b3bcb8f2e20f</t>
  </si>
  <si>
    <t>bb727330-f50e-11ec-b55e-f10ce18ce9b1</t>
  </si>
  <si>
    <t>1c1dc3d0-971a-11ed-81d0-61fa6d7d6068</t>
  </si>
  <si>
    <t>eb3ea0d0-c057-11eb-955a-75d4d10e7343</t>
  </si>
  <si>
    <t>c98fade0-89d5-11ee-a93d-69b27984680a</t>
  </si>
  <si>
    <t>b1aa8a50-b376-11ed-8615-21dc0e3d3ff5</t>
  </si>
  <si>
    <t>1ae69760-7bb8-11ea-9592-3912f9881946</t>
  </si>
  <si>
    <t>89e14760-5ce6-11ee-9f02-dd3a8bd674f4</t>
  </si>
  <si>
    <t>0b3f7b80-83f5-11ee-9916-5987215d24d7</t>
  </si>
  <si>
    <t>3db44c90-3ed0-11ee-8d18-b54c6f31d576</t>
  </si>
  <si>
    <t>25b383a0-9092-11ed-9cea-25b50725afb1</t>
  </si>
  <si>
    <t>5a8ba180-be67-11e9-ae72-8fd9d8daacaa</t>
  </si>
  <si>
    <t>f620d8c0-f3a3-11ed-8fe3-a3b441e03faa</t>
  </si>
  <si>
    <t>22da2940-7ff2-11ee-a87f-199d5cdb283f</t>
  </si>
  <si>
    <t>a652e520-6727-11ee-a5a8-27ed8fc0fd65</t>
  </si>
  <si>
    <t>2cb47a50-82b9-11ee-9ee6-71525abf61cc</t>
  </si>
  <si>
    <t>bb6d63e0-f002-11e9-a401-1b59f791fead</t>
  </si>
  <si>
    <t>caa18b60-8bef-11e9-9989-3745fd5ebba7</t>
  </si>
  <si>
    <t>0718f560-7ee9-11ee-b839-f7783eb5d59f</t>
  </si>
  <si>
    <t>12d9e8a0-b0ea-11ed-aa03-2d1cb3fa1e05</t>
  </si>
  <si>
    <t>51143130-0921-11ea-b0e3-fdbd24e2cf09</t>
  </si>
  <si>
    <t>15d24d80-1405-11ee-9281-15c652bb3915</t>
  </si>
  <si>
    <t>73e45530-dce8-11ec-b368-3312f9ef4b6f</t>
  </si>
  <si>
    <t>a037fdf0-35b9-11ee-a37a-4b6faf2ef029</t>
  </si>
  <si>
    <t>1f32e320-488d-11ec-8f72-dbd0db7a928a</t>
  </si>
  <si>
    <t>86e5c640-461f-11ee-ba8a-5903c444946b</t>
  </si>
  <si>
    <t>3c6139d0-5007-11eb-a658-319eb0c39232</t>
  </si>
  <si>
    <t>19a19e60-7b26-11ee-a843-2d3b11ba4a43</t>
  </si>
  <si>
    <t>26f91f80-1a50-11ed-911c-f58e922c5ffe</t>
  </si>
  <si>
    <t>98efc820-0c9e-11ec-9431-6324800c669c</t>
  </si>
  <si>
    <t>5ecda020-e5a9-11eb-a076-7f68fd2cd01b</t>
  </si>
  <si>
    <t>f542d9e0-8ff5-11ea-be53-ab9af40a3f82</t>
  </si>
  <si>
    <t>6fc819d0-2d03-11ed-8cc6-cbd4311b6128</t>
  </si>
  <si>
    <t>cfda8f50-f47d-11ed-a8a0-a3caeb544e2f</t>
  </si>
  <si>
    <t>a495c6c0-b5e9-11ed-a844-dfaa3ca44899</t>
  </si>
  <si>
    <t>965fc7f0-a5d5-11ed-b9e1-e1d3347c6071</t>
  </si>
  <si>
    <t>b9c17600-7657-11ee-a819-3b50579a0e4d</t>
  </si>
  <si>
    <t>0a609d50-7a6a-11ee-8c06-ff42c227b588</t>
  </si>
  <si>
    <t>753b0f30-5bbf-11ee-bf17-978cea7b35eb</t>
  </si>
  <si>
    <t>bec55e60-bd4d-11ec-bad1-352a3c90f6eb</t>
  </si>
  <si>
    <t>681e1070-1b4b-11eb-ae88-5fbc5391c7eb</t>
  </si>
  <si>
    <t>4dab82e0-79a3-11ee-9765-9fc911ae5510</t>
  </si>
  <si>
    <t>46ec3f90-d84e-11ed-a8fa-45025301ceb0</t>
  </si>
  <si>
    <t>43364610-875e-11ee-8307-1b31f7f5187a</t>
  </si>
  <si>
    <t>26a94d20-875a-11ee-a56a-430f8c1dc1d6</t>
  </si>
  <si>
    <t>15df70f0-7464-11ed-9f28-b56810ca9e30</t>
  </si>
  <si>
    <t>c03e3150-4c75-11ee-b46f-bf00f09a7b30</t>
  </si>
  <si>
    <t>9df9deb0-7b84-11eb-b2c1-c991f3b7f0fc</t>
  </si>
  <si>
    <t>dcf51090-291a-11ed-a247-df8afc345f37</t>
  </si>
  <si>
    <t>b21c17f0-8879-11ee-a89e-834d5162e4cd</t>
  </si>
  <si>
    <t>15ce3a90-bbe3-11ec-87d6-13adaa3e4e84</t>
  </si>
  <si>
    <t>45c325f0-89e4-11ee-ae5c-ad9c2a17f8f4</t>
  </si>
  <si>
    <t>33f65360-e3f4-11ed-938d-79de9a83a21e</t>
  </si>
  <si>
    <t>e7ae87a0-4881-11ee-9b02-abb1d0dc41e2</t>
  </si>
  <si>
    <t>8ac5eb30-8fa0-11ee-9d8a-07ba99ec2ea3</t>
  </si>
  <si>
    <t>66b3e550-d68a-11ed-98c6-c5ecf686811f</t>
  </si>
  <si>
    <t>90db3e20-78c2-11ee-9c0e-7db16b20fd22</t>
  </si>
  <si>
    <t>86494e00-f090-11eb-9cae-b593114226a5</t>
  </si>
  <si>
    <t>bd4a4f90-7981-11ee-8496-5b1820668b26</t>
  </si>
  <si>
    <t>174ef7c0-4660-11ee-8cbc-e7887a12c7b5</t>
  </si>
  <si>
    <t>18b21690-796b-11ee-8a43-f5f81fb0e9e9</t>
  </si>
  <si>
    <t>a4f107c0-25d7-11ee-b645-8382199167e4</t>
  </si>
  <si>
    <t>37a36b60-55e2-11ed-b17e-8f0a388e5986</t>
  </si>
  <si>
    <t>eac917e0-0392-11ee-bc51-cfd18341dc83</t>
  </si>
  <si>
    <t>f5d94970-728c-11ee-a86d-e76e9bce3578</t>
  </si>
  <si>
    <t>afa01350-d820-11ed-98cd-5f901793bf18</t>
  </si>
  <si>
    <t>aa9d14f0-8934-11ee-8303-3746cd57755c</t>
  </si>
  <si>
    <t>06a289c0-7cbd-11ea-bbd2-0f2d5406e0c5</t>
  </si>
  <si>
    <t>b8f5ad70-5de0-11ee-8e0c-f7309e7e9b0b</t>
  </si>
  <si>
    <t>02c9d690-11bc-11ee-a413-a7536780393d</t>
  </si>
  <si>
    <t>8e6c1e50-7f22-11ee-bcc2-fde9dab658ed</t>
  </si>
  <si>
    <t>916ef940-586e-11ee-b945-e3dd1c873e91</t>
  </si>
  <si>
    <t>c093ceb0-b393-11ed-bf8e-b76725d8942c</t>
  </si>
  <si>
    <t>495b3730-7bf6-11ee-833c-1bf6a046f0d9</t>
  </si>
  <si>
    <t>8c579640-8a93-11ee-8590-6b39fa18df04</t>
  </si>
  <si>
    <t>7adcddf0-102a-11ee-8bf2-5d441ae60d63</t>
  </si>
  <si>
    <t>443aa6f0-812d-11ee-b4c7-058c60bf2061</t>
  </si>
  <si>
    <t>058264d0-6f5c-11ee-8499-ed593984f273</t>
  </si>
  <si>
    <t>3768b300-a9a1-11ec-ac25-69cb68393044</t>
  </si>
  <si>
    <t>99620250-747b-11ed-a4c8-1f40e4573abc</t>
  </si>
  <si>
    <t>f3f52cb0-b409-11ed-9958-f7f0ec0e64e5</t>
  </si>
  <si>
    <t>4b61b290-79a6-11ee-b05a-47691cd46eaa</t>
  </si>
  <si>
    <t>caaafd20-4d1c-11ed-8d04-0554ece0f3b8</t>
  </si>
  <si>
    <t>007f02f0-4e0c-11eb-ad62-d308784850cb</t>
  </si>
  <si>
    <t>229a3d80-86aa-11ee-aab9-731a82a072ce</t>
  </si>
  <si>
    <t>f921a360-67cd-11eb-8531-b95f3836407b</t>
  </si>
  <si>
    <t>8de8e8c0-7f1b-11ee-b934-51a5730a25e8</t>
  </si>
  <si>
    <t>36097800-4293-11ee-9e97-55abf006de8e</t>
  </si>
  <si>
    <t>2f4cad60-bab3-11ed-b057-25bbdcead451</t>
  </si>
  <si>
    <t>22c5ddc0-787a-11ee-9465-dde7561db16a</t>
  </si>
  <si>
    <t>57ecbe30-8da4-11ee-b865-31f3676e0ed6</t>
  </si>
  <si>
    <t>a2f8b9e0-0c06-11ed-ad2e-4b827ff888b8</t>
  </si>
  <si>
    <t>67949fc0-695a-11ed-bda1-2bea7b59a173</t>
  </si>
  <si>
    <t>ff22a400-328a-11ee-a3a2-21182f8b6480</t>
  </si>
  <si>
    <t>75274b40-cd2b-11ec-bea3-2fe188cf5eb9</t>
  </si>
  <si>
    <t>d3ccfda0-13d6-11ee-8ffa-3b53c2f31749</t>
  </si>
  <si>
    <t>330c2260-8311-11ee-b6ce-73b2cfebefef</t>
  </si>
  <si>
    <t>e8555220-831d-11ee-a8d0-8f86ee0a781c</t>
  </si>
  <si>
    <t>ec813cd0-b37d-11ed-ab30-696a1adefbfb</t>
  </si>
  <si>
    <t>d42b8590-7192-11ee-9d9a-ed254769b174</t>
  </si>
  <si>
    <t>0cb94de0-b9e9-11e9-b560-0b222c65fafc</t>
  </si>
  <si>
    <t>ae999610-2d62-11ee-9150-0525d92b48fd</t>
  </si>
  <si>
    <t>b0aae530-5cb1-11ed-8466-77d631411f5c</t>
  </si>
  <si>
    <t>36b10b40-7a0d-11ee-b845-03c51a786e3c</t>
  </si>
  <si>
    <t>532a6270-5a7a-11ed-8d26-b1bd1e5173c1</t>
  </si>
  <si>
    <t>dd058330-7be4-11ee-b39c-f37a81eb941d</t>
  </si>
  <si>
    <t>9d2e8670-5ffd-11ed-b948-512425ef053b</t>
  </si>
  <si>
    <t>652b6530-a5e5-11ed-90b8-63ac56cc4b22</t>
  </si>
  <si>
    <t>0bfe47e0-7830-11ec-bc55-5ba5d08161f1</t>
  </si>
  <si>
    <t>58e144a0-7a4e-11ee-a91c-6b51dd44b5a5</t>
  </si>
  <si>
    <t>688c2ac0-7c6d-11ee-ae98-2541b042d461</t>
  </si>
  <si>
    <t>29e91290-ce41-11ed-97b0-6df82758f0e6</t>
  </si>
  <si>
    <t>0a0e3a00-2949-11ee-9fa8-fd3c52145bf8</t>
  </si>
  <si>
    <t>d8967ec0-3cb6-11ee-a690-c785ee90a3ad</t>
  </si>
  <si>
    <t>f09efc10-013c-11ed-82ff-dd3bbc9b8006</t>
  </si>
  <si>
    <t>007a83a0-511b-11ee-baa2-efae3ab8a7ea</t>
  </si>
  <si>
    <t>3cc8ecc0-7fab-11ee-940a-af49af9ad2c8</t>
  </si>
  <si>
    <t>74333ec0-7ff3-11ee-a25e-79019b1bb7d3</t>
  </si>
  <si>
    <t>dcda4570-6ea7-11ee-b4c2-bd83b6d6eec5</t>
  </si>
  <si>
    <t>d2c51ca0-8dbe-11ee-a1f9-5b8cec9f4548</t>
  </si>
  <si>
    <t>8b9da3f0-8de7-11ee-9e23-39aef3624081</t>
  </si>
  <si>
    <t>95fcc140-6831-11ee-bc94-879d3c68d9f9</t>
  </si>
  <si>
    <t>32627570-810f-11ee-b260-297bbb892c03</t>
  </si>
  <si>
    <t>bd7146e0-755c-11ea-9bb2-cdeb5a17f0d8</t>
  </si>
  <si>
    <t>e6555450-7df7-11ee-83bc-cdc08a663384</t>
  </si>
  <si>
    <t>3c9c7790-fee0-11ed-b912-f5c86f37ce9a</t>
  </si>
  <si>
    <t>f19fd210-5ff6-11ed-8859-1b0fcaff46f2</t>
  </si>
  <si>
    <t>4ea9af40-7490-11ee-8d16-35f964d6f9e5</t>
  </si>
  <si>
    <t>211e4810-69af-11ee-a0a3-b729bba99f49</t>
  </si>
  <si>
    <t>30fa4030-ea30-11ed-aff1-95fefdca1062</t>
  </si>
  <si>
    <t>ae177b30-ea6e-11ed-a05b-e9c9ddc5dd77</t>
  </si>
  <si>
    <t>b72f2b50-79d9-11ee-866a-5d3b61f11803</t>
  </si>
  <si>
    <t>1d2cf510-57a5-11ee-a55f-77b27b7dd3cd</t>
  </si>
  <si>
    <t>e67cf790-881e-11ee-b32e-314cf2e7d54e</t>
  </si>
  <si>
    <t>774b21b0-8839-11ee-9df1-17a384494626</t>
  </si>
  <si>
    <t>ba357860-934e-11ea-8d9f-4db87c52ce05</t>
  </si>
  <si>
    <t>30704c10-d1e3-11ec-bfc5-57a9ca8b03db</t>
  </si>
  <si>
    <t>6e953340-6e43-11ee-bed0-2b7c80ba9e86</t>
  </si>
  <si>
    <t>b127e3e0-6bef-11ec-a280-35080c578694</t>
  </si>
  <si>
    <t>ed737990-bcd4-11ed-846a-f7ff7180e809</t>
  </si>
  <si>
    <t>8f0b78e0-6e8a-11ee-9c60-e33be5f0ac1c</t>
  </si>
  <si>
    <t>c67358d0-6abf-11ee-ae03-3fe2db14c003</t>
  </si>
  <si>
    <t>95291690-4da3-11ee-9f68-2f7cf888d275</t>
  </si>
  <si>
    <t>7b0a2900-7e7c-11eb-9693-21f318cd4c1c</t>
  </si>
  <si>
    <t>8da790f0-8042-11ee-a292-ab1bac1fc39e</t>
  </si>
  <si>
    <t>af89a740-c512-11ec-b557-5301bfc0f99f</t>
  </si>
  <si>
    <t>8a1d6320-89e2-11ee-ad3a-9705f752be4b</t>
  </si>
  <si>
    <t>e4c316d0-8bdc-11ed-8d87-0bd1e42735fc</t>
  </si>
  <si>
    <t>f3aba330-b07b-11eb-a801-bf829ec496ad</t>
  </si>
  <si>
    <t>25b50bd0-3648-11ec-91a6-553b203f380b</t>
  </si>
  <si>
    <t>8efe84d0-7c65-11ee-9a25-4dd5b8a909bb</t>
  </si>
  <si>
    <t>cbbdad80-6445-11ed-af48-234232995f54</t>
  </si>
  <si>
    <t>d41c8f10-7535-11eb-9f62-c760625761f4</t>
  </si>
  <si>
    <t>fd73cbd0-fac1-11ed-acbc-ff5724686725</t>
  </si>
  <si>
    <t>48776a10-8d11-11ee-b86c-07ce52790395</t>
  </si>
  <si>
    <t>5e6a2260-0edc-11eb-bd61-6b3aa71dd6cf</t>
  </si>
  <si>
    <t>0a59a640-397f-11ec-893a-25c2f719aba2</t>
  </si>
  <si>
    <t>c01d9740-2855-11ee-9125-7d26aa400e1b</t>
  </si>
  <si>
    <t>408e71d0-796c-11ee-a7f0-b507cdb63794</t>
  </si>
  <si>
    <t>fe52f2d0-7152-11ee-ba94-f78c26841e52</t>
  </si>
  <si>
    <t>204e0a90-642f-11ee-9778-b1575ba1128b</t>
  </si>
  <si>
    <t>44239f70-9988-11ec-8f33-e772e5daf30e</t>
  </si>
  <si>
    <t>8126e850-8a0e-11ee-8292-d199c5321720</t>
  </si>
  <si>
    <t>bf9ce040-89d6-11ee-bf73-db2f05c544c0</t>
  </si>
  <si>
    <t>6aa37de0-eaf5-11ed-a68f-9fff7ee80ec8</t>
  </si>
  <si>
    <t>f60c44d0-7ae6-11ee-badf-7358c7062ad1</t>
  </si>
  <si>
    <t>b4b69d70-849e-11ee-9853-c1b99385da35</t>
  </si>
  <si>
    <t>be657820-8438-11ee-8a52-c9af38d82b56</t>
  </si>
  <si>
    <t>16583560-d494-11eb-9430-4f6b4d215351</t>
  </si>
  <si>
    <t>284e5500-bbcf-11ed-9d08-c929bb47329c</t>
  </si>
  <si>
    <t>77c14e90-35a4-11ee-a82b-91e23bb8b131</t>
  </si>
  <si>
    <t>c5f9f670-82a2-11ee-8a17-4dd75f9f6c85</t>
  </si>
  <si>
    <t>9e1f5a60-5245-11ee-a371-09c4ed0176a9</t>
  </si>
  <si>
    <t>4c3228d0-7870-11ee-bdb2-bdd4eaa784cc</t>
  </si>
  <si>
    <t>7997b8a0-8dfe-11ee-8751-7bf4abfaa0ba</t>
  </si>
  <si>
    <t>7626ed10-8c57-11ee-b497-239c04afc28b</t>
  </si>
  <si>
    <t>f511da80-5fa3-11ee-ae8c-a3c4c1d5f48d</t>
  </si>
  <si>
    <t>13bfb950-7bd0-11ee-a8e2-a72bc1ca0332</t>
  </si>
  <si>
    <t>863a3530-4bcb-11ee-b8eb-29083c97876b</t>
  </si>
  <si>
    <t>51ed0430-73b0-11ee-bf70-db2f3e338908</t>
  </si>
  <si>
    <t>04ead190-4a80-11ec-8330-7b72ac0b5f54</t>
  </si>
  <si>
    <t>b86ef840-6757-11ee-a711-4d60721f7ccd</t>
  </si>
  <si>
    <t>667fcb70-7316-11ee-b7d4-d90f19a7faf0</t>
  </si>
  <si>
    <t>4d0b3a30-8757-11ee-892e-73bc3dd18830</t>
  </si>
  <si>
    <t>15fe4620-889e-11ee-8f41-9dee35143227</t>
  </si>
  <si>
    <t>dde13860-a50f-11ec-b3d3-9dc086b187f1</t>
  </si>
  <si>
    <t>e609de80-1ee3-11ee-bad2-93fb9572c499</t>
  </si>
  <si>
    <t>53acd200-8cdd-11ee-9449-6fcd89bbe11d</t>
  </si>
  <si>
    <t>2c99d7b0-4d56-11ee-9daf-15c7f27d83e6</t>
  </si>
  <si>
    <t>3819d620-3a52-11ed-a56b-b34673c7db57</t>
  </si>
  <si>
    <t>b68296a0-68cd-11ee-a0bc-1fe44b38fca8</t>
  </si>
  <si>
    <t>36fda290-7d58-11ee-94bd-9351b8f7ab3e</t>
  </si>
  <si>
    <t>61f92830-7974-11ee-9c19-033a4abecb71</t>
  </si>
  <si>
    <t>3693c6e0-796b-11ee-9826-2fcf94d6ebe1</t>
  </si>
  <si>
    <t>8373a790-7930-11ee-b3c5-e70ad66af5d6</t>
  </si>
  <si>
    <t>976d8a40-b3d0-11eb-9810-893f9337c32a</t>
  </si>
  <si>
    <t>e7f8e4f0-8b5a-11ee-a97a-73d5410e95f8</t>
  </si>
  <si>
    <t>d931afc0-51c6-11ed-b281-83c209ce5451</t>
  </si>
  <si>
    <t>af5465b0-32b4-11ee-83a1-ebe062f76121</t>
  </si>
  <si>
    <t>71afd130-8472-11ee-a027-8ff19a9a7a25</t>
  </si>
  <si>
    <t>b544ef00-69a8-11ee-a6ee-b5dcf7e0bfc9</t>
  </si>
  <si>
    <t>f8b3d780-8170-11ee-92f8-2b496e82aac4</t>
  </si>
  <si>
    <t>3fcb0ac0-6d3b-11e9-9c5f-412582ce62bd</t>
  </si>
  <si>
    <t>24387210-5078-11ed-ac1e-1760234c0da7</t>
  </si>
  <si>
    <t>88e21690-6d9f-11ee-90f9-339a7dd7e957</t>
  </si>
  <si>
    <t>22d058e0-78d9-11ee-a149-07e894ba782f</t>
  </si>
  <si>
    <t>eab84b00-9d34-11ed-9dbc-55746651b4a4</t>
  </si>
  <si>
    <t>8bee5cb0-7bb7-11ee-a28f-cf8f03990b47</t>
  </si>
  <si>
    <t>d607cb00-8eaf-11ee-b887-21bef6b20053</t>
  </si>
  <si>
    <t>44674510-b762-11ed-b5d9-537e5c9fddfc</t>
  </si>
  <si>
    <t>f986b560-e8f5-11ed-93d0-1bd6b1ffc5fd</t>
  </si>
  <si>
    <t>fe9aa9f0-7e26-11ee-8c4e-d568bc5aeea5</t>
  </si>
  <si>
    <t>99bad380-76ff-11ee-af63-436f1895a38a</t>
  </si>
  <si>
    <t>9945eb80-6f05-11ee-8787-1980a3be046d</t>
  </si>
  <si>
    <t>cd71b4a0-1fca-11ee-b393-9f1115d77fcf</t>
  </si>
  <si>
    <t>73fe33f0-8765-11ee-9810-2b4e9fbf431a</t>
  </si>
  <si>
    <t>18acbdd0-09c6-11ea-a25e-b97063d75f74</t>
  </si>
  <si>
    <t>69c867e0-eb3c-11ed-85fa-e95a6aa1c440</t>
  </si>
  <si>
    <t>b12c6af0-8d12-11ee-9dff-bb3702789e72</t>
  </si>
  <si>
    <t>80d5bb20-5123-11ee-87c7-df90449e34ba</t>
  </si>
  <si>
    <t>798a8f30-39bd-11ee-afd3-e97cdd17bebe</t>
  </si>
  <si>
    <t>b23b21f0-4317-11ea-b0e0-c5c8b75d31a9</t>
  </si>
  <si>
    <t>1ae7f3b0-8a11-11ee-b1ff-0194410d318e</t>
  </si>
  <si>
    <t>b8b28050-7702-11ee-9331-07f501eba429</t>
  </si>
  <si>
    <t>507348b0-93bc-11ec-8cb0-79bd6daea511</t>
  </si>
  <si>
    <t>a1d57640-89f8-11ee-aad4-e7d4e2183b78</t>
  </si>
  <si>
    <t>f126fbc0-6b7d-11eb-8919-85cff85f96a6</t>
  </si>
  <si>
    <t>a11b4930-7bae-11ee-8b2a-31e90bee8ae5</t>
  </si>
  <si>
    <t>ed65f580-23e1-11ee-a9c7-016d3e729c9d</t>
  </si>
  <si>
    <t>62a2dcf0-f241-11ed-ac84-55286017df33</t>
  </si>
  <si>
    <t>b4acb000-81f9-11ee-b991-81838299985b</t>
  </si>
  <si>
    <t>3b4e0700-81e4-11ee-bef5-f1f4aafacbab</t>
  </si>
  <si>
    <t>c01664d0-5f32-11ed-9b05-970a30dfcad5</t>
  </si>
  <si>
    <t>5dcdffe0-3d8c-11ec-8e10-b9d79986c2ab</t>
  </si>
  <si>
    <t>cea546e0-4ba1-11ee-a33e-c7b80c434b71</t>
  </si>
  <si>
    <t>f96e1320-85cb-11ee-a348-4fdb7e9643ec</t>
  </si>
  <si>
    <t>2a349520-4094-11ed-a841-17957a2c0e5d</t>
  </si>
  <si>
    <t>2f233e90-31b3-11ee-8537-cb6e250be1f3</t>
  </si>
  <si>
    <t>aec68010-946e-11eb-9de2-cfc06819d8fa</t>
  </si>
  <si>
    <t>04441370-5e7c-11ee-aad1-17229291ef14</t>
  </si>
  <si>
    <t>6bd56a10-692c-11ee-9b6e-6f349daf814e</t>
  </si>
  <si>
    <t>6cdd5260-6053-11ee-b746-fbba1ec1a36a</t>
  </si>
  <si>
    <t>c3f198f0-0161-11ee-a4fc-cdac701c320a</t>
  </si>
  <si>
    <t>8c157de0-5dd5-11ee-8ca7-392aa3075a18</t>
  </si>
  <si>
    <t>6fda8990-1a46-11ee-ab8a-2f0b8cfe29a7</t>
  </si>
  <si>
    <t>d88e5760-fb3f-11ea-92ff-9dd84ed64731</t>
  </si>
  <si>
    <t>54c48600-c581-11ea-a84f-f57698549204</t>
  </si>
  <si>
    <t>4a4b0bd0-37f9-11ed-b15e-f9f1af8eacd7</t>
  </si>
  <si>
    <t>c2347040-8ce5-11ee-acbb-0fd387fbe991</t>
  </si>
  <si>
    <t>ebf11550-8f38-11ee-afa7-6b8658d84d09</t>
  </si>
  <si>
    <t>61d0de60-2c10-11ec-b1dc-cfc0b680c4e0</t>
  </si>
  <si>
    <t>123ec1f0-5d00-11ee-840a-45cdebc899b5</t>
  </si>
  <si>
    <t>37a88570-4bbc-11ee-a33b-6531b674933d</t>
  </si>
  <si>
    <t>738ac720-2609-11ee-a9b6-8f4aad7a359a</t>
  </si>
  <si>
    <t>d58db310-81f8-11ee-8910-178e1e4bdd64</t>
  </si>
  <si>
    <t>84066d80-808a-11ee-873e-4b4316a0a741</t>
  </si>
  <si>
    <t>733cf160-181f-11ed-9334-633d0a7e8788</t>
  </si>
  <si>
    <t>d425ad50-7570-11ee-9b87-fbc8d19d665c</t>
  </si>
  <si>
    <t>1563b0a0-7c65-11ee-8b72-cd3373e55a1a</t>
  </si>
  <si>
    <t>2442c3f0-a371-11ec-88d5-1798e4119bc7</t>
  </si>
  <si>
    <t>e26a3770-82d9-11ee-a560-bbfb1103bf04</t>
  </si>
  <si>
    <t>590f6a10-1d47-11ee-b17b-e9ac81efb5c8</t>
  </si>
  <si>
    <t>7ff05aa0-d976-11ed-991d-9bbf6ce8b87e</t>
  </si>
  <si>
    <t>728422e0-cd30-11ed-a350-9f3075069a22</t>
  </si>
  <si>
    <t>9ed33470-7c46-11ed-b4b5-75d263623399</t>
  </si>
  <si>
    <t>8f2feac0-7954-11ee-aff3-ffba2371d68d</t>
  </si>
  <si>
    <t>d9af66b0-8792-11ee-83a4-8f83c4c24567</t>
  </si>
  <si>
    <t>a83e23e0-4c0b-11ee-98a1-4706daa367e0</t>
  </si>
  <si>
    <t>b2c482e0-33df-11ed-8409-390ddf67437b</t>
  </si>
  <si>
    <t>ae91c350-89ce-11ed-87f9-4f20aa534c36</t>
  </si>
  <si>
    <t>e27e4740-5d1f-11ee-8db4-d125209a3586</t>
  </si>
  <si>
    <t>9c3e6740-7d38-11ee-9c79-d579745c27f1</t>
  </si>
  <si>
    <t>c55490b0-5a71-11eb-ac71-c35a86a7f1d5</t>
  </si>
  <si>
    <t>435ad830-db26-11ec-92d0-79ce0b3c270b</t>
  </si>
  <si>
    <t>3035f5f0-68a7-11e8-9624-6f296c0e944a</t>
  </si>
  <si>
    <t>c82de980-0ef2-11ed-b678-a752ad9d0f5d</t>
  </si>
  <si>
    <t>1ebea360-364b-11ec-af49-31a7c6444ca3</t>
  </si>
  <si>
    <t>df6d3cb0-817c-11ee-b5c8-d9af689c6162</t>
  </si>
  <si>
    <t>b5a45540-3366-11ed-bc20-4fe5bb9c73c5</t>
  </si>
  <si>
    <t>c8690910-7559-11ee-a4ef-712f9263ffb4</t>
  </si>
  <si>
    <t>556b95b0-7d4a-11ee-b6cf-3da0c47c6bd8</t>
  </si>
  <si>
    <t>19bfef20-77e1-11ee-b252-6d7ce5b03007</t>
  </si>
  <si>
    <t>1facd200-9c80-11ed-bdbb-d16bc40b16cd</t>
  </si>
  <si>
    <t>0f4f37d0-79b7-11ee-8c10-b7c363c6d052</t>
  </si>
  <si>
    <t>1b4fba90-dcd8-11ed-bda6-5f04c3725d7d</t>
  </si>
  <si>
    <t>901f76d0-b42a-11ec-a8ed-a787616c53a6</t>
  </si>
  <si>
    <t>4b025b90-5dba-11ee-9d2c-77c55880feae</t>
  </si>
  <si>
    <t>c0f233f0-890e-11ee-82c2-bb272957aed2</t>
  </si>
  <si>
    <t>9c7d97c0-66be-11ee-9e02-ff3ce729735d</t>
  </si>
  <si>
    <t>46813e90-3dbd-11ea-98d7-7d67d320dd22</t>
  </si>
  <si>
    <t>e8924b40-6288-11ee-81e1-df513c6a5402</t>
  </si>
  <si>
    <t>0fb584e0-6a7b-11ee-9aad-a3bae7943f92</t>
  </si>
  <si>
    <t>c6792410-7f81-11ed-94c7-a5d4de4c9d65</t>
  </si>
  <si>
    <t>bea50450-a08a-11ed-b685-c1c95b77c18d</t>
  </si>
  <si>
    <t>e2444b40-9533-11ec-8b01-5f754ff2f423</t>
  </si>
  <si>
    <t>6f1b7320-6b36-11ee-8860-0da6f7ca6901</t>
  </si>
  <si>
    <t>89c64b40-8207-11ee-b617-4df3ff61b1ea</t>
  </si>
  <si>
    <t>65bd96a0-7f7c-11ee-901f-93170ec96e60</t>
  </si>
  <si>
    <t>aa31d3b0-8cdc-11ee-a2d3-21f6a8be4244</t>
  </si>
  <si>
    <t>171ce6b0-dd22-11ed-94c4-d37f822402f4</t>
  </si>
  <si>
    <t>93666f30-f1b2-11ed-99b5-6de2e8a09cfd</t>
  </si>
  <si>
    <t>70d01400-9c8d-11ed-8f4d-574f8b68441f</t>
  </si>
  <si>
    <t>2c61c650-780c-11ee-81bf-8b70932908d7</t>
  </si>
  <si>
    <t>ed86c9c0-7aac-11ec-acca-5f63a2dd38d1</t>
  </si>
  <si>
    <t>89cd4e00-bb73-11ed-9030-a5e2a93379f9</t>
  </si>
  <si>
    <t>6c8dffa0-7a80-11eb-ae56-b1d1ccbf2ad0</t>
  </si>
  <si>
    <t>c7f11650-a380-11ec-9a88-afc70d62cbfc</t>
  </si>
  <si>
    <t>de47f210-7e04-11ee-b1f3-576e30a1b57a</t>
  </si>
  <si>
    <t>3f169d70-68da-11ee-929f-856dab6d7fa7</t>
  </si>
  <si>
    <t>b5dff1e0-7d58-11ed-b8d9-59ec27cbe36c</t>
  </si>
  <si>
    <t>618a6360-52bd-11ee-af91-296ac01f2508</t>
  </si>
  <si>
    <t>ace59940-66a1-11ee-9a35-27e11fa0b7c6</t>
  </si>
  <si>
    <t>c1e5a010-8016-11ec-bba1-9564a41dabfb</t>
  </si>
  <si>
    <t>d5b61120-2a50-11e9-b361-89549bbdb7cd</t>
  </si>
  <si>
    <t>851f3bd0-155a-11ed-a6cc-4debcb4d11e3</t>
  </si>
  <si>
    <t>e7523020-9962-11eb-a85c-6147ea719967</t>
  </si>
  <si>
    <t>8abf29a0-6664-11ed-af25-737b313e4471</t>
  </si>
  <si>
    <t>7dad8530-0eeb-11ec-a64d-712860e5db74</t>
  </si>
  <si>
    <t>4c36f810-196b-11ee-b04a-d95f5c6b4c7f</t>
  </si>
  <si>
    <t>041fd630-7f84-11ee-a93b-7d451eee4a88</t>
  </si>
  <si>
    <t>193b4ca0-203b-11ee-a688-e77943f539cb</t>
  </si>
  <si>
    <t>f8c189c0-463f-11ec-a6f6-71fd9fec3f4a</t>
  </si>
  <si>
    <t>cf0d9e50-98a7-11ed-9bf7-a59dc3f788fd</t>
  </si>
  <si>
    <t>1a8a1fd0-7fe9-11ec-a572-bb92cc341c6b</t>
  </si>
  <si>
    <t>10a04c70-60e9-11ec-994b-837bb56a081f</t>
  </si>
  <si>
    <t>8ed94060-9fde-11ea-bb11-0356bb47d515</t>
  </si>
  <si>
    <t>121c0aa0-3101-11ee-af24-0b716f1258d0</t>
  </si>
  <si>
    <t>5e5fca00-f854-11ec-8498-cf600a3250d2</t>
  </si>
  <si>
    <t>feae0780-58ac-11ec-a47c-357a41a283d1</t>
  </si>
  <si>
    <t>cd083ae0-4352-11eb-8ab9-7d7fff870fdd</t>
  </si>
  <si>
    <t>f3bd5380-ae19-11ed-afdc-cf2bfc8f89b0</t>
  </si>
  <si>
    <t>a1b18970-9817-11ed-a2cb-f5ab5626f8a4</t>
  </si>
  <si>
    <t>f0b579d0-afc3-11ea-ac1d-b9523285d9b8</t>
  </si>
  <si>
    <t>16b444b0-29e0-11ee-b1fc-6926ddc752b4</t>
  </si>
  <si>
    <t>99c3ab30-2f84-11ee-9d77-17569595c291</t>
  </si>
  <si>
    <t>1bf39300-a3b1-11ed-99fe-611fdde1c810</t>
  </si>
  <si>
    <t>6253b290-861d-11ee-823a-ef9de046b635</t>
  </si>
  <si>
    <t>a47c62b0-628d-11ee-a18a-c92a10901d36</t>
  </si>
  <si>
    <t>9e8f1cf0-7fc8-11ee-89a9-550cbc988a19</t>
  </si>
  <si>
    <t>8f65a920-375b-11ee-9a5a-196c8c8924c8</t>
  </si>
  <si>
    <t>d0d926d0-8589-11ee-a336-eff11f01c44b</t>
  </si>
  <si>
    <t>58e99b50-7567-11ee-a634-e11ebbef9a24</t>
  </si>
  <si>
    <t>ee5c7f00-1e45-11ee-a58a-87e4f4c6d963</t>
  </si>
  <si>
    <t>1e19e2e0-6758-11ee-aee0-f580ff6936fc</t>
  </si>
  <si>
    <t>0e705cb0-594e-11ee-b40e-b125912f1ba6</t>
  </si>
  <si>
    <t>f88765e0-3d4a-11ec-a7a6-6738fc51e5fd</t>
  </si>
  <si>
    <t>c98ca780-7edb-11ee-b616-fbd34d5fa55d</t>
  </si>
  <si>
    <t>57d0bea0-d136-11ec-bf34-b9bf995b2286</t>
  </si>
  <si>
    <t>5a56bb60-7942-11ee-a8b5-6918aae20478</t>
  </si>
  <si>
    <t>027f6d40-77dc-11ee-b378-a77ad8c66043</t>
  </si>
  <si>
    <t>85653eb0-a366-11ed-8a25-679b250201e8</t>
  </si>
  <si>
    <t>0aeab060-c0e4-11e9-867a-4f46fecd3c68</t>
  </si>
  <si>
    <t>6da2a3a0-8441-11ee-b1e2-0f05ce9d7b27</t>
  </si>
  <si>
    <t>ba11f3a0-54b0-11ee-9d6c-819adef067fe</t>
  </si>
  <si>
    <t>2f0bdca0-825d-11ee-990d-c329df447346</t>
  </si>
  <si>
    <t>b0e21c10-6671-11ee-9d86-2d7f33c4b964</t>
  </si>
  <si>
    <t>c0e59190-15d2-11ee-af76-176b5046ba29</t>
  </si>
  <si>
    <t>42f29140-e8f8-11ed-8df4-9f605a86269a</t>
  </si>
  <si>
    <t>9b613020-df57-11ed-8e9c-e390ffe5739a</t>
  </si>
  <si>
    <t>a9823e20-8cad-11ee-b367-532594e3cc34</t>
  </si>
  <si>
    <t>1fd4c6e0-7474-11ed-9951-5107b82a94ab</t>
  </si>
  <si>
    <t>fbd5c4c0-6f58-11ee-a27d-af0224108b7e</t>
  </si>
  <si>
    <t>3fec7420-77b9-11ee-8780-e38131094f07</t>
  </si>
  <si>
    <t>30430f60-432b-11ee-b55c-e9ffb31188a5</t>
  </si>
  <si>
    <t>4d38f3d0-d412-11eb-bb62-cf30999db924</t>
  </si>
  <si>
    <t>81c318b0-3f59-11ee-9d2c-f3f3f0e8b4bc</t>
  </si>
  <si>
    <t>411a79c0-f3bf-11ec-9daf-c3af1e1d9a35</t>
  </si>
  <si>
    <t>38224a00-8059-11ee-83b8-abefcf9c65b2</t>
  </si>
  <si>
    <t>b7f0eeb0-c7e2-11ed-984b-01466d9570ce</t>
  </si>
  <si>
    <t>21502990-754c-11ee-8f36-b53688645171</t>
  </si>
  <si>
    <t>25eb7790-e689-11ed-b531-13a42bebedd2</t>
  </si>
  <si>
    <t>5ec59970-dfcd-11eb-998e-5d1131edd14b</t>
  </si>
  <si>
    <t>18a383a0-61dd-11ee-8b9f-f332f895c2a4</t>
  </si>
  <si>
    <t>06c35440-874d-11ee-809f-0f820a859d52</t>
  </si>
  <si>
    <t>4be023a0-8042-11ec-b5ab-a1d415ea6bef</t>
  </si>
  <si>
    <t>5fee9dc0-c13e-11ed-b3d1-d39ff230035f</t>
  </si>
  <si>
    <t>ca2a1860-94c4-11ec-b685-174472eff4dc</t>
  </si>
  <si>
    <t>833cbab0-56a2-11ee-b528-25bb3d158a1c</t>
  </si>
  <si>
    <t>2c536b40-7597-11ee-99e1-013434177365</t>
  </si>
  <si>
    <t>4667d760-6bb0-11ed-932a-31583eb3593e</t>
  </si>
  <si>
    <t>af523540-6d6c-11ee-81d8-478796b18961</t>
  </si>
  <si>
    <t>097bc2a0-6842-11ee-88f1-31d20650c299</t>
  </si>
  <si>
    <t>1c6902c0-01d4-11ea-9e4f-41d54eda09ef</t>
  </si>
  <si>
    <t>21925fa0-232f-11ee-a09b-adfac91c51ba</t>
  </si>
  <si>
    <t>578291b0-8393-11ee-8a34-19f49d530ca0</t>
  </si>
  <si>
    <t>68ba3770-43c7-11ec-a88d-a1a157303ee8</t>
  </si>
  <si>
    <t>3c7f0110-11f8-11eb-9c30-b9d7d921ca2d</t>
  </si>
  <si>
    <t>14d8c7c0-a5ce-11ec-96ec-dfcc4dc81d2d</t>
  </si>
  <si>
    <t>9ebd1a70-2681-11e8-9e78-9bc371a9e9b1</t>
  </si>
  <si>
    <t>027d2080-8457-11ee-9728-c56a19633cbe</t>
  </si>
  <si>
    <t>3adc7790-c586-11ed-83b7-076e1b9e619e</t>
  </si>
  <si>
    <t>12dc33c0-8f2f-11ee-aa50-af335b13a712</t>
  </si>
  <si>
    <t>ba672970-0699-11ee-8433-a5242cc37a10</t>
  </si>
  <si>
    <t>64ef9670-55dd-11ed-ae3f-03352eaab4bb</t>
  </si>
  <si>
    <t>ca6c94b0-be53-11ed-bce5-092c263e36d8</t>
  </si>
  <si>
    <t>743b6a60-b736-11eb-8ad7-6d52b74ac9a9</t>
  </si>
  <si>
    <t>bdebb690-8a12-11ee-9ca0-ad53f607d906</t>
  </si>
  <si>
    <t>9ee70fe0-8e8d-11ee-b34f-69410cc21841</t>
  </si>
  <si>
    <t>5169a490-bcaf-11ed-ad2b-45300437d63e</t>
  </si>
  <si>
    <t>1af1dfb0-e255-11ed-889f-c119c82eb8db</t>
  </si>
  <si>
    <t>681cee20-7fa2-11ee-b823-afa195ffca23</t>
  </si>
  <si>
    <t>dbe66540-2b6a-11ec-91ba-e1ebd2633dd5</t>
  </si>
  <si>
    <t>a5735350-2628-11ee-b66f-9f386dae8656</t>
  </si>
  <si>
    <t>5dc71ff0-8b8b-11ee-b793-97e7cd4ea9a7</t>
  </si>
  <si>
    <t>2f918760-6c0b-11ed-a646-bda712554fd6</t>
  </si>
  <si>
    <t>aa843860-690c-11ee-8eb2-498587a8d067</t>
  </si>
  <si>
    <t>55576790-d14a-11ed-b3ab-a9b0c6c3706a</t>
  </si>
  <si>
    <t>259492f0-92a0-11ed-8d69-77f942ede16f</t>
  </si>
  <si>
    <t>92ab7560-c488-11ed-87d3-178c5d3d04d2</t>
  </si>
  <si>
    <t>54e8a440-8775-11ee-aa86-8dbd5aa88ace</t>
  </si>
  <si>
    <t>b85cce50-885d-11ee-a52c-4fd6a0ef88fb</t>
  </si>
  <si>
    <t>a52d9f10-edb7-11ea-aeeb-b1ff445fb03a</t>
  </si>
  <si>
    <t>61fa34e0-546d-11ee-b88f-0371914c623d</t>
  </si>
  <si>
    <t>2a664490-7684-11ee-a396-b3ce1744c44c</t>
  </si>
  <si>
    <t>2f00c9f0-350a-11ee-8b58-db9fbd6ed130</t>
  </si>
  <si>
    <t>eb186e60-5b8c-11ee-b3a6-897a75b89e38</t>
  </si>
  <si>
    <t>9c9d6c10-e45f-11ea-afd5-95513255c520</t>
  </si>
  <si>
    <t>75dd60c0-8ea3-11ee-88a1-d142d69bb570</t>
  </si>
  <si>
    <t>d9f3c430-8808-11ec-bf5f-2321cbbfc007</t>
  </si>
  <si>
    <t>260a43f0-994a-11ed-b979-4f4b8bd2e175</t>
  </si>
  <si>
    <t>3e380f20-8de2-11ed-88b6-5971de8c5f5a</t>
  </si>
  <si>
    <t>d48f2ae0-68f6-11ee-a2e1-77897ce7fc45</t>
  </si>
  <si>
    <t>7ce80cf0-05c6-11ee-b98b-574eb3d1a254</t>
  </si>
  <si>
    <t>b6c126b0-80bd-11ee-b361-01be4de3b8be</t>
  </si>
  <si>
    <t>c4da6a10-7edb-11ee-a36d-e7d10178a840</t>
  </si>
  <si>
    <t>ebad7990-7a24-11ee-8b1f-91620081e1c0</t>
  </si>
  <si>
    <t>32626fe0-39b1-11ed-867b-d1970af54b5a</t>
  </si>
  <si>
    <t>9bf593f0-4b9f-11ee-ab4b-ebce3b9494c0</t>
  </si>
  <si>
    <t>c7009ad0-588e-11ee-a06c-a9386e6b1b1b</t>
  </si>
  <si>
    <t>da2c7810-aaea-11ed-bd34-83c7ebe4979d</t>
  </si>
  <si>
    <t>bd623230-7a22-11ee-a565-a3b93ee550fe</t>
  </si>
  <si>
    <t>be4985b0-7d27-11ee-991c-8f30434bccd2</t>
  </si>
  <si>
    <t>89f03290-8395-11ee-b131-abf8e318a5d3</t>
  </si>
  <si>
    <t>97455b80-17c3-11ed-9cd0-0d1d5f48109a</t>
  </si>
  <si>
    <t>6f3a6580-2619-11ee-848d-65b6ec9f3a05</t>
  </si>
  <si>
    <t>5b8df9b0-36e3-11ec-9796-29403a54c52b</t>
  </si>
  <si>
    <t>39188e40-0b94-11ee-a101-67eb31cacc85</t>
  </si>
  <si>
    <t>be2ab460-4ae5-11ee-bb8f-dd9359935d35</t>
  </si>
  <si>
    <t>37a4ae70-2f87-11e8-bed3-d789f0bd6143</t>
  </si>
  <si>
    <t>2db3e450-d372-11ed-ada7-499ccd6d85e6</t>
  </si>
  <si>
    <t>127db1d0-8df7-11ee-bef5-2184970055ea</t>
  </si>
  <si>
    <t>9e0be540-cc03-11eb-9507-67a53040da9e</t>
  </si>
  <si>
    <t>50fcca20-be3d-11ed-9af1-9b56df3f3f93</t>
  </si>
  <si>
    <t>f42e98c0-fac1-11ed-85bc-bf47f49c8fa4</t>
  </si>
  <si>
    <t>4734e650-4d47-11ee-883a-8168e582cfbd</t>
  </si>
  <si>
    <t>53dadfa0-7c59-11ed-98a4-89e2ae30ba19</t>
  </si>
  <si>
    <t>bd7e9c80-d2ad-11ed-a8ee-6b4fc1528c25</t>
  </si>
  <si>
    <t>aad063e0-d751-11ed-976c-63442f8ae23d</t>
  </si>
  <si>
    <t>77f72080-7455-11ed-ac63-3bfb55653da5</t>
  </si>
  <si>
    <t>9f7b14f0-dd2a-11ea-8b48-7b8c98006cb0</t>
  </si>
  <si>
    <t>c8db7380-31b9-11ee-861f-e9feefc4028a</t>
  </si>
  <si>
    <t>eb1dfca0-7f7b-11ee-9e39-91879ce3bafd</t>
  </si>
  <si>
    <t>e1ccf6b0-472c-11e9-94fc-ff98ed95a8ad</t>
  </si>
  <si>
    <t>51c864b0-6d9b-11ee-9409-6f11e0d30f96</t>
  </si>
  <si>
    <t>ae274910-82d1-11ee-b2b8-1d1441fa3755</t>
  </si>
  <si>
    <t>090caed0-7f88-11ee-85bb-c9e6425c94b9</t>
  </si>
  <si>
    <t>7622f9e0-2527-11ee-8c8e-6dddf7fb22c7</t>
  </si>
  <si>
    <t>7cebe340-ba74-11ed-8a4e-a1b7b76261b0</t>
  </si>
  <si>
    <t>86576eb0-cedb-11ed-8a6f-f38a23eae62b</t>
  </si>
  <si>
    <t>31e2c5c0-7a27-11ea-aaa6-2f1e0eecda18</t>
  </si>
  <si>
    <t>d16fc810-7446-11ed-8c5a-81e98a4f2eed</t>
  </si>
  <si>
    <t>37c09340-7dee-11ee-8d02-5b447b32fd18</t>
  </si>
  <si>
    <t>b58793a0-67a8-11eb-a3a1-e314a03b5d98</t>
  </si>
  <si>
    <t>37fac7b0-4246-11ee-b237-774ecd0e55d5</t>
  </si>
  <si>
    <t>53c854c0-7ef1-11ee-84d3-49d2c331b640</t>
  </si>
  <si>
    <t>eb14e7a0-8b7e-11ee-82d1-7f7c705b235c</t>
  </si>
  <si>
    <t>150c95b0-0c74-11ee-9ec2-173f7c738890</t>
  </si>
  <si>
    <t>f01f6fc0-ca06-11ed-a220-35dbd6ea336c</t>
  </si>
  <si>
    <t>64bf6bf0-836b-11ee-a643-09ecbce911d3</t>
  </si>
  <si>
    <t>31929ef0-8d1b-11ee-aec0-17e1ba9877bf</t>
  </si>
  <si>
    <t>99a5dd20-999e-11ed-a522-2b5712c5586b</t>
  </si>
  <si>
    <t>97234a30-7eca-11ee-931f-9723fba3161d</t>
  </si>
  <si>
    <t>5f2b87c0-513c-11ee-9385-fde026ca3629</t>
  </si>
  <si>
    <t>01560ef0-055c-11ec-8af6-4b98053e4a5d</t>
  </si>
  <si>
    <t>6081c110-798d-11ee-8836-8f8fd6743a08</t>
  </si>
  <si>
    <t>3202bb10-66a9-11ee-a1cb-9d1b53e172db</t>
  </si>
  <si>
    <t>71470b40-3f23-11ed-b7f3-d3b47fe3c9a8</t>
  </si>
  <si>
    <t>c2f292c0-8798-11ee-bdef-077814a8260b</t>
  </si>
  <si>
    <t>e2d152c0-272e-11eb-9e30-41155d702ae2</t>
  </si>
  <si>
    <t>ca38f710-74a9-11ee-85fc-f13a79c89a3c</t>
  </si>
  <si>
    <t>7eb3aff0-89c2-11ee-930a-7168b2899732</t>
  </si>
  <si>
    <t>48fa0380-2c59-11ee-962c-fba9f7448d31</t>
  </si>
  <si>
    <t>2e224d30-b5da-11eb-8919-d5f67559ad32</t>
  </si>
  <si>
    <t>bc5f6550-2f7d-11ee-ad48-47cce370a7cd</t>
  </si>
  <si>
    <t>9d3d74d0-50fa-11ed-9180-5764ee98dd32</t>
  </si>
  <si>
    <t>cc18b200-f6b7-11ea-bd0d-dbcc365e437b</t>
  </si>
  <si>
    <t>870add20-b915-11eb-8336-d56d59841a1e</t>
  </si>
  <si>
    <t>86e5e4a0-3b5b-11ee-b71d-09d6aeee92dc</t>
  </si>
  <si>
    <t>13e6c800-7faf-11ee-8c61-4ddd22b3f24b</t>
  </si>
  <si>
    <t>5e752ca0-89fe-11ee-8e3d-374f986c6444</t>
  </si>
  <si>
    <t>01ae5980-c6d1-11eb-9264-335744d7d13d</t>
  </si>
  <si>
    <t>ea0ff620-6760-11ee-be69-935920baa5cf</t>
  </si>
  <si>
    <t>3c2a2f80-7bec-11ee-b7e5-bb5ea921f252</t>
  </si>
  <si>
    <t>8d4bfe80-6bd4-11ed-a27c-d9dff1b1c074</t>
  </si>
  <si>
    <t>701595b0-4978-11ee-b2de-53430143b7fc</t>
  </si>
  <si>
    <t>29843e50-1235-11e9-8417-bb824d69967c</t>
  </si>
  <si>
    <t>bc435aa0-11a9-11ee-9a16-3d5209744430</t>
  </si>
  <si>
    <t>a947c6b0-8469-11ee-bc8b-bda1ed49ffc8</t>
  </si>
  <si>
    <t>aae3cb20-8574-11ee-9c7d-d94dfcc43e4c</t>
  </si>
  <si>
    <t>deeeeb70-64c8-11ed-9e06-2d9b425eb48e</t>
  </si>
  <si>
    <t>27a6a250-4be5-11ee-9657-07c59afd4cab</t>
  </si>
  <si>
    <t>c9c838e0-2a82-11ec-aa9a-5197184deb2f</t>
  </si>
  <si>
    <t>b4163200-fb7d-11ec-b7fb-f39ee4864908</t>
  </si>
  <si>
    <t>9ac8ac50-c45c-11eb-bdae-830b2f51b58b</t>
  </si>
  <si>
    <t>5936da40-a152-11ec-846b-29464bde82fe</t>
  </si>
  <si>
    <t>f3d1e450-7e4b-11ee-9e67-afb66b65b0bc</t>
  </si>
  <si>
    <t>a535a8c0-673c-11ee-9dc9-4773c97c8eac</t>
  </si>
  <si>
    <t>66dc87c0-8a8b-11ee-be5d-57e4ffa09efa</t>
  </si>
  <si>
    <t>4719a700-b65d-11ec-adb0-358e2c164a5f</t>
  </si>
  <si>
    <t>5b2feb80-8291-11ee-b77b-414f9d1f1d40</t>
  </si>
  <si>
    <t>2b08a830-da71-11ec-aadb-65091b9e5d1e</t>
  </si>
  <si>
    <t>aab55810-1106-11ec-a380-8d1852ad1eb0</t>
  </si>
  <si>
    <t>cc254ee0-78a8-11ee-8b54-fd85f3f35a90</t>
  </si>
  <si>
    <t>0d78e830-922b-11ed-9302-37e8997b10d3</t>
  </si>
  <si>
    <t>8fc06600-84fc-11ee-b872-173a77ec7cdc</t>
  </si>
  <si>
    <t>a7a3a980-1ba7-11e9-8312-23e8de2dd9b1</t>
  </si>
  <si>
    <t>594c3fb0-58bb-11eb-bd61-25ce1783faec</t>
  </si>
  <si>
    <t>628e5100-2685-11e8-9f3b-3d372b9c352b</t>
  </si>
  <si>
    <t>fde6b310-5ef4-11ee-8502-3521caca2f83</t>
  </si>
  <si>
    <t>bd4b8010-e00a-11ed-9840-975d6b0f6649</t>
  </si>
  <si>
    <t>f88c1a00-82ca-11ee-bbed-d3740807eacd</t>
  </si>
  <si>
    <t>87e1a810-7235-11ee-9198-932b0f0a37b7</t>
  </si>
  <si>
    <t>247a3390-c156-11ed-bd3b-35d93f1cca26</t>
  </si>
  <si>
    <t>57a3f160-61de-11ee-9b3a-9d912da0e8e1</t>
  </si>
  <si>
    <t>24d718d0-7dd0-11ee-aeb5-53c55a521320</t>
  </si>
  <si>
    <t>fa29b500-0766-11ee-87af-112c20248d6c</t>
  </si>
  <si>
    <t>a51526c0-5c2b-11ee-823a-271090fa4102</t>
  </si>
  <si>
    <t>99a98eb0-4d2c-11ee-afec-f120c998c748</t>
  </si>
  <si>
    <t>8cbad2b0-976f-11eb-b952-0f0727eb8628</t>
  </si>
  <si>
    <t>e37edd50-26d2-11e8-b05d-b12b25b8adfa</t>
  </si>
  <si>
    <t>a7028a00-4a1a-11ed-b72f-c5a7d1383b41</t>
  </si>
  <si>
    <t>5b49f240-eb2a-11ed-8024-8ba72ec431ec</t>
  </si>
  <si>
    <t>6bec3f20-8875-11ee-a183-6733071ef35d</t>
  </si>
  <si>
    <t>44c13110-8b6a-11ee-95c8-777a98e0ef85</t>
  </si>
  <si>
    <t>39ec9130-4ae3-11ed-a969-7554db53449c</t>
  </si>
  <si>
    <t>39df47d0-67e5-11ee-8fb4-6fca0b38dcdb</t>
  </si>
  <si>
    <t>954bc9b0-5e75-11ed-b1a2-e10d23811e40</t>
  </si>
  <si>
    <t>experiment_num</t>
  </si>
  <si>
    <t>experiment_group</t>
  </si>
  <si>
    <t>revenue</t>
  </si>
  <si>
    <t>test</t>
  </si>
  <si>
    <t>control</t>
  </si>
  <si>
    <t>cnt_adverts</t>
  </si>
  <si>
    <t>cnt_contacts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</si>
</sst>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horizontal="left"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left"/>
    </xf>
    <xf borderId="0" fillId="0" fontId="5" numFmtId="0" xfId="0" applyAlignment="1" applyFont="1">
      <alignment vertical="bottom"/>
    </xf>
    <xf borderId="0" fillId="0" fontId="3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4" max="4" width="37.25"/>
    <col customWidth="1" min="6" max="6" width="29.63"/>
    <col customWidth="1" min="8" max="8" width="14.13"/>
  </cols>
  <sheetData>
    <row r="1">
      <c r="A1" s="1" t="s">
        <v>0</v>
      </c>
      <c r="D1" s="1" t="s">
        <v>1</v>
      </c>
      <c r="E1" s="2"/>
      <c r="F1" s="2"/>
      <c r="H1" s="1" t="s">
        <v>2</v>
      </c>
      <c r="I1" s="2"/>
      <c r="J1" s="2"/>
    </row>
    <row r="2">
      <c r="A2" s="2"/>
      <c r="D2" s="3">
        <v>45231.0</v>
      </c>
      <c r="E2" s="3">
        <v>45232.0</v>
      </c>
      <c r="F2" s="1" t="s">
        <v>3</v>
      </c>
      <c r="H2" s="4" t="s">
        <v>4</v>
      </c>
      <c r="I2" s="4" t="s">
        <v>5</v>
      </c>
      <c r="J2" s="2"/>
    </row>
    <row r="3">
      <c r="A3" s="2">
        <f>IFERROR(__xludf.DUMMYFUNCTION("COUNTA(UNIQUE(FILTER('Audience data'!B:B, MONTH('Audience data'!A:A) = 11)))"),7639.0)</f>
        <v>7639</v>
      </c>
      <c r="D3" s="2" t="str">
        <f>IFERROR(__xludf.DUMMYFUNCTION("FILTER('Audience data'!B:B, 'Audience data'!A:A=$D$2)"),"2f35ccf0-796b-11ed-96d9-2b24e5ad01fb")</f>
        <v>2f35ccf0-796b-11ed-96d9-2b24e5ad01fb</v>
      </c>
      <c r="E3" s="2">
        <f>IFERROR(__xludf.DUMMYFUNCTION("IFNA(FILTER('Audience data'!A:A, 'Audience data'!B:B=$D3, 'Audience data'!A:A=$E$2), 0)"),0.0)</f>
        <v>0</v>
      </c>
      <c r="F3" s="2">
        <f>COUNTIF(E3:E625, "&gt;0")</f>
        <v>166</v>
      </c>
      <c r="H3" s="2">
        <f>IFERROR(__xludf.DUMMYFUNCTION("COUNTUNIQUE('Audience data'!B:B)"),7640.0)</f>
        <v>7640</v>
      </c>
      <c r="I3" s="2">
        <f>IFERROR(__xludf.DUMMYFUNCTION("COUNTUNIQUE(FILTER('Audience data'!B:B, 'Audience data'!C:C&gt;0))"),3539.0)</f>
        <v>3539</v>
      </c>
      <c r="J3" s="2">
        <f>I3/H3</f>
        <v>0.4632198953</v>
      </c>
    </row>
    <row r="4">
      <c r="D4" s="2" t="str">
        <f>IFERROR(__xludf.DUMMYFUNCTION("""COMPUTED_VALUE"""),"ef6eb4d0-01bd-11ed-ab09-b1117ba72e2f")</f>
        <v>ef6eb4d0-01bd-11ed-ab09-b1117ba72e2f</v>
      </c>
      <c r="E4" s="2">
        <f>IFERROR(__xludf.DUMMYFUNCTION("IFNA(FILTER('Audience data'!A:A, 'Audience data'!B:B=$D4, 'Audience data'!A:A=$E$2), 0)"),0.0)</f>
        <v>0</v>
      </c>
      <c r="F4" s="2"/>
    </row>
    <row r="5">
      <c r="A5" s="1" t="s">
        <v>6</v>
      </c>
      <c r="B5" s="2"/>
      <c r="D5" s="2" t="str">
        <f>IFERROR(__xludf.DUMMYFUNCTION("""COMPUTED_VALUE"""),"17ce4000-77db-11ee-a3a0-edfd72e146b8")</f>
        <v>17ce4000-77db-11ee-a3a0-edfd72e146b8</v>
      </c>
      <c r="E5" s="2">
        <f>IFERROR(__xludf.DUMMYFUNCTION("IFNA(FILTER('Audience data'!A:A, 'Audience data'!B:B=$D5, 'Audience data'!A:A=$E$2), 0)"),45232.0)</f>
        <v>45232</v>
      </c>
      <c r="F5" s="1" t="s">
        <v>7</v>
      </c>
    </row>
    <row r="6">
      <c r="A6" s="2" t="str">
        <f>IFERROR(__xludf.DUMMYFUNCTION("UNIQUE('Audience data'!A:A)"),"date")</f>
        <v>date</v>
      </c>
      <c r="B6" s="2"/>
      <c r="D6" s="2" t="str">
        <f>IFERROR(__xludf.DUMMYFUNCTION("""COMPUTED_VALUE"""),"d234f070-2821-11ed-9ce0-b7a9dd423e66")</f>
        <v>d234f070-2821-11ed-9ce0-b7a9dd423e66</v>
      </c>
      <c r="E6" s="2">
        <f>IFERROR(__xludf.DUMMYFUNCTION("IFNA(FILTER('Audience data'!A:A, 'Audience data'!B:B=$D6, 'Audience data'!A:A=$E$2), 0)"),45232.0)</f>
        <v>45232</v>
      </c>
      <c r="F6" s="2">
        <f>IFERROR(__xludf.DUMMYFUNCTION("COUNTUNIQUE(D3:D625)"),623.0)</f>
        <v>623</v>
      </c>
      <c r="H6" s="1" t="s">
        <v>8</v>
      </c>
    </row>
    <row r="7">
      <c r="A7" s="5">
        <f>IFERROR(__xludf.DUMMYFUNCTION("""COMPUTED_VALUE"""),45241.0)</f>
        <v>45241</v>
      </c>
      <c r="B7" s="2">
        <f>IFERROR(__xludf.DUMMYFUNCTION("COUNTUNIQUE(FILTER('Audience data'!B:B, 'Audience data'!A:A=$A7))"),354.0)</f>
        <v>354</v>
      </c>
      <c r="D7" s="2" t="str">
        <f>IFERROR(__xludf.DUMMYFUNCTION("""COMPUTED_VALUE"""),"77acbda0-786a-11ee-8810-032dc795ffb0")</f>
        <v>77acbda0-786a-11ee-8810-032dc795ffb0</v>
      </c>
      <c r="E7" s="2">
        <f>IFERROR(__xludf.DUMMYFUNCTION("IFNA(FILTER('Audience data'!A:A, 'Audience data'!B:B=$D7, 'Audience data'!A:A=$E$2), 0)"),0.0)</f>
        <v>0</v>
      </c>
      <c r="F7" s="2"/>
      <c r="H7" s="2">
        <f>IFERROR(__xludf.DUMMYFUNCTION("SUM('Audience data'!C:C)/COUNTUNIQUE('Audience data'!B:B)"),2.8683246073298427)</f>
        <v>2.868324607</v>
      </c>
    </row>
    <row r="8">
      <c r="A8" s="5">
        <f>IFERROR(__xludf.DUMMYFUNCTION("""COMPUTED_VALUE"""),45248.0)</f>
        <v>45248</v>
      </c>
      <c r="B8" s="2">
        <f>IFERROR(__xludf.DUMMYFUNCTION("COUNTUNIQUE(FILTER('Audience data'!B:B, 'Audience data'!A:A=$A8))"),412.0)</f>
        <v>412</v>
      </c>
      <c r="D8" s="2" t="str">
        <f>IFERROR(__xludf.DUMMYFUNCTION("""COMPUTED_VALUE"""),"f389d150-b7e6-11ed-8ad1-455c63298437")</f>
        <v>f389d150-b7e6-11ed-8ad1-455c63298437</v>
      </c>
      <c r="E8" s="2">
        <f>IFERROR(__xludf.DUMMYFUNCTION("IFNA(FILTER('Audience data'!A:A, 'Audience data'!B:B=$D8, 'Audience data'!A:A=$E$2), 0)"),0.0)</f>
        <v>0</v>
      </c>
      <c r="F8" s="1" t="s">
        <v>9</v>
      </c>
    </row>
    <row r="9">
      <c r="A9" s="5">
        <f>IFERROR(__xludf.DUMMYFUNCTION("""COMPUTED_VALUE"""),45259.0)</f>
        <v>45259</v>
      </c>
      <c r="B9" s="2">
        <f>IFERROR(__xludf.DUMMYFUNCTION("COUNTUNIQUE(FILTER('Audience data'!B:B, 'Audience data'!A:A=$A9))"),621.0)</f>
        <v>621</v>
      </c>
      <c r="D9" s="2" t="str">
        <f>IFERROR(__xludf.DUMMYFUNCTION("""COMPUTED_VALUE"""),"3629cac0-721d-11ed-8fc7-4fd9990e1e38")</f>
        <v>3629cac0-721d-11ed-8fc7-4fd9990e1e38</v>
      </c>
      <c r="E9" s="2">
        <f>IFERROR(__xludf.DUMMYFUNCTION("IFNA(FILTER('Audience data'!A:A, 'Audience data'!B:B=$D9, 'Audience data'!A:A=$E$2), 0)"),45232.0)</f>
        <v>45232</v>
      </c>
      <c r="F9" s="2">
        <f>F3/F6</f>
        <v>0.2664526485</v>
      </c>
    </row>
    <row r="10">
      <c r="A10" s="5">
        <f>IFERROR(__xludf.DUMMYFUNCTION("""COMPUTED_VALUE"""),45242.0)</f>
        <v>45242</v>
      </c>
      <c r="B10" s="2">
        <f>IFERROR(__xludf.DUMMYFUNCTION("COUNTUNIQUE(FILTER('Audience data'!B:B, 'Audience data'!A:A=$A10))"),377.0)</f>
        <v>377</v>
      </c>
      <c r="D10" s="2" t="str">
        <f>IFERROR(__xludf.DUMMYFUNCTION("""COMPUTED_VALUE"""),"025a2b50-644b-11ea-97c8-0def17957c13")</f>
        <v>025a2b50-644b-11ea-97c8-0def17957c13</v>
      </c>
      <c r="E10" s="2">
        <f>IFERROR(__xludf.DUMMYFUNCTION("IFNA(FILTER('Audience data'!A:A, 'Audience data'!B:B=$D10, 'Audience data'!A:A=$E$2), 0)"),0.0)</f>
        <v>0</v>
      </c>
      <c r="F10" s="2"/>
    </row>
    <row r="11">
      <c r="A11" s="5">
        <f>IFERROR(__xludf.DUMMYFUNCTION("""COMPUTED_VALUE"""),45238.0)</f>
        <v>45238</v>
      </c>
      <c r="B11" s="2">
        <f>IFERROR(__xludf.DUMMYFUNCTION("COUNTUNIQUE(FILTER('Audience data'!B:B, 'Audience data'!A:A=$A11))"),600.0)</f>
        <v>600</v>
      </c>
      <c r="D11" s="2" t="str">
        <f>IFERROR(__xludf.DUMMYFUNCTION("""COMPUTED_VALUE"""),"d0924d40-1a32-11ee-b6e7-dd1694746746")</f>
        <v>d0924d40-1a32-11ee-b6e7-dd1694746746</v>
      </c>
      <c r="E11" s="2">
        <f>IFERROR(__xludf.DUMMYFUNCTION("IFNA(FILTER('Audience data'!A:A, 'Audience data'!B:B=$D11, 'Audience data'!A:A=$E$2), 0)"),45232.0)</f>
        <v>45232</v>
      </c>
      <c r="F11" s="2"/>
    </row>
    <row r="12">
      <c r="A12" s="5">
        <f>IFERROR(__xludf.DUMMYFUNCTION("""COMPUTED_VALUE"""),45231.0)</f>
        <v>45231</v>
      </c>
      <c r="B12" s="2">
        <f>IFERROR(__xludf.DUMMYFUNCTION("COUNTUNIQUE(FILTER('Audience data'!B:B, 'Audience data'!A:A=$A12))"),623.0)</f>
        <v>623</v>
      </c>
      <c r="D12" s="2" t="str">
        <f>IFERROR(__xludf.DUMMYFUNCTION("""COMPUTED_VALUE"""),"b102e250-b46b-11ed-9e46-b1e2925e9c5c")</f>
        <v>b102e250-b46b-11ed-9e46-b1e2925e9c5c</v>
      </c>
      <c r="E12" s="2">
        <f>IFERROR(__xludf.DUMMYFUNCTION("IFNA(FILTER('Audience data'!A:A, 'Audience data'!B:B=$D12, 'Audience data'!A:A=$E$2), 0)"),45232.0)</f>
        <v>45232</v>
      </c>
      <c r="F12" s="2"/>
      <c r="H12" s="1" t="s">
        <v>10</v>
      </c>
      <c r="I12" s="2"/>
    </row>
    <row r="13">
      <c r="A13" s="5">
        <f>IFERROR(__xludf.DUMMYFUNCTION("""COMPUTED_VALUE"""),45240.0)</f>
        <v>45240</v>
      </c>
      <c r="B13" s="2">
        <f>IFERROR(__xludf.DUMMYFUNCTION("COUNTUNIQUE(FILTER('Audience data'!B:B, 'Audience data'!A:A=$A13))"),583.0)</f>
        <v>583</v>
      </c>
      <c r="D13" s="2" t="str">
        <f>IFERROR(__xludf.DUMMYFUNCTION("""COMPUTED_VALUE"""),"17106bb0-b3d9-11ec-8539-4f93fa6e64e3")</f>
        <v>17106bb0-b3d9-11ec-8539-4f93fa6e64e3</v>
      </c>
      <c r="E13" s="2">
        <f>IFERROR(__xludf.DUMMYFUNCTION("IFNA(FILTER('Audience data'!A:A, 'Audience data'!B:B=$D13, 'Audience data'!A:A=$E$2), 0)"),45232.0)</f>
        <v>45232</v>
      </c>
      <c r="F13" s="2"/>
      <c r="H13" s="4" t="s">
        <v>11</v>
      </c>
      <c r="I13" s="2">
        <f>SUM(Listers!F:F)</f>
        <v>4851</v>
      </c>
    </row>
    <row r="14">
      <c r="A14" s="5">
        <f>IFERROR(__xludf.DUMMYFUNCTION("""COMPUTED_VALUE"""),45233.0)</f>
        <v>45233</v>
      </c>
      <c r="B14" s="2">
        <f>IFERROR(__xludf.DUMMYFUNCTION("COUNTUNIQUE(FILTER('Audience data'!B:B, 'Audience data'!A:A=$A14))"),573.0)</f>
        <v>573</v>
      </c>
      <c r="D14" s="2" t="str">
        <f>IFERROR(__xludf.DUMMYFUNCTION("""COMPUTED_VALUE"""),"6abb78c0-85d6-11ed-badb-fb3ca258c011")</f>
        <v>6abb78c0-85d6-11ed-badb-fb3ca258c011</v>
      </c>
      <c r="E14" s="2">
        <f>IFERROR(__xludf.DUMMYFUNCTION("IFNA(FILTER('Audience data'!A:A, 'Audience data'!B:B=$D14, 'Audience data'!A:A=$E$2), 0)"),0.0)</f>
        <v>0</v>
      </c>
      <c r="F14" s="2"/>
      <c r="H14" s="4" t="s">
        <v>12</v>
      </c>
      <c r="I14" s="2">
        <f>IFERROR(__xludf.DUMMYFUNCTION("COUNTUNIQUE(Listers!A2:A1000)"),31.0)</f>
        <v>31</v>
      </c>
    </row>
    <row r="15">
      <c r="A15" s="5">
        <f>IFERROR(__xludf.DUMMYFUNCTION("""COMPUTED_VALUE"""),45250.0)</f>
        <v>45250</v>
      </c>
      <c r="B15" s="2">
        <f>IFERROR(__xludf.DUMMYFUNCTION("COUNTUNIQUE(FILTER('Audience data'!B:B, 'Audience data'!A:A=$A15))"),711.0)</f>
        <v>711</v>
      </c>
      <c r="D15" s="2" t="str">
        <f>IFERROR(__xludf.DUMMYFUNCTION("""COMPUTED_VALUE"""),"ae900070-3a58-11ee-b03c-7ff923b46d35")</f>
        <v>ae900070-3a58-11ee-b03c-7ff923b46d35</v>
      </c>
      <c r="E15" s="2">
        <f>IFERROR(__xludf.DUMMYFUNCTION("IFNA(FILTER('Audience data'!A:A, 'Audience data'!B:B=$D15, 'Audience data'!A:A=$E$2), 0)"),0.0)</f>
        <v>0</v>
      </c>
      <c r="F15" s="2"/>
      <c r="H15" s="4" t="s">
        <v>13</v>
      </c>
      <c r="I15" s="2">
        <f>I13/I14</f>
        <v>156.483871</v>
      </c>
    </row>
    <row r="16">
      <c r="A16" s="5">
        <f>IFERROR(__xludf.DUMMYFUNCTION("""COMPUTED_VALUE"""),45252.0)</f>
        <v>45252</v>
      </c>
      <c r="B16" s="2">
        <f>IFERROR(__xludf.DUMMYFUNCTION("COUNTUNIQUE(FILTER('Audience data'!B:B, 'Audience data'!A:A=$A16))"),608.0)</f>
        <v>608</v>
      </c>
      <c r="D16" s="2" t="str">
        <f>IFERROR(__xludf.DUMMYFUNCTION("""COMPUTED_VALUE"""),"3a5bab80-269c-11e8-8319-456ad9d3b8d8")</f>
        <v>3a5bab80-269c-11e8-8319-456ad9d3b8d8</v>
      </c>
      <c r="E16" s="2">
        <f>IFERROR(__xludf.DUMMYFUNCTION("IFNA(FILTER('Audience data'!A:A, 'Audience data'!B:B=$D16, 'Audience data'!A:A=$E$2), 0)"),45232.0)</f>
        <v>45232</v>
      </c>
      <c r="F16" s="2"/>
    </row>
    <row r="17">
      <c r="A17" s="5">
        <f>IFERROR(__xludf.DUMMYFUNCTION("""COMPUTED_VALUE"""),45257.0)</f>
        <v>45257</v>
      </c>
      <c r="B17" s="2">
        <f>IFERROR(__xludf.DUMMYFUNCTION("COUNTUNIQUE(FILTER('Audience data'!B:B, 'Audience data'!A:A=$A17))"),589.0)</f>
        <v>589</v>
      </c>
      <c r="D17" s="2" t="str">
        <f>IFERROR(__xludf.DUMMYFUNCTION("""COMPUTED_VALUE"""),"0020a4c0-7402-11ee-b7d6-418bdd68d3fb")</f>
        <v>0020a4c0-7402-11ee-b7d6-418bdd68d3fb</v>
      </c>
      <c r="E17" s="2">
        <f>IFERROR(__xludf.DUMMYFUNCTION("IFNA(FILTER('Audience data'!A:A, 'Audience data'!B:B=$D17, 'Audience data'!A:A=$E$2), 0)"),0.0)</f>
        <v>0</v>
      </c>
      <c r="F17" s="2"/>
    </row>
    <row r="18">
      <c r="A18" s="5">
        <f>IFERROR(__xludf.DUMMYFUNCTION("""COMPUTED_VALUE"""),45260.0)</f>
        <v>45260</v>
      </c>
      <c r="B18" s="2">
        <f>IFERROR(__xludf.DUMMYFUNCTION("COUNTUNIQUE(FILTER('Audience data'!B:B, 'Audience data'!A:A=$A18))"),620.0)</f>
        <v>620</v>
      </c>
      <c r="D18" s="2" t="str">
        <f>IFERROR(__xludf.DUMMYFUNCTION("""COMPUTED_VALUE"""),"b322ea40-33ae-11ee-8975-1dbaaffcfb54")</f>
        <v>b322ea40-33ae-11ee-8975-1dbaaffcfb54</v>
      </c>
      <c r="E18" s="2">
        <f>IFERROR(__xludf.DUMMYFUNCTION("IFNA(FILTER('Audience data'!A:A, 'Audience data'!B:B=$D18, 'Audience data'!A:A=$E$2), 0)"),45232.0)</f>
        <v>45232</v>
      </c>
      <c r="F18" s="2"/>
      <c r="H18" s="1" t="s">
        <v>14</v>
      </c>
    </row>
    <row r="19">
      <c r="A19" s="5">
        <f>IFERROR(__xludf.DUMMYFUNCTION("""COMPUTED_VALUE"""),45239.0)</f>
        <v>45239</v>
      </c>
      <c r="B19" s="2">
        <f>IFERROR(__xludf.DUMMYFUNCTION("COUNTUNIQUE(FILTER('Audience data'!B:B, 'Audience data'!A:A=$A19))"),661.0)</f>
        <v>661</v>
      </c>
      <c r="D19" s="2" t="str">
        <f>IFERROR(__xludf.DUMMYFUNCTION("""COMPUTED_VALUE"""),"880f6dd0-416c-11ee-8820-d973c8eded16")</f>
        <v>880f6dd0-416c-11ee-8820-d973c8eded16</v>
      </c>
      <c r="E19" s="2">
        <f>IFERROR(__xludf.DUMMYFUNCTION("IFNA(FILTER('Audience data'!A:A, 'Audience data'!B:B=$D19, 'Audience data'!A:A=$E$2), 0)"),0.0)</f>
        <v>0</v>
      </c>
      <c r="F19" s="2"/>
    </row>
    <row r="20">
      <c r="A20" s="5">
        <f>IFERROR(__xludf.DUMMYFUNCTION("""COMPUTED_VALUE"""),45232.0)</f>
        <v>45232</v>
      </c>
      <c r="B20" s="2">
        <f>IFERROR(__xludf.DUMMYFUNCTION("COUNTUNIQUE(FILTER('Audience data'!B:B, 'Audience data'!A:A=$A20))"),649.0)</f>
        <v>649</v>
      </c>
      <c r="D20" s="2" t="str">
        <f>IFERROR(__xludf.DUMMYFUNCTION("""COMPUTED_VALUE"""),"823fa620-6a63-11ee-a621-53985e61effe")</f>
        <v>823fa620-6a63-11ee-a621-53985e61effe</v>
      </c>
      <c r="E20" s="2">
        <f>IFERROR(__xludf.DUMMYFUNCTION("IFNA(FILTER('Audience data'!A:A, 'Audience data'!B:B=$D20, 'Audience data'!A:A=$E$2), 0)"),0.0)</f>
        <v>0</v>
      </c>
      <c r="F20" s="2"/>
      <c r="H20" s="6" t="str">
        <f>IFERROR(__xludf.DUMMYFUNCTION("UNIQUE(Listers!A:A)"),"user_id")</f>
        <v>user_id</v>
      </c>
      <c r="I20" s="7" t="s">
        <v>15</v>
      </c>
      <c r="K20" s="7" t="s">
        <v>16</v>
      </c>
    </row>
    <row r="21">
      <c r="A21" s="5">
        <f>IFERROR(__xludf.DUMMYFUNCTION("""COMPUTED_VALUE"""),45237.0)</f>
        <v>45237</v>
      </c>
      <c r="B21" s="2">
        <f>IFERROR(__xludf.DUMMYFUNCTION("COUNTUNIQUE(FILTER('Audience data'!B:B, 'Audience data'!A:A=$A21))"),629.0)</f>
        <v>629</v>
      </c>
      <c r="D21" s="2" t="str">
        <f>IFERROR(__xludf.DUMMYFUNCTION("""COMPUTED_VALUE"""),"7c7c94e0-3cc4-11ee-adb1-11c8c9c6a31a")</f>
        <v>7c7c94e0-3cc4-11ee-adb1-11c8c9c6a31a</v>
      </c>
      <c r="E21" s="2">
        <f>IFERROR(__xludf.DUMMYFUNCTION("IFNA(FILTER('Audience data'!A:A, 'Audience data'!B:B=$D21, 'Audience data'!A:A=$E$2), 0)"),0.0)</f>
        <v>0</v>
      </c>
      <c r="F21" s="2"/>
      <c r="H21" s="6">
        <f>IFERROR(__xludf.DUMMYFUNCTION("""COMPUTED_VALUE"""),100.0)</f>
        <v>100</v>
      </c>
      <c r="I21" s="6">
        <f>VLOOKUP(H21, Listers!A2:F159, 4, FALSE)</f>
        <v>21</v>
      </c>
      <c r="K21" s="6">
        <f>MEDIAN(I21:I51)</f>
        <v>28</v>
      </c>
    </row>
    <row r="22">
      <c r="A22" s="5">
        <f>IFERROR(__xludf.DUMMYFUNCTION("""COMPUTED_VALUE"""),45256.0)</f>
        <v>45256</v>
      </c>
      <c r="B22" s="2">
        <f>IFERROR(__xludf.DUMMYFUNCTION("COUNTUNIQUE(FILTER('Audience data'!B:B, 'Audience data'!A:A=$A22))"),372.0)</f>
        <v>372</v>
      </c>
      <c r="D22" s="2" t="str">
        <f>IFERROR(__xludf.DUMMYFUNCTION("""COMPUTED_VALUE"""),"64b239c0-e33f-11ed-9e8a-0720496d6e5a")</f>
        <v>64b239c0-e33f-11ed-9e8a-0720496d6e5a</v>
      </c>
      <c r="E22" s="2">
        <f>IFERROR(__xludf.DUMMYFUNCTION("IFNA(FILTER('Audience data'!A:A, 'Audience data'!B:B=$D22, 'Audience data'!A:A=$E$2), 0)"),45232.0)</f>
        <v>45232</v>
      </c>
      <c r="F22" s="2"/>
      <c r="H22" s="6">
        <f>IFERROR(__xludf.DUMMYFUNCTION("""COMPUTED_VALUE"""),101.0)</f>
        <v>101</v>
      </c>
      <c r="I22" s="6">
        <f>VLOOKUP(H22, Listers!A3:F160, 4, FALSE)</f>
        <v>30</v>
      </c>
    </row>
    <row r="23">
      <c r="A23" s="5">
        <f>IFERROR(__xludf.DUMMYFUNCTION("""COMPUTED_VALUE"""),45255.0)</f>
        <v>45255</v>
      </c>
      <c r="B23" s="2">
        <f>IFERROR(__xludf.DUMMYFUNCTION("COUNTUNIQUE(FILTER('Audience data'!B:B, 'Audience data'!A:A=$A23))"),366.0)</f>
        <v>366</v>
      </c>
      <c r="D23" s="2" t="str">
        <f>IFERROR(__xludf.DUMMYFUNCTION("""COMPUTED_VALUE"""),"e91486b0-7899-11ee-ab9d-019e20babfc1")</f>
        <v>e91486b0-7899-11ee-ab9d-019e20babfc1</v>
      </c>
      <c r="E23" s="2">
        <f>IFERROR(__xludf.DUMMYFUNCTION("IFNA(FILTER('Audience data'!A:A, 'Audience data'!B:B=$D23, 'Audience data'!A:A=$E$2), 0)"),0.0)</f>
        <v>0</v>
      </c>
      <c r="F23" s="2"/>
      <c r="H23" s="6">
        <f>IFERROR(__xludf.DUMMYFUNCTION("""COMPUTED_VALUE"""),102.0)</f>
        <v>102</v>
      </c>
      <c r="I23" s="6">
        <f>VLOOKUP(H23, Listers!A4:F161, 4, FALSE)</f>
        <v>34</v>
      </c>
    </row>
    <row r="24">
      <c r="A24" s="5">
        <f>IFERROR(__xludf.DUMMYFUNCTION("""COMPUTED_VALUE"""),45247.0)</f>
        <v>45247</v>
      </c>
      <c r="B24" s="2">
        <f>IFERROR(__xludf.DUMMYFUNCTION("COUNTUNIQUE(FILTER('Audience data'!B:B, 'Audience data'!A:A=$A24))"),585.0)</f>
        <v>585</v>
      </c>
      <c r="D24" s="2" t="str">
        <f>IFERROR(__xludf.DUMMYFUNCTION("""COMPUTED_VALUE"""),"2bb74140-0457-11ee-bd36-2f1e6e4a0d5b")</f>
        <v>2bb74140-0457-11ee-bd36-2f1e6e4a0d5b</v>
      </c>
      <c r="E24" s="2">
        <f>IFERROR(__xludf.DUMMYFUNCTION("IFNA(FILTER('Audience data'!A:A, 'Audience data'!B:B=$D24, 'Audience data'!A:A=$E$2), 0)"),0.0)</f>
        <v>0</v>
      </c>
      <c r="F24" s="2"/>
      <c r="H24" s="6">
        <f>IFERROR(__xludf.DUMMYFUNCTION("""COMPUTED_VALUE"""),103.0)</f>
        <v>103</v>
      </c>
      <c r="I24" s="6">
        <f>VLOOKUP(H24, Listers!A5:F162, 4, FALSE)</f>
        <v>36</v>
      </c>
    </row>
    <row r="25">
      <c r="A25" s="5">
        <f>IFERROR(__xludf.DUMMYFUNCTION("""COMPUTED_VALUE"""),45253.0)</f>
        <v>45253</v>
      </c>
      <c r="B25" s="2">
        <f>IFERROR(__xludf.DUMMYFUNCTION("COUNTUNIQUE(FILTER('Audience data'!B:B, 'Audience data'!A:A=$A25))"),632.0)</f>
        <v>632</v>
      </c>
      <c r="D25" s="2" t="str">
        <f>IFERROR(__xludf.DUMMYFUNCTION("""COMPUTED_VALUE"""),"ad81b040-84a5-11eb-8d8c-4d18568caaf6")</f>
        <v>ad81b040-84a5-11eb-8d8c-4d18568caaf6</v>
      </c>
      <c r="E25" s="2">
        <f>IFERROR(__xludf.DUMMYFUNCTION("IFNA(FILTER('Audience data'!A:A, 'Audience data'!B:B=$D25, 'Audience data'!A:A=$E$2), 0)"),0.0)</f>
        <v>0</v>
      </c>
      <c r="F25" s="2"/>
      <c r="H25" s="6">
        <f>IFERROR(__xludf.DUMMYFUNCTION("""COMPUTED_VALUE"""),104.0)</f>
        <v>104</v>
      </c>
      <c r="I25" s="6">
        <f>VLOOKUP(H25, Listers!A6:F163, 4, FALSE)</f>
        <v>21</v>
      </c>
    </row>
    <row r="26">
      <c r="A26" s="5">
        <f>IFERROR(__xludf.DUMMYFUNCTION("""COMPUTED_VALUE"""),45235.0)</f>
        <v>45235</v>
      </c>
      <c r="B26" s="2">
        <f>IFERROR(__xludf.DUMMYFUNCTION("COUNTUNIQUE(FILTER('Audience data'!B:B, 'Audience data'!A:A=$A26))"),350.0)</f>
        <v>350</v>
      </c>
      <c r="D26" s="2" t="str">
        <f>IFERROR(__xludf.DUMMYFUNCTION("""COMPUTED_VALUE"""),"71aa0370-bc01-11ed-b475-112ce88e695c")</f>
        <v>71aa0370-bc01-11ed-b475-112ce88e695c</v>
      </c>
      <c r="E26" s="2">
        <f>IFERROR(__xludf.DUMMYFUNCTION("IFNA(FILTER('Audience data'!A:A, 'Audience data'!B:B=$D26, 'Audience data'!A:A=$E$2), 0)"),45232.0)</f>
        <v>45232</v>
      </c>
      <c r="F26" s="2"/>
      <c r="H26" s="6">
        <f>IFERROR(__xludf.DUMMYFUNCTION("""COMPUTED_VALUE"""),105.0)</f>
        <v>105</v>
      </c>
      <c r="I26" s="6">
        <f>VLOOKUP(H26, Listers!A7:F164, 4, FALSE)</f>
        <v>32</v>
      </c>
    </row>
    <row r="27">
      <c r="A27" s="5">
        <f>IFERROR(__xludf.DUMMYFUNCTION("""COMPUTED_VALUE"""),45254.0)</f>
        <v>45254</v>
      </c>
      <c r="B27" s="2">
        <f>IFERROR(__xludf.DUMMYFUNCTION("COUNTUNIQUE(FILTER('Audience data'!B:B, 'Audience data'!A:A=$A27))"),595.0)</f>
        <v>595</v>
      </c>
      <c r="D27" s="2" t="str">
        <f>IFERROR(__xludf.DUMMYFUNCTION("""COMPUTED_VALUE"""),"ded85690-6f2f-11ee-90dc-d3739fe86b1a")</f>
        <v>ded85690-6f2f-11ee-90dc-d3739fe86b1a</v>
      </c>
      <c r="E27" s="2">
        <f>IFERROR(__xludf.DUMMYFUNCTION("IFNA(FILTER('Audience data'!A:A, 'Audience data'!B:B=$D27, 'Audience data'!A:A=$E$2), 0)"),45232.0)</f>
        <v>45232</v>
      </c>
      <c r="F27" s="2"/>
      <c r="H27" s="6">
        <f>IFERROR(__xludf.DUMMYFUNCTION("""COMPUTED_VALUE"""),106.0)</f>
        <v>106</v>
      </c>
      <c r="I27" s="6">
        <f>VLOOKUP(H27, Listers!A8:F165, 4, FALSE)</f>
        <v>25</v>
      </c>
    </row>
    <row r="28">
      <c r="A28" s="5">
        <f>IFERROR(__xludf.DUMMYFUNCTION("""COMPUTED_VALUE"""),45234.0)</f>
        <v>45234</v>
      </c>
      <c r="B28" s="2">
        <f>IFERROR(__xludf.DUMMYFUNCTION("COUNTUNIQUE(FILTER('Audience data'!B:B, 'Audience data'!A:A=$A28))"),343.0)</f>
        <v>343</v>
      </c>
      <c r="D28" s="2" t="str">
        <f>IFERROR(__xludf.DUMMYFUNCTION("""COMPUTED_VALUE"""),"b78743e0-d902-11ec-b18a-f5d4e8e8e12e")</f>
        <v>b78743e0-d902-11ec-b18a-f5d4e8e8e12e</v>
      </c>
      <c r="E28" s="2">
        <f>IFERROR(__xludf.DUMMYFUNCTION("IFNA(FILTER('Audience data'!A:A, 'Audience data'!B:B=$D28, 'Audience data'!A:A=$E$2), 0)"),0.0)</f>
        <v>0</v>
      </c>
      <c r="F28" s="2"/>
      <c r="H28" s="6">
        <f>IFERROR(__xludf.DUMMYFUNCTION("""COMPUTED_VALUE"""),107.0)</f>
        <v>107</v>
      </c>
      <c r="I28" s="6">
        <f>VLOOKUP(H28, Listers!A9:F166, 4, FALSE)</f>
        <v>28</v>
      </c>
    </row>
    <row r="29">
      <c r="A29" s="5">
        <f>IFERROR(__xludf.DUMMYFUNCTION("""COMPUTED_VALUE"""),45236.0)</f>
        <v>45236</v>
      </c>
      <c r="B29" s="2">
        <f>IFERROR(__xludf.DUMMYFUNCTION("COUNTUNIQUE(FILTER('Audience data'!B:B, 'Audience data'!A:A=$A29))"),660.0)</f>
        <v>660</v>
      </c>
      <c r="D29" s="2" t="str">
        <f>IFERROR(__xludf.DUMMYFUNCTION("""COMPUTED_VALUE"""),"932d5ad0-781a-11ee-a0a8-e781fb8e2c8e")</f>
        <v>932d5ad0-781a-11ee-a0a8-e781fb8e2c8e</v>
      </c>
      <c r="E29" s="2">
        <f>IFERROR(__xludf.DUMMYFUNCTION("IFNA(FILTER('Audience data'!A:A, 'Audience data'!B:B=$D29, 'Audience data'!A:A=$E$2), 0)"),0.0)</f>
        <v>0</v>
      </c>
      <c r="F29" s="2"/>
      <c r="H29" s="6">
        <f>IFERROR(__xludf.DUMMYFUNCTION("""COMPUTED_VALUE"""),108.0)</f>
        <v>108</v>
      </c>
      <c r="I29" s="6">
        <f>VLOOKUP(H29, Listers!A10:F167, 4, FALSE)</f>
        <v>21</v>
      </c>
    </row>
    <row r="30">
      <c r="A30" s="5">
        <f>IFERROR(__xludf.DUMMYFUNCTION("""COMPUTED_VALUE"""),45243.0)</f>
        <v>45243</v>
      </c>
      <c r="B30" s="2">
        <f>IFERROR(__xludf.DUMMYFUNCTION("COUNTUNIQUE(FILTER('Audience data'!B:B, 'Audience data'!A:A=$A30))"),646.0)</f>
        <v>646</v>
      </c>
      <c r="D30" s="2" t="str">
        <f>IFERROR(__xludf.DUMMYFUNCTION("""COMPUTED_VALUE"""),"390074a0-6b7c-11eb-8ef9-73f675c1c29c")</f>
        <v>390074a0-6b7c-11eb-8ef9-73f675c1c29c</v>
      </c>
      <c r="E30" s="2">
        <f>IFERROR(__xludf.DUMMYFUNCTION("IFNA(FILTER('Audience data'!A:A, 'Audience data'!B:B=$D30, 'Audience data'!A:A=$E$2), 0)"),45232.0)</f>
        <v>45232</v>
      </c>
      <c r="F30" s="2"/>
      <c r="H30" s="6">
        <f>IFERROR(__xludf.DUMMYFUNCTION("""COMPUTED_VALUE"""),109.0)</f>
        <v>109</v>
      </c>
      <c r="I30" s="6">
        <f>VLOOKUP(H30, Listers!A11:F168, 4, FALSE)</f>
        <v>28</v>
      </c>
    </row>
    <row r="31">
      <c r="A31" s="5">
        <f>IFERROR(__xludf.DUMMYFUNCTION("""COMPUTED_VALUE"""),45244.0)</f>
        <v>45244</v>
      </c>
      <c r="B31" s="2">
        <f>IFERROR(__xludf.DUMMYFUNCTION("COUNTUNIQUE(FILTER('Audience data'!B:B, 'Audience data'!A:A=$A31))"),687.0)</f>
        <v>687</v>
      </c>
      <c r="D31" s="2" t="str">
        <f>IFERROR(__xludf.DUMMYFUNCTION("""COMPUTED_VALUE"""),"34061640-095f-11ec-8e63-4b3c41117f08")</f>
        <v>34061640-095f-11ec-8e63-4b3c41117f08</v>
      </c>
      <c r="E31" s="2">
        <f>IFERROR(__xludf.DUMMYFUNCTION("IFNA(FILTER('Audience data'!A:A, 'Audience data'!B:B=$D31, 'Audience data'!A:A=$E$2), 0)"),45232.0)</f>
        <v>45232</v>
      </c>
      <c r="F31" s="2"/>
      <c r="H31" s="6">
        <f>IFERROR(__xludf.DUMMYFUNCTION("""COMPUTED_VALUE"""),110.0)</f>
        <v>110</v>
      </c>
      <c r="I31" s="6">
        <f>VLOOKUP(H31, Listers!A12:F169, 4, FALSE)</f>
        <v>20</v>
      </c>
    </row>
    <row r="32">
      <c r="A32" s="5">
        <f>IFERROR(__xludf.DUMMYFUNCTION("""COMPUTED_VALUE"""),45249.0)</f>
        <v>45249</v>
      </c>
      <c r="B32" s="2">
        <f>IFERROR(__xludf.DUMMYFUNCTION("COUNTUNIQUE(FILTER('Audience data'!B:B, 'Audience data'!A:A=$A32))"),378.0)</f>
        <v>378</v>
      </c>
      <c r="D32" s="2" t="str">
        <f>IFERROR(__xludf.DUMMYFUNCTION("""COMPUTED_VALUE"""),"32b3ba10-33a2-11eb-8aee-8751efd2dc63")</f>
        <v>32b3ba10-33a2-11eb-8aee-8751efd2dc63</v>
      </c>
      <c r="E32" s="2">
        <f>IFERROR(__xludf.DUMMYFUNCTION("IFNA(FILTER('Audience data'!A:A, 'Audience data'!B:B=$D32, 'Audience data'!A:A=$E$2), 0)"),45232.0)</f>
        <v>45232</v>
      </c>
      <c r="F32" s="2"/>
      <c r="H32" s="6">
        <f>IFERROR(__xludf.DUMMYFUNCTION("""COMPUTED_VALUE"""),111.0)</f>
        <v>111</v>
      </c>
      <c r="I32" s="6">
        <f>VLOOKUP(H32, Listers!A13:F170, 4, FALSE)</f>
        <v>31</v>
      </c>
    </row>
    <row r="33">
      <c r="A33" s="5">
        <f>IFERROR(__xludf.DUMMYFUNCTION("""COMPUTED_VALUE"""),45245.0)</f>
        <v>45245</v>
      </c>
      <c r="B33" s="2">
        <f>IFERROR(__xludf.DUMMYFUNCTION("COUNTUNIQUE(FILTER('Audience data'!B:B, 'Audience data'!A:A=$A33))"),690.0)</f>
        <v>690</v>
      </c>
      <c r="D33" s="2" t="str">
        <f>IFERROR(__xludf.DUMMYFUNCTION("""COMPUTED_VALUE"""),"345d0fb0-5cee-11ee-a031-f9e6d8874212")</f>
        <v>345d0fb0-5cee-11ee-a031-f9e6d8874212</v>
      </c>
      <c r="E33" s="2">
        <f>IFERROR(__xludf.DUMMYFUNCTION("IFNA(FILTER('Audience data'!A:A, 'Audience data'!B:B=$D33, 'Audience data'!A:A=$E$2), 0)"),45232.0)</f>
        <v>45232</v>
      </c>
      <c r="F33" s="2"/>
      <c r="H33" s="6">
        <f>IFERROR(__xludf.DUMMYFUNCTION("""COMPUTED_VALUE"""),112.0)</f>
        <v>112</v>
      </c>
      <c r="I33" s="6">
        <f>VLOOKUP(H33, Listers!A14:F171, 4, FALSE)</f>
        <v>26</v>
      </c>
    </row>
    <row r="34">
      <c r="A34" s="5">
        <f>IFERROR(__xludf.DUMMYFUNCTION("""COMPUTED_VALUE"""),45258.0)</f>
        <v>45258</v>
      </c>
      <c r="B34" s="2">
        <f>IFERROR(__xludf.DUMMYFUNCTION("COUNTUNIQUE(FILTER('Audience data'!B:B, 'Audience data'!A:A=$A34))"),610.0)</f>
        <v>610</v>
      </c>
      <c r="D34" s="2" t="str">
        <f>IFERROR(__xludf.DUMMYFUNCTION("""COMPUTED_VALUE"""),"29e694b0-2e97-11ed-8dc3-3742abce6e54")</f>
        <v>29e694b0-2e97-11ed-8dc3-3742abce6e54</v>
      </c>
      <c r="E34" s="2">
        <f>IFERROR(__xludf.DUMMYFUNCTION("IFNA(FILTER('Audience data'!A:A, 'Audience data'!B:B=$D34, 'Audience data'!A:A=$E$2), 0)"),45232.0)</f>
        <v>45232</v>
      </c>
      <c r="F34" s="2"/>
      <c r="H34" s="6">
        <f>IFERROR(__xludf.DUMMYFUNCTION("""COMPUTED_VALUE"""),113.0)</f>
        <v>113</v>
      </c>
      <c r="I34" s="6">
        <f>VLOOKUP(H34, Listers!A15:F172, 4, FALSE)</f>
        <v>26</v>
      </c>
    </row>
    <row r="35">
      <c r="A35" s="5">
        <f>IFERROR(__xludf.DUMMYFUNCTION("""COMPUTED_VALUE"""),45251.0)</f>
        <v>45251</v>
      </c>
      <c r="B35" s="2">
        <f>IFERROR(__xludf.DUMMYFUNCTION("COUNTUNIQUE(FILTER('Audience data'!B:B, 'Audience data'!A:A=$A35))"),651.0)</f>
        <v>651</v>
      </c>
      <c r="D35" s="2" t="str">
        <f>IFERROR(__xludf.DUMMYFUNCTION("""COMPUTED_VALUE"""),"22761890-7473-11ee-aa2c-2b9644d64077")</f>
        <v>22761890-7473-11ee-aa2c-2b9644d64077</v>
      </c>
      <c r="E35" s="2">
        <f>IFERROR(__xludf.DUMMYFUNCTION("IFNA(FILTER('Audience data'!A:A, 'Audience data'!B:B=$D35, 'Audience data'!A:A=$E$2), 0)"),0.0)</f>
        <v>0</v>
      </c>
      <c r="F35" s="2"/>
      <c r="H35" s="6">
        <f>IFERROR(__xludf.DUMMYFUNCTION("""COMPUTED_VALUE"""),114.0)</f>
        <v>114</v>
      </c>
      <c r="I35" s="6">
        <f>VLOOKUP(H35, Listers!A16:F173, 4, FALSE)</f>
        <v>21</v>
      </c>
    </row>
    <row r="36">
      <c r="A36" s="5">
        <f>IFERROR(__xludf.DUMMYFUNCTION("""COMPUTED_VALUE"""),45246.0)</f>
        <v>45246</v>
      </c>
      <c r="B36" s="2">
        <f>IFERROR(__xludf.DUMMYFUNCTION("COUNTUNIQUE(FILTER('Audience data'!B:B, 'Audience data'!A:A=$A36))"),639.0)</f>
        <v>639</v>
      </c>
      <c r="D36" s="2" t="str">
        <f>IFERROR(__xludf.DUMMYFUNCTION("""COMPUTED_VALUE"""),"2b3133e0-71dd-11ee-9549-b93ae01ac95e")</f>
        <v>2b3133e0-71dd-11ee-9549-b93ae01ac95e</v>
      </c>
      <c r="E36" s="2">
        <f>IFERROR(__xludf.DUMMYFUNCTION("IFNA(FILTER('Audience data'!A:A, 'Audience data'!B:B=$D36, 'Audience data'!A:A=$E$2), 0)"),0.0)</f>
        <v>0</v>
      </c>
      <c r="F36" s="2"/>
      <c r="H36" s="6">
        <f>IFERROR(__xludf.DUMMYFUNCTION("""COMPUTED_VALUE"""),115.0)</f>
        <v>115</v>
      </c>
      <c r="I36" s="6">
        <f>VLOOKUP(H36, Listers!A17:F174, 4, FALSE)</f>
        <v>29</v>
      </c>
    </row>
    <row r="37">
      <c r="A37" s="2"/>
      <c r="B37" s="2">
        <f>AVERAGE(B7:B36)</f>
        <v>560.4666667</v>
      </c>
      <c r="D37" s="2" t="str">
        <f>IFERROR(__xludf.DUMMYFUNCTION("""COMPUTED_VALUE"""),"b4e62bb0-7244-11ee-b968-05e647b4bf8a")</f>
        <v>b4e62bb0-7244-11ee-b968-05e647b4bf8a</v>
      </c>
      <c r="E37" s="2">
        <f>IFERROR(__xludf.DUMMYFUNCTION("IFNA(FILTER('Audience data'!A:A, 'Audience data'!B:B=$D37, 'Audience data'!A:A=$E$2), 0)"),0.0)</f>
        <v>0</v>
      </c>
      <c r="F37" s="2"/>
      <c r="H37" s="6">
        <f>IFERROR(__xludf.DUMMYFUNCTION("""COMPUTED_VALUE"""),116.0)</f>
        <v>116</v>
      </c>
      <c r="I37" s="6">
        <f>VLOOKUP(H37, Listers!A18:F175, 4, FALSE)</f>
        <v>27</v>
      </c>
    </row>
    <row r="38">
      <c r="D38" s="2" t="str">
        <f>IFERROR(__xludf.DUMMYFUNCTION("""COMPUTED_VALUE"""),"5cc26300-1dc8-11eb-9164-7b820f8d19af")</f>
        <v>5cc26300-1dc8-11eb-9164-7b820f8d19af</v>
      </c>
      <c r="E38" s="2">
        <f>IFERROR(__xludf.DUMMYFUNCTION("IFNA(FILTER('Audience data'!A:A, 'Audience data'!B:B=$D38, 'Audience data'!A:A=$E$2), 0)"),0.0)</f>
        <v>0</v>
      </c>
      <c r="F38" s="2"/>
      <c r="H38" s="6">
        <f>IFERROR(__xludf.DUMMYFUNCTION("""COMPUTED_VALUE"""),117.0)</f>
        <v>117</v>
      </c>
      <c r="I38" s="6">
        <f>VLOOKUP(H38, Listers!A19:F176, 4, FALSE)</f>
        <v>30</v>
      </c>
    </row>
    <row r="39">
      <c r="D39" s="2" t="str">
        <f>IFERROR(__xludf.DUMMYFUNCTION("""COMPUTED_VALUE"""),"429d9e50-04e2-11ee-b099-437be4de5b8b")</f>
        <v>429d9e50-04e2-11ee-b099-437be4de5b8b</v>
      </c>
      <c r="E39" s="2">
        <f>IFERROR(__xludf.DUMMYFUNCTION("IFNA(FILTER('Audience data'!A:A, 'Audience data'!B:B=$D39, 'Audience data'!A:A=$E$2), 0)"),0.0)</f>
        <v>0</v>
      </c>
      <c r="F39" s="2"/>
      <c r="H39" s="6">
        <f>IFERROR(__xludf.DUMMYFUNCTION("""COMPUTED_VALUE"""),118.0)</f>
        <v>118</v>
      </c>
      <c r="I39" s="6">
        <f>VLOOKUP(H39, Listers!A20:F177, 4, FALSE)</f>
        <v>25</v>
      </c>
    </row>
    <row r="40">
      <c r="D40" s="2" t="str">
        <f>IFERROR(__xludf.DUMMYFUNCTION("""COMPUTED_VALUE"""),"fa1f8e20-77fc-11ee-b1ef-2796fa3209b8")</f>
        <v>fa1f8e20-77fc-11ee-b1ef-2796fa3209b8</v>
      </c>
      <c r="E40" s="2">
        <f>IFERROR(__xludf.DUMMYFUNCTION("IFNA(FILTER('Audience data'!A:A, 'Audience data'!B:B=$D40, 'Audience data'!A:A=$E$2), 0)"),0.0)</f>
        <v>0</v>
      </c>
      <c r="F40" s="2"/>
      <c r="H40" s="6">
        <f>IFERROR(__xludf.DUMMYFUNCTION("""COMPUTED_VALUE"""),119.0)</f>
        <v>119</v>
      </c>
      <c r="I40" s="6">
        <f>VLOOKUP(H40, Listers!A21:F178, 4, FALSE)</f>
        <v>35</v>
      </c>
    </row>
    <row r="41">
      <c r="D41" s="2" t="str">
        <f>IFERROR(__xludf.DUMMYFUNCTION("""COMPUTED_VALUE"""),"3a3d4720-2aac-11ee-bfba-2511f1d20c67")</f>
        <v>3a3d4720-2aac-11ee-bfba-2511f1d20c67</v>
      </c>
      <c r="E41" s="2">
        <f>IFERROR(__xludf.DUMMYFUNCTION("IFNA(FILTER('Audience data'!A:A, 'Audience data'!B:B=$D41, 'Audience data'!A:A=$E$2), 0)"),0.0)</f>
        <v>0</v>
      </c>
      <c r="F41" s="2"/>
      <c r="H41" s="6">
        <f>IFERROR(__xludf.DUMMYFUNCTION("""COMPUTED_VALUE"""),120.0)</f>
        <v>120</v>
      </c>
      <c r="I41" s="6">
        <f>VLOOKUP(H41, Listers!A22:F179, 4, FALSE)</f>
        <v>22</v>
      </c>
    </row>
    <row r="42">
      <c r="D42" s="2" t="str">
        <f>IFERROR(__xludf.DUMMYFUNCTION("""COMPUTED_VALUE"""),"8a2ed430-2e10-11e9-8b85-733612b647ec")</f>
        <v>8a2ed430-2e10-11e9-8b85-733612b647ec</v>
      </c>
      <c r="E42" s="2">
        <f>IFERROR(__xludf.DUMMYFUNCTION("IFNA(FILTER('Audience data'!A:A, 'Audience data'!B:B=$D42, 'Audience data'!A:A=$E$2), 0)"),0.0)</f>
        <v>0</v>
      </c>
      <c r="F42" s="2"/>
      <c r="H42" s="6">
        <f>IFERROR(__xludf.DUMMYFUNCTION("""COMPUTED_VALUE"""),121.0)</f>
        <v>121</v>
      </c>
      <c r="I42" s="6">
        <f>VLOOKUP(H42, Listers!A23:F180, 4, FALSE)</f>
        <v>28</v>
      </c>
    </row>
    <row r="43">
      <c r="D43" s="2" t="str">
        <f>IFERROR(__xludf.DUMMYFUNCTION("""COMPUTED_VALUE"""),"b1c90ad0-9174-11ed-973f-d9c0d2c30895")</f>
        <v>b1c90ad0-9174-11ed-973f-d9c0d2c30895</v>
      </c>
      <c r="E43" s="2">
        <f>IFERROR(__xludf.DUMMYFUNCTION("IFNA(FILTER('Audience data'!A:A, 'Audience data'!B:B=$D43, 'Audience data'!A:A=$E$2), 0)"),0.0)</f>
        <v>0</v>
      </c>
      <c r="F43" s="2"/>
      <c r="H43" s="6">
        <f>IFERROR(__xludf.DUMMYFUNCTION("""COMPUTED_VALUE"""),122.0)</f>
        <v>122</v>
      </c>
      <c r="I43" s="6">
        <f>VLOOKUP(H43, Listers!A24:F181, 4, FALSE)</f>
        <v>35</v>
      </c>
    </row>
    <row r="44">
      <c r="D44" s="2" t="str">
        <f>IFERROR(__xludf.DUMMYFUNCTION("""COMPUTED_VALUE"""),"e95d9380-75ad-11ee-9778-df20dfde0e14")</f>
        <v>e95d9380-75ad-11ee-9778-df20dfde0e14</v>
      </c>
      <c r="E44" s="2">
        <f>IFERROR(__xludf.DUMMYFUNCTION("IFNA(FILTER('Audience data'!A:A, 'Audience data'!B:B=$D44, 'Audience data'!A:A=$E$2), 0)"),45232.0)</f>
        <v>45232</v>
      </c>
      <c r="F44" s="2"/>
      <c r="H44" s="6">
        <f>IFERROR(__xludf.DUMMYFUNCTION("""COMPUTED_VALUE"""),123.0)</f>
        <v>123</v>
      </c>
      <c r="I44" s="6">
        <f>VLOOKUP(H44, Listers!A25:F182, 4, FALSE)</f>
        <v>31</v>
      </c>
    </row>
    <row r="45">
      <c r="D45" s="2" t="str">
        <f>IFERROR(__xludf.DUMMYFUNCTION("""COMPUTED_VALUE"""),"678eeea0-51f2-11ee-84f0-539bab5a3b1e")</f>
        <v>678eeea0-51f2-11ee-84f0-539bab5a3b1e</v>
      </c>
      <c r="E45" s="2">
        <f>IFERROR(__xludf.DUMMYFUNCTION("IFNA(FILTER('Audience data'!A:A, 'Audience data'!B:B=$D45, 'Audience data'!A:A=$E$2), 0)"),0.0)</f>
        <v>0</v>
      </c>
      <c r="F45" s="2"/>
      <c r="H45" s="6">
        <f>IFERROR(__xludf.DUMMYFUNCTION("""COMPUTED_VALUE"""),124.0)</f>
        <v>124</v>
      </c>
      <c r="I45" s="6">
        <f>VLOOKUP(H45, Listers!A26:F183, 4, FALSE)</f>
        <v>36</v>
      </c>
    </row>
    <row r="46">
      <c r="D46" s="2" t="str">
        <f>IFERROR(__xludf.DUMMYFUNCTION("""COMPUTED_VALUE"""),"5ea51410-78d8-11ee-89a4-45397cf7c5ff")</f>
        <v>5ea51410-78d8-11ee-89a4-45397cf7c5ff</v>
      </c>
      <c r="E46" s="2">
        <f>IFERROR(__xludf.DUMMYFUNCTION("IFNA(FILTER('Audience data'!A:A, 'Audience data'!B:B=$D46, 'Audience data'!A:A=$E$2), 0)"),0.0)</f>
        <v>0</v>
      </c>
      <c r="F46" s="2"/>
      <c r="H46" s="6">
        <f>IFERROR(__xludf.DUMMYFUNCTION("""COMPUTED_VALUE"""),125.0)</f>
        <v>125</v>
      </c>
      <c r="I46" s="6">
        <f>VLOOKUP(H46, Listers!A27:F184, 4, FALSE)</f>
        <v>30</v>
      </c>
    </row>
    <row r="47">
      <c r="D47" s="2" t="str">
        <f>IFERROR(__xludf.DUMMYFUNCTION("""COMPUTED_VALUE"""),"21841810-49eb-11ec-b4da-2547bb8342c9")</f>
        <v>21841810-49eb-11ec-b4da-2547bb8342c9</v>
      </c>
      <c r="E47" s="2">
        <f>IFERROR(__xludf.DUMMYFUNCTION("IFNA(FILTER('Audience data'!A:A, 'Audience data'!B:B=$D47, 'Audience data'!A:A=$E$2), 0)"),0.0)</f>
        <v>0</v>
      </c>
      <c r="F47" s="2"/>
      <c r="H47" s="6">
        <f>IFERROR(__xludf.DUMMYFUNCTION("""COMPUTED_VALUE"""),126.0)</f>
        <v>126</v>
      </c>
      <c r="I47" s="6">
        <f>VLOOKUP(H47, Listers!A28:F185, 4, FALSE)</f>
        <v>26</v>
      </c>
    </row>
    <row r="48">
      <c r="D48" s="2" t="str">
        <f>IFERROR(__xludf.DUMMYFUNCTION("""COMPUTED_VALUE"""),"ef609f50-0684-11ed-9ca0-f3eca5e64f25")</f>
        <v>ef609f50-0684-11ed-9ca0-f3eca5e64f25</v>
      </c>
      <c r="E48" s="2">
        <f>IFERROR(__xludf.DUMMYFUNCTION("IFNA(FILTER('Audience data'!A:A, 'Audience data'!B:B=$D48, 'Audience data'!A:A=$E$2), 0)"),0.0)</f>
        <v>0</v>
      </c>
      <c r="F48" s="2"/>
      <c r="H48" s="6">
        <f>IFERROR(__xludf.DUMMYFUNCTION("""COMPUTED_VALUE"""),127.0)</f>
        <v>127</v>
      </c>
      <c r="I48" s="6">
        <f>VLOOKUP(H48, Listers!A29:F186, 4, FALSE)</f>
        <v>36</v>
      </c>
    </row>
    <row r="49">
      <c r="D49" s="2" t="str">
        <f>IFERROR(__xludf.DUMMYFUNCTION("""COMPUTED_VALUE"""),"2a1af6e0-7849-11ee-8565-83473cd2ec91")</f>
        <v>2a1af6e0-7849-11ee-8565-83473cd2ec91</v>
      </c>
      <c r="E49" s="2">
        <f>IFERROR(__xludf.DUMMYFUNCTION("IFNA(FILTER('Audience data'!A:A, 'Audience data'!B:B=$D49, 'Audience data'!A:A=$E$2), 0)"),0.0)</f>
        <v>0</v>
      </c>
      <c r="F49" s="2"/>
      <c r="H49" s="6">
        <f>IFERROR(__xludf.DUMMYFUNCTION("""COMPUTED_VALUE"""),128.0)</f>
        <v>128</v>
      </c>
      <c r="I49" s="6">
        <f>VLOOKUP(H49, Listers!A30:F187, 4, FALSE)</f>
        <v>29</v>
      </c>
    </row>
    <row r="50">
      <c r="D50" s="2" t="str">
        <f>IFERROR(__xludf.DUMMYFUNCTION("""COMPUTED_VALUE"""),"e9036980-78b6-11ee-8cae-03f7400cb400")</f>
        <v>e9036980-78b6-11ee-8cae-03f7400cb400</v>
      </c>
      <c r="E50" s="2">
        <f>IFERROR(__xludf.DUMMYFUNCTION("IFNA(FILTER('Audience data'!A:A, 'Audience data'!B:B=$D50, 'Audience data'!A:A=$E$2), 0)"),0.0)</f>
        <v>0</v>
      </c>
      <c r="F50" s="2"/>
      <c r="H50" s="6">
        <f>IFERROR(__xludf.DUMMYFUNCTION("""COMPUTED_VALUE"""),129.0)</f>
        <v>129</v>
      </c>
      <c r="I50" s="6">
        <f>VLOOKUP(H50, Listers!A31:F188, 4, FALSE)</f>
        <v>25</v>
      </c>
    </row>
    <row r="51">
      <c r="D51" s="2" t="str">
        <f>IFERROR(__xludf.DUMMYFUNCTION("""COMPUTED_VALUE"""),"26625cc0-aa66-11ed-84e2-0fa7ce463de6")</f>
        <v>26625cc0-aa66-11ed-84e2-0fa7ce463de6</v>
      </c>
      <c r="E51" s="2">
        <f>IFERROR(__xludf.DUMMYFUNCTION("IFNA(FILTER('Audience data'!A:A, 'Audience data'!B:B=$D51, 'Audience data'!A:A=$E$2), 0)"),0.0)</f>
        <v>0</v>
      </c>
      <c r="F51" s="2"/>
      <c r="H51" s="6">
        <f>IFERROR(__xludf.DUMMYFUNCTION("""COMPUTED_VALUE"""),130.0)</f>
        <v>130</v>
      </c>
      <c r="I51" s="6">
        <f>VLOOKUP(H51, Listers!A32:F189, 4, FALSE)</f>
        <v>22</v>
      </c>
    </row>
    <row r="52">
      <c r="D52" s="2" t="str">
        <f>IFERROR(__xludf.DUMMYFUNCTION("""COMPUTED_VALUE"""),"2b44c810-78d1-11ee-94a0-53f52d76ff59")</f>
        <v>2b44c810-78d1-11ee-94a0-53f52d76ff59</v>
      </c>
      <c r="E52" s="2">
        <f>IFERROR(__xludf.DUMMYFUNCTION("IFNA(FILTER('Audience data'!A:A, 'Audience data'!B:B=$D52, 'Audience data'!A:A=$E$2), 0)"),0.0)</f>
        <v>0</v>
      </c>
      <c r="F52" s="2"/>
      <c r="H52" s="6"/>
    </row>
    <row r="53">
      <c r="D53" s="2" t="str">
        <f>IFERROR(__xludf.DUMMYFUNCTION("""COMPUTED_VALUE"""),"0e7a9110-4b04-11ee-95ae-474bd0bb7789")</f>
        <v>0e7a9110-4b04-11ee-95ae-474bd0bb7789</v>
      </c>
      <c r="E53" s="2">
        <f>IFERROR(__xludf.DUMMYFUNCTION("IFNA(FILTER('Audience data'!A:A, 'Audience data'!B:B=$D53, 'Audience data'!A:A=$E$2), 0)"),45232.0)</f>
        <v>45232</v>
      </c>
      <c r="F53" s="2"/>
    </row>
    <row r="54">
      <c r="D54" s="2" t="str">
        <f>IFERROR(__xludf.DUMMYFUNCTION("""COMPUTED_VALUE"""),"c7983f10-6fc8-11ee-bb29-8b2bc33f2226")</f>
        <v>c7983f10-6fc8-11ee-bb29-8b2bc33f2226</v>
      </c>
      <c r="E54" s="2">
        <f>IFERROR(__xludf.DUMMYFUNCTION("IFNA(FILTER('Audience data'!A:A, 'Audience data'!B:B=$D54, 'Audience data'!A:A=$E$2), 0)"),0.0)</f>
        <v>0</v>
      </c>
      <c r="F54" s="2"/>
    </row>
    <row r="55">
      <c r="D55" s="2" t="str">
        <f>IFERROR(__xludf.DUMMYFUNCTION("""COMPUTED_VALUE"""),"3d0629e0-d7fb-11ec-9cc6-892073864f49")</f>
        <v>3d0629e0-d7fb-11ec-9cc6-892073864f49</v>
      </c>
      <c r="E55" s="2">
        <f>IFERROR(__xludf.DUMMYFUNCTION("IFNA(FILTER('Audience data'!A:A, 'Audience data'!B:B=$D55, 'Audience data'!A:A=$E$2), 0)"),0.0)</f>
        <v>0</v>
      </c>
      <c r="F55" s="2"/>
    </row>
    <row r="56">
      <c r="D56" s="2" t="str">
        <f>IFERROR(__xludf.DUMMYFUNCTION("""COMPUTED_VALUE"""),"67a1c120-5886-11ee-b322-6bc629e3a519")</f>
        <v>67a1c120-5886-11ee-b322-6bc629e3a519</v>
      </c>
      <c r="E56" s="2">
        <f>IFERROR(__xludf.DUMMYFUNCTION("IFNA(FILTER('Audience data'!A:A, 'Audience data'!B:B=$D56, 'Audience data'!A:A=$E$2), 0)"),0.0)</f>
        <v>0</v>
      </c>
      <c r="F56" s="2"/>
    </row>
    <row r="57">
      <c r="D57" s="2" t="str">
        <f>IFERROR(__xludf.DUMMYFUNCTION("""COMPUTED_VALUE"""),"c42fd020-7862-11ee-af4a-ad0035b922d5")</f>
        <v>c42fd020-7862-11ee-af4a-ad0035b922d5</v>
      </c>
      <c r="E57" s="2">
        <f>IFERROR(__xludf.DUMMYFUNCTION("IFNA(FILTER('Audience data'!A:A, 'Audience data'!B:B=$D57, 'Audience data'!A:A=$E$2), 0)"),0.0)</f>
        <v>0</v>
      </c>
      <c r="F57" s="2"/>
    </row>
    <row r="58">
      <c r="D58" s="2" t="str">
        <f>IFERROR(__xludf.DUMMYFUNCTION("""COMPUTED_VALUE"""),"81760d80-5522-11ed-9db6-4be11884d44f")</f>
        <v>81760d80-5522-11ed-9db6-4be11884d44f</v>
      </c>
      <c r="E58" s="2">
        <f>IFERROR(__xludf.DUMMYFUNCTION("IFNA(FILTER('Audience data'!A:A, 'Audience data'!B:B=$D58, 'Audience data'!A:A=$E$2), 0)"),0.0)</f>
        <v>0</v>
      </c>
      <c r="F58" s="2"/>
    </row>
    <row r="59">
      <c r="D59" s="2" t="str">
        <f>IFERROR(__xludf.DUMMYFUNCTION("""COMPUTED_VALUE"""),"b931cd00-5e40-11ed-be59-cd8c375b0146")</f>
        <v>b931cd00-5e40-11ed-be59-cd8c375b0146</v>
      </c>
      <c r="E59" s="2">
        <f>IFERROR(__xludf.DUMMYFUNCTION("IFNA(FILTER('Audience data'!A:A, 'Audience data'!B:B=$D59, 'Audience data'!A:A=$E$2), 0)"),0.0)</f>
        <v>0</v>
      </c>
      <c r="F59" s="2"/>
    </row>
    <row r="60">
      <c r="D60" s="2" t="str">
        <f>IFERROR(__xludf.DUMMYFUNCTION("""COMPUTED_VALUE"""),"9c8d4a30-4793-11e8-84c6-8defda07d6b5")</f>
        <v>9c8d4a30-4793-11e8-84c6-8defda07d6b5</v>
      </c>
      <c r="E60" s="2">
        <f>IFERROR(__xludf.DUMMYFUNCTION("IFNA(FILTER('Audience data'!A:A, 'Audience data'!B:B=$D60, 'Audience data'!A:A=$E$2), 0)"),0.0)</f>
        <v>0</v>
      </c>
      <c r="F60" s="2"/>
    </row>
    <row r="61">
      <c r="D61" s="2" t="str">
        <f>IFERROR(__xludf.DUMMYFUNCTION("""COMPUTED_VALUE"""),"210c0300-b8ff-11ed-8f48-df00ad547483")</f>
        <v>210c0300-b8ff-11ed-8f48-df00ad547483</v>
      </c>
      <c r="E61" s="2">
        <f>IFERROR(__xludf.DUMMYFUNCTION("IFNA(FILTER('Audience data'!A:A, 'Audience data'!B:B=$D61, 'Audience data'!A:A=$E$2), 0)"),0.0)</f>
        <v>0</v>
      </c>
      <c r="F61" s="2"/>
    </row>
    <row r="62">
      <c r="D62" s="2" t="str">
        <f>IFERROR(__xludf.DUMMYFUNCTION("""COMPUTED_VALUE"""),"d7ceef40-78de-11ee-a914-a74061f438f8")</f>
        <v>d7ceef40-78de-11ee-a914-a74061f438f8</v>
      </c>
      <c r="E62" s="2">
        <f>IFERROR(__xludf.DUMMYFUNCTION("IFNA(FILTER('Audience data'!A:A, 'Audience data'!B:B=$D62, 'Audience data'!A:A=$E$2), 0)"),0.0)</f>
        <v>0</v>
      </c>
      <c r="F62" s="2"/>
    </row>
    <row r="63">
      <c r="D63" s="2" t="str">
        <f>IFERROR(__xludf.DUMMYFUNCTION("""COMPUTED_VALUE"""),"31a58880-7713-11ee-af51-ed76b53516cd")</f>
        <v>31a58880-7713-11ee-af51-ed76b53516cd</v>
      </c>
      <c r="E63" s="2">
        <f>IFERROR(__xludf.DUMMYFUNCTION("IFNA(FILTER('Audience data'!A:A, 'Audience data'!B:B=$D63, 'Audience data'!A:A=$E$2), 0)"),0.0)</f>
        <v>0</v>
      </c>
      <c r="F63" s="2"/>
    </row>
    <row r="64">
      <c r="D64" s="2" t="str">
        <f>IFERROR(__xludf.DUMMYFUNCTION("""COMPUTED_VALUE"""),"5b421dc0-c7c0-11eb-9be8-cd2c10a60dba")</f>
        <v>5b421dc0-c7c0-11eb-9be8-cd2c10a60dba</v>
      </c>
      <c r="E64" s="2">
        <f>IFERROR(__xludf.DUMMYFUNCTION("IFNA(FILTER('Audience data'!A:A, 'Audience data'!B:B=$D64, 'Audience data'!A:A=$E$2), 0)"),0.0)</f>
        <v>0</v>
      </c>
      <c r="F64" s="2"/>
    </row>
    <row r="65">
      <c r="D65" s="2" t="str">
        <f>IFERROR(__xludf.DUMMYFUNCTION("""COMPUTED_VALUE"""),"4096db10-ce2a-11ed-83f6-2f43771fa75d")</f>
        <v>4096db10-ce2a-11ed-83f6-2f43771fa75d</v>
      </c>
      <c r="E65" s="2">
        <f>IFERROR(__xludf.DUMMYFUNCTION("IFNA(FILTER('Audience data'!A:A, 'Audience data'!B:B=$D65, 'Audience data'!A:A=$E$2), 0)"),0.0)</f>
        <v>0</v>
      </c>
      <c r="F65" s="2"/>
    </row>
    <row r="66">
      <c r="D66" s="2" t="str">
        <f>IFERROR(__xludf.DUMMYFUNCTION("""COMPUTED_VALUE"""),"7e9b0220-3760-11ee-b6ab-e32a63927dfe")</f>
        <v>7e9b0220-3760-11ee-b6ab-e32a63927dfe</v>
      </c>
      <c r="E66" s="2">
        <f>IFERROR(__xludf.DUMMYFUNCTION("IFNA(FILTER('Audience data'!A:A, 'Audience data'!B:B=$D66, 'Audience data'!A:A=$E$2), 0)"),0.0)</f>
        <v>0</v>
      </c>
      <c r="F66" s="2"/>
    </row>
    <row r="67">
      <c r="D67" s="2" t="str">
        <f>IFERROR(__xludf.DUMMYFUNCTION("""COMPUTED_VALUE"""),"036c87b0-267a-11e8-8408-f9f917206103")</f>
        <v>036c87b0-267a-11e8-8408-f9f917206103</v>
      </c>
      <c r="E67" s="2">
        <f>IFERROR(__xludf.DUMMYFUNCTION("IFNA(FILTER('Audience data'!A:A, 'Audience data'!B:B=$D67, 'Audience data'!A:A=$E$2), 0)"),45232.0)</f>
        <v>45232</v>
      </c>
      <c r="F67" s="2"/>
    </row>
    <row r="68">
      <c r="D68" s="2" t="str">
        <f>IFERROR(__xludf.DUMMYFUNCTION("""COMPUTED_VALUE"""),"55800e40-22d8-11ee-b4f4-a996d0a3653e")</f>
        <v>55800e40-22d8-11ee-b4f4-a996d0a3653e</v>
      </c>
      <c r="E68" s="2">
        <f>IFERROR(__xludf.DUMMYFUNCTION("IFNA(FILTER('Audience data'!A:A, 'Audience data'!B:B=$D68, 'Audience data'!A:A=$E$2), 0)"),0.0)</f>
        <v>0</v>
      </c>
      <c r="F68" s="2"/>
    </row>
    <row r="69">
      <c r="D69" s="2" t="str">
        <f>IFERROR(__xludf.DUMMYFUNCTION("""COMPUTED_VALUE"""),"3bd56d40-68bb-11ee-a940-1f6d25de55e9")</f>
        <v>3bd56d40-68bb-11ee-a940-1f6d25de55e9</v>
      </c>
      <c r="E69" s="2">
        <f>IFERROR(__xludf.DUMMYFUNCTION("IFNA(FILTER('Audience data'!A:A, 'Audience data'!B:B=$D69, 'Audience data'!A:A=$E$2), 0)"),0.0)</f>
        <v>0</v>
      </c>
      <c r="F69" s="2"/>
    </row>
    <row r="70">
      <c r="D70" s="2" t="str">
        <f>IFERROR(__xludf.DUMMYFUNCTION("""COMPUTED_VALUE"""),"eba0aff0-48ae-11ee-abfb-cb003cc868e4")</f>
        <v>eba0aff0-48ae-11ee-abfb-cb003cc868e4</v>
      </c>
      <c r="E70" s="2">
        <f>IFERROR(__xludf.DUMMYFUNCTION("IFNA(FILTER('Audience data'!A:A, 'Audience data'!B:B=$D70, 'Audience data'!A:A=$E$2), 0)"),0.0)</f>
        <v>0</v>
      </c>
      <c r="F70" s="2"/>
    </row>
    <row r="71">
      <c r="D71" s="2" t="str">
        <f>IFERROR(__xludf.DUMMYFUNCTION("""COMPUTED_VALUE"""),"e1626450-b689-11ed-9b96-7b01cb02c780")</f>
        <v>e1626450-b689-11ed-9b96-7b01cb02c780</v>
      </c>
      <c r="E71" s="2">
        <f>IFERROR(__xludf.DUMMYFUNCTION("IFNA(FILTER('Audience data'!A:A, 'Audience data'!B:B=$D71, 'Audience data'!A:A=$E$2), 0)"),0.0)</f>
        <v>0</v>
      </c>
      <c r="F71" s="2"/>
    </row>
    <row r="72">
      <c r="D72" s="2" t="str">
        <f>IFERROR(__xludf.DUMMYFUNCTION("""COMPUTED_VALUE"""),"ad037630-8edb-11ec-b14e-ad0027903dd7")</f>
        <v>ad037630-8edb-11ec-b14e-ad0027903dd7</v>
      </c>
      <c r="E72" s="2">
        <f>IFERROR(__xludf.DUMMYFUNCTION("IFNA(FILTER('Audience data'!A:A, 'Audience data'!B:B=$D72, 'Audience data'!A:A=$E$2), 0)"),0.0)</f>
        <v>0</v>
      </c>
      <c r="F72" s="2"/>
    </row>
    <row r="73">
      <c r="D73" s="2" t="str">
        <f>IFERROR(__xludf.DUMMYFUNCTION("""COMPUTED_VALUE"""),"d94f0b00-4988-11ee-90cb-573c0fdfe79d")</f>
        <v>d94f0b00-4988-11ee-90cb-573c0fdfe79d</v>
      </c>
      <c r="E73" s="2">
        <f>IFERROR(__xludf.DUMMYFUNCTION("IFNA(FILTER('Audience data'!A:A, 'Audience data'!B:B=$D73, 'Audience data'!A:A=$E$2), 0)"),0.0)</f>
        <v>0</v>
      </c>
      <c r="F73" s="2"/>
    </row>
    <row r="74">
      <c r="D74" s="2" t="str">
        <f>IFERROR(__xludf.DUMMYFUNCTION("""COMPUTED_VALUE"""),"22c0a340-69f8-11ee-aa39-ffc6a3d82012")</f>
        <v>22c0a340-69f8-11ee-aa39-ffc6a3d82012</v>
      </c>
      <c r="E74" s="2">
        <f>IFERROR(__xludf.DUMMYFUNCTION("IFNA(FILTER('Audience data'!A:A, 'Audience data'!B:B=$D74, 'Audience data'!A:A=$E$2), 0)"),0.0)</f>
        <v>0</v>
      </c>
      <c r="F74" s="2"/>
    </row>
    <row r="75">
      <c r="D75" s="2" t="str">
        <f>IFERROR(__xludf.DUMMYFUNCTION("""COMPUTED_VALUE"""),"e7081680-b278-11ed-bc08-8d363ab79373")</f>
        <v>e7081680-b278-11ed-bc08-8d363ab79373</v>
      </c>
      <c r="E75" s="2">
        <f>IFERROR(__xludf.DUMMYFUNCTION("IFNA(FILTER('Audience data'!A:A, 'Audience data'!B:B=$D75, 'Audience data'!A:A=$E$2), 0)"),0.0)</f>
        <v>0</v>
      </c>
      <c r="F75" s="2"/>
    </row>
    <row r="76">
      <c r="D76" s="2" t="str">
        <f>IFERROR(__xludf.DUMMYFUNCTION("""COMPUTED_VALUE"""),"9e63dfb0-73be-11ee-8d83-1f83326aad10")</f>
        <v>9e63dfb0-73be-11ee-8d83-1f83326aad10</v>
      </c>
      <c r="E76" s="2">
        <f>IFERROR(__xludf.DUMMYFUNCTION("IFNA(FILTER('Audience data'!A:A, 'Audience data'!B:B=$D76, 'Audience data'!A:A=$E$2), 0)"),0.0)</f>
        <v>0</v>
      </c>
      <c r="F76" s="2"/>
    </row>
    <row r="77">
      <c r="D77" s="2" t="str">
        <f>IFERROR(__xludf.DUMMYFUNCTION("""COMPUTED_VALUE"""),"2a872270-77d6-11ee-910f-8ffbb53dae26")</f>
        <v>2a872270-77d6-11ee-910f-8ffbb53dae26</v>
      </c>
      <c r="E77" s="2">
        <f>IFERROR(__xludf.DUMMYFUNCTION("IFNA(FILTER('Audience data'!A:A, 'Audience data'!B:B=$D77, 'Audience data'!A:A=$E$2), 0)"),0.0)</f>
        <v>0</v>
      </c>
      <c r="F77" s="2"/>
    </row>
    <row r="78">
      <c r="D78" s="2" t="str">
        <f>IFERROR(__xludf.DUMMYFUNCTION("""COMPUTED_VALUE"""),"430f4dc0-0549-11eb-a833-2decc1b9312a")</f>
        <v>430f4dc0-0549-11eb-a833-2decc1b9312a</v>
      </c>
      <c r="E78" s="2">
        <f>IFERROR(__xludf.DUMMYFUNCTION("IFNA(FILTER('Audience data'!A:A, 'Audience data'!B:B=$D78, 'Audience data'!A:A=$E$2), 0)"),0.0)</f>
        <v>0</v>
      </c>
      <c r="F78" s="2"/>
    </row>
    <row r="79">
      <c r="D79" s="2" t="str">
        <f>IFERROR(__xludf.DUMMYFUNCTION("""COMPUTED_VALUE"""),"639797f0-488a-11ee-be26-b1b10679e947")</f>
        <v>639797f0-488a-11ee-be26-b1b10679e947</v>
      </c>
      <c r="E79" s="2">
        <f>IFERROR(__xludf.DUMMYFUNCTION("IFNA(FILTER('Audience data'!A:A, 'Audience data'!B:B=$D79, 'Audience data'!A:A=$E$2), 0)"),0.0)</f>
        <v>0</v>
      </c>
      <c r="F79" s="2"/>
    </row>
    <row r="80">
      <c r="D80" s="2" t="str">
        <f>IFERROR(__xludf.DUMMYFUNCTION("""COMPUTED_VALUE"""),"0285c1b0-5db8-11ee-91a0-bd8641dc8912")</f>
        <v>0285c1b0-5db8-11ee-91a0-bd8641dc8912</v>
      </c>
      <c r="E80" s="2">
        <f>IFERROR(__xludf.DUMMYFUNCTION("IFNA(FILTER('Audience data'!A:A, 'Audience data'!B:B=$D80, 'Audience data'!A:A=$E$2), 0)"),0.0)</f>
        <v>0</v>
      </c>
      <c r="F80" s="2"/>
    </row>
    <row r="81">
      <c r="D81" s="2" t="str">
        <f>IFERROR(__xludf.DUMMYFUNCTION("""COMPUTED_VALUE"""),"bbcb9de0-bc72-11ec-8bd3-b32104e0b6c3")</f>
        <v>bbcb9de0-bc72-11ec-8bd3-b32104e0b6c3</v>
      </c>
      <c r="E81" s="2">
        <f>IFERROR(__xludf.DUMMYFUNCTION("IFNA(FILTER('Audience data'!A:A, 'Audience data'!B:B=$D81, 'Audience data'!A:A=$E$2), 0)"),0.0)</f>
        <v>0</v>
      </c>
      <c r="F81" s="2"/>
    </row>
    <row r="82">
      <c r="D82" s="2" t="str">
        <f>IFERROR(__xludf.DUMMYFUNCTION("""COMPUTED_VALUE"""),"1522df20-78d8-11ee-8e7a-2f16e88e7c2d")</f>
        <v>1522df20-78d8-11ee-8e7a-2f16e88e7c2d</v>
      </c>
      <c r="E82" s="2">
        <f>IFERROR(__xludf.DUMMYFUNCTION("IFNA(FILTER('Audience data'!A:A, 'Audience data'!B:B=$D82, 'Audience data'!A:A=$E$2), 0)"),0.0)</f>
        <v>0</v>
      </c>
      <c r="F82" s="2"/>
    </row>
    <row r="83">
      <c r="D83" s="2" t="str">
        <f>IFERROR(__xludf.DUMMYFUNCTION("""COMPUTED_VALUE"""),"07cef780-de8e-11ed-b071-c587165c602b")</f>
        <v>07cef780-de8e-11ed-b071-c587165c602b</v>
      </c>
      <c r="E83" s="2">
        <f>IFERROR(__xludf.DUMMYFUNCTION("IFNA(FILTER('Audience data'!A:A, 'Audience data'!B:B=$D83, 'Audience data'!A:A=$E$2), 0)"),0.0)</f>
        <v>0</v>
      </c>
      <c r="F83" s="2"/>
    </row>
    <row r="84">
      <c r="D84" s="2" t="str">
        <f>IFERROR(__xludf.DUMMYFUNCTION("""COMPUTED_VALUE"""),"3ca7f550-09cd-11ee-a529-29a8549a386c")</f>
        <v>3ca7f550-09cd-11ee-a529-29a8549a386c</v>
      </c>
      <c r="E84" s="2">
        <f>IFERROR(__xludf.DUMMYFUNCTION("IFNA(FILTER('Audience data'!A:A, 'Audience data'!B:B=$D84, 'Audience data'!A:A=$E$2), 0)"),0.0)</f>
        <v>0</v>
      </c>
      <c r="F84" s="2"/>
    </row>
    <row r="85">
      <c r="D85" s="2" t="str">
        <f>IFERROR(__xludf.DUMMYFUNCTION("""COMPUTED_VALUE"""),"e94b3f20-6345-11ee-9b1b-7985eb1a6cef")</f>
        <v>e94b3f20-6345-11ee-9b1b-7985eb1a6cef</v>
      </c>
      <c r="E85" s="2">
        <f>IFERROR(__xludf.DUMMYFUNCTION("IFNA(FILTER('Audience data'!A:A, 'Audience data'!B:B=$D85, 'Audience data'!A:A=$E$2), 0)"),45232.0)</f>
        <v>45232</v>
      </c>
      <c r="F85" s="2"/>
    </row>
    <row r="86">
      <c r="D86" s="2" t="str">
        <f>IFERROR(__xludf.DUMMYFUNCTION("""COMPUTED_VALUE"""),"014d1270-78c6-11ee-9871-6b58fdc2e5f3")</f>
        <v>014d1270-78c6-11ee-9871-6b58fdc2e5f3</v>
      </c>
      <c r="E86" s="2">
        <f>IFERROR(__xludf.DUMMYFUNCTION("IFNA(FILTER('Audience data'!A:A, 'Audience data'!B:B=$D86, 'Audience data'!A:A=$E$2), 0)"),0.0)</f>
        <v>0</v>
      </c>
      <c r="F86" s="2"/>
    </row>
    <row r="87">
      <c r="D87" s="2" t="str">
        <f>IFERROR(__xludf.DUMMYFUNCTION("""COMPUTED_VALUE"""),"61ae0260-a6a2-11ed-8f7f-7df15ac93c97")</f>
        <v>61ae0260-a6a2-11ed-8f7f-7df15ac93c97</v>
      </c>
      <c r="E87" s="2">
        <f>IFERROR(__xludf.DUMMYFUNCTION("IFNA(FILTER('Audience data'!A:A, 'Audience data'!B:B=$D87, 'Audience data'!A:A=$E$2), 0)"),0.0)</f>
        <v>0</v>
      </c>
      <c r="F87" s="2"/>
    </row>
    <row r="88">
      <c r="D88" s="2" t="str">
        <f>IFERROR(__xludf.DUMMYFUNCTION("""COMPUTED_VALUE"""),"7cd29f20-b179-11ec-83d8-bba0166adfa6")</f>
        <v>7cd29f20-b179-11ec-83d8-bba0166adfa6</v>
      </c>
      <c r="E88" s="2">
        <f>IFERROR(__xludf.DUMMYFUNCTION("IFNA(FILTER('Audience data'!A:A, 'Audience data'!B:B=$D88, 'Audience data'!A:A=$E$2), 0)"),0.0)</f>
        <v>0</v>
      </c>
      <c r="F88" s="2"/>
    </row>
    <row r="89">
      <c r="D89" s="2" t="str">
        <f>IFERROR(__xludf.DUMMYFUNCTION("""COMPUTED_VALUE"""),"6ef3d460-7c3f-11ec-964a-4bc968753f25")</f>
        <v>6ef3d460-7c3f-11ec-964a-4bc968753f25</v>
      </c>
      <c r="E89" s="2">
        <f>IFERROR(__xludf.DUMMYFUNCTION("IFNA(FILTER('Audience data'!A:A, 'Audience data'!B:B=$D89, 'Audience data'!A:A=$E$2), 0)"),0.0)</f>
        <v>0</v>
      </c>
      <c r="F89" s="2"/>
    </row>
    <row r="90">
      <c r="D90" s="2" t="str">
        <f>IFERROR(__xludf.DUMMYFUNCTION("""COMPUTED_VALUE"""),"fb0db6c0-eed8-11ed-b021-df7a31580d1c")</f>
        <v>fb0db6c0-eed8-11ed-b021-df7a31580d1c</v>
      </c>
      <c r="E90" s="2">
        <f>IFERROR(__xludf.DUMMYFUNCTION("IFNA(FILTER('Audience data'!A:A, 'Audience data'!B:B=$D90, 'Audience data'!A:A=$E$2), 0)"),0.0)</f>
        <v>0</v>
      </c>
      <c r="F90" s="2"/>
    </row>
    <row r="91">
      <c r="D91" s="2" t="str">
        <f>IFERROR(__xludf.DUMMYFUNCTION("""COMPUTED_VALUE"""),"8c1e2440-5ab8-11eb-9877-2f9b543fd058")</f>
        <v>8c1e2440-5ab8-11eb-9877-2f9b543fd058</v>
      </c>
      <c r="E91" s="2">
        <f>IFERROR(__xludf.DUMMYFUNCTION("IFNA(FILTER('Audience data'!A:A, 'Audience data'!B:B=$D91, 'Audience data'!A:A=$E$2), 0)"),0.0)</f>
        <v>0</v>
      </c>
      <c r="F91" s="2"/>
    </row>
    <row r="92">
      <c r="D92" s="2" t="str">
        <f>IFERROR(__xludf.DUMMYFUNCTION("""COMPUTED_VALUE"""),"663c6800-0c17-11ee-926d-1ff95fc3e077")</f>
        <v>663c6800-0c17-11ee-926d-1ff95fc3e077</v>
      </c>
      <c r="E92" s="2">
        <f>IFERROR(__xludf.DUMMYFUNCTION("IFNA(FILTER('Audience data'!A:A, 'Audience data'!B:B=$D92, 'Audience data'!A:A=$E$2), 0)"),0.0)</f>
        <v>0</v>
      </c>
      <c r="F92" s="2"/>
    </row>
    <row r="93">
      <c r="D93" s="2" t="str">
        <f>IFERROR(__xludf.DUMMYFUNCTION("""COMPUTED_VALUE"""),"8f256580-4ea0-11ed-9563-71e488ebc955")</f>
        <v>8f256580-4ea0-11ed-9563-71e488ebc955</v>
      </c>
      <c r="E93" s="2">
        <f>IFERROR(__xludf.DUMMYFUNCTION("IFNA(FILTER('Audience data'!A:A, 'Audience data'!B:B=$D93, 'Audience data'!A:A=$E$2), 0)"),0.0)</f>
        <v>0</v>
      </c>
      <c r="F93" s="2"/>
    </row>
    <row r="94">
      <c r="D94" s="2" t="str">
        <f>IFERROR(__xludf.DUMMYFUNCTION("""COMPUTED_VALUE"""),"537ccfb0-6a5f-11ee-83f9-3d79d5a1b56e")</f>
        <v>537ccfb0-6a5f-11ee-83f9-3d79d5a1b56e</v>
      </c>
      <c r="E94" s="2">
        <f>IFERROR(__xludf.DUMMYFUNCTION("IFNA(FILTER('Audience data'!A:A, 'Audience data'!B:B=$D94, 'Audience data'!A:A=$E$2), 0)"),45232.0)</f>
        <v>45232</v>
      </c>
      <c r="F94" s="2"/>
    </row>
    <row r="95">
      <c r="D95" s="2" t="str">
        <f>IFERROR(__xludf.DUMMYFUNCTION("""COMPUTED_VALUE"""),"7c4e4f20-757e-11ee-8d15-83cc13c1fe89")</f>
        <v>7c4e4f20-757e-11ee-8d15-83cc13c1fe89</v>
      </c>
      <c r="E95" s="2">
        <f>IFERROR(__xludf.DUMMYFUNCTION("IFNA(FILTER('Audience data'!A:A, 'Audience data'!B:B=$D95, 'Audience data'!A:A=$E$2), 0)"),0.0)</f>
        <v>0</v>
      </c>
      <c r="F95" s="2"/>
    </row>
    <row r="96">
      <c r="D96" s="2" t="str">
        <f>IFERROR(__xludf.DUMMYFUNCTION("""COMPUTED_VALUE"""),"d3fe4a80-9afb-11ed-b396-eb65577b605e")</f>
        <v>d3fe4a80-9afb-11ed-b396-eb65577b605e</v>
      </c>
      <c r="E96" s="2">
        <f>IFERROR(__xludf.DUMMYFUNCTION("IFNA(FILTER('Audience data'!A:A, 'Audience data'!B:B=$D96, 'Audience data'!A:A=$E$2), 0)"),0.0)</f>
        <v>0</v>
      </c>
      <c r="F96" s="2"/>
    </row>
    <row r="97">
      <c r="D97" s="2" t="str">
        <f>IFERROR(__xludf.DUMMYFUNCTION("""COMPUTED_VALUE"""),"9edeae80-61b6-11ee-9576-37fe3967ac3d")</f>
        <v>9edeae80-61b6-11ee-9576-37fe3967ac3d</v>
      </c>
      <c r="E97" s="2">
        <f>IFERROR(__xludf.DUMMYFUNCTION("IFNA(FILTER('Audience data'!A:A, 'Audience data'!B:B=$D97, 'Audience data'!A:A=$E$2), 0)"),0.0)</f>
        <v>0</v>
      </c>
      <c r="F97" s="2"/>
    </row>
    <row r="98">
      <c r="D98" s="2" t="str">
        <f>IFERROR(__xludf.DUMMYFUNCTION("""COMPUTED_VALUE"""),"6621abf0-5e88-11ee-842b-2bb3043f2c1c")</f>
        <v>6621abf0-5e88-11ee-842b-2bb3043f2c1c</v>
      </c>
      <c r="E98" s="2">
        <f>IFERROR(__xludf.DUMMYFUNCTION("IFNA(FILTER('Audience data'!A:A, 'Audience data'!B:B=$D98, 'Audience data'!A:A=$E$2), 0)"),0.0)</f>
        <v>0</v>
      </c>
      <c r="F98" s="2"/>
    </row>
    <row r="99">
      <c r="D99" s="2" t="str">
        <f>IFERROR(__xludf.DUMMYFUNCTION("""COMPUTED_VALUE"""),"210ca360-55fc-11ee-915f-d9ba7fe6e9cf")</f>
        <v>210ca360-55fc-11ee-915f-d9ba7fe6e9cf</v>
      </c>
      <c r="E99" s="2">
        <f>IFERROR(__xludf.DUMMYFUNCTION("IFNA(FILTER('Audience data'!A:A, 'Audience data'!B:B=$D99, 'Audience data'!A:A=$E$2), 0)"),0.0)</f>
        <v>0</v>
      </c>
      <c r="F99" s="2"/>
    </row>
    <row r="100">
      <c r="D100" s="2" t="str">
        <f>IFERROR(__xludf.DUMMYFUNCTION("""COMPUTED_VALUE"""),"51ce6100-ab70-11ed-b691-65497f16113f")</f>
        <v>51ce6100-ab70-11ed-b691-65497f16113f</v>
      </c>
      <c r="E100" s="2">
        <f>IFERROR(__xludf.DUMMYFUNCTION("IFNA(FILTER('Audience data'!A:A, 'Audience data'!B:B=$D100, 'Audience data'!A:A=$E$2), 0)"),0.0)</f>
        <v>0</v>
      </c>
      <c r="F100" s="2"/>
    </row>
    <row r="101">
      <c r="D101" s="2" t="str">
        <f>IFERROR(__xludf.DUMMYFUNCTION("""COMPUTED_VALUE"""),"6cb7f310-789c-11ee-82b0-ffa79938669b")</f>
        <v>6cb7f310-789c-11ee-82b0-ffa79938669b</v>
      </c>
      <c r="E101" s="2">
        <f>IFERROR(__xludf.DUMMYFUNCTION("IFNA(FILTER('Audience data'!A:A, 'Audience data'!B:B=$D101, 'Audience data'!A:A=$E$2), 0)"),0.0)</f>
        <v>0</v>
      </c>
      <c r="F101" s="2"/>
    </row>
    <row r="102">
      <c r="D102" s="2" t="str">
        <f>IFERROR(__xludf.DUMMYFUNCTION("""COMPUTED_VALUE"""),"814a1740-7874-11ee-b748-69c3953bf89e")</f>
        <v>814a1740-7874-11ee-b748-69c3953bf89e</v>
      </c>
      <c r="E102" s="2">
        <f>IFERROR(__xludf.DUMMYFUNCTION("IFNA(FILTER('Audience data'!A:A, 'Audience data'!B:B=$D102, 'Audience data'!A:A=$E$2), 0)"),0.0)</f>
        <v>0</v>
      </c>
      <c r="F102" s="2"/>
    </row>
    <row r="103">
      <c r="D103" s="2" t="str">
        <f>IFERROR(__xludf.DUMMYFUNCTION("""COMPUTED_VALUE"""),"533caae0-5438-11ed-a578-014dc2293f1a")</f>
        <v>533caae0-5438-11ed-a578-014dc2293f1a</v>
      </c>
      <c r="E103" s="2">
        <f>IFERROR(__xludf.DUMMYFUNCTION("IFNA(FILTER('Audience data'!A:A, 'Audience data'!B:B=$D103, 'Audience data'!A:A=$E$2), 0)"),0.0)</f>
        <v>0</v>
      </c>
      <c r="F103" s="2"/>
    </row>
    <row r="104">
      <c r="D104" s="2" t="str">
        <f>IFERROR(__xludf.DUMMYFUNCTION("""COMPUTED_VALUE"""),"f2b8c6c0-fb73-11ed-94b8-cb6f0615e16b")</f>
        <v>f2b8c6c0-fb73-11ed-94b8-cb6f0615e16b</v>
      </c>
      <c r="E104" s="2">
        <f>IFERROR(__xludf.DUMMYFUNCTION("IFNA(FILTER('Audience data'!A:A, 'Audience data'!B:B=$D104, 'Audience data'!A:A=$E$2), 0)"),0.0)</f>
        <v>0</v>
      </c>
      <c r="F104" s="2"/>
    </row>
    <row r="105">
      <c r="D105" s="2" t="str">
        <f>IFERROR(__xludf.DUMMYFUNCTION("""COMPUTED_VALUE"""),"69611fd0-d414-11ec-bbd8-1d56831a1b7d")</f>
        <v>69611fd0-d414-11ec-bbd8-1d56831a1b7d</v>
      </c>
      <c r="E105" s="2">
        <f>IFERROR(__xludf.DUMMYFUNCTION("IFNA(FILTER('Audience data'!A:A, 'Audience data'!B:B=$D105, 'Audience data'!A:A=$E$2), 0)"),0.0)</f>
        <v>0</v>
      </c>
      <c r="F105" s="2"/>
    </row>
    <row r="106">
      <c r="D106" s="2" t="str">
        <f>IFERROR(__xludf.DUMMYFUNCTION("""COMPUTED_VALUE"""),"f467ed90-6f07-11ee-abf5-49fc9b5925ab")</f>
        <v>f467ed90-6f07-11ee-abf5-49fc9b5925ab</v>
      </c>
      <c r="E106" s="2">
        <f>IFERROR(__xludf.DUMMYFUNCTION("IFNA(FILTER('Audience data'!A:A, 'Audience data'!B:B=$D106, 'Audience data'!A:A=$E$2), 0)"),0.0)</f>
        <v>0</v>
      </c>
      <c r="F106" s="2"/>
    </row>
    <row r="107">
      <c r="D107" s="2" t="str">
        <f>IFERROR(__xludf.DUMMYFUNCTION("""COMPUTED_VALUE"""),"60355210-28de-11eb-aa02-c3649cfe7f71")</f>
        <v>60355210-28de-11eb-aa02-c3649cfe7f71</v>
      </c>
      <c r="E107" s="2">
        <f>IFERROR(__xludf.DUMMYFUNCTION("IFNA(FILTER('Audience data'!A:A, 'Audience data'!B:B=$D107, 'Audience data'!A:A=$E$2), 0)"),45232.0)</f>
        <v>45232</v>
      </c>
      <c r="F107" s="2"/>
    </row>
    <row r="108">
      <c r="D108" s="2" t="str">
        <f>IFERROR(__xludf.DUMMYFUNCTION("""COMPUTED_VALUE"""),"43717ff0-a3c5-11ed-ab92-2f5ca7d3e5b2")</f>
        <v>43717ff0-a3c5-11ed-ab92-2f5ca7d3e5b2</v>
      </c>
      <c r="E108" s="2">
        <f>IFERROR(__xludf.DUMMYFUNCTION("IFNA(FILTER('Audience data'!A:A, 'Audience data'!B:B=$D108, 'Audience data'!A:A=$E$2), 0)"),0.0)</f>
        <v>0</v>
      </c>
      <c r="F108" s="2"/>
    </row>
    <row r="109">
      <c r="D109" s="2" t="str">
        <f>IFERROR(__xludf.DUMMYFUNCTION("""COMPUTED_VALUE"""),"1baaa8c0-4e0b-11ee-9a78-112355d65f25")</f>
        <v>1baaa8c0-4e0b-11ee-9a78-112355d65f25</v>
      </c>
      <c r="E109" s="2">
        <f>IFERROR(__xludf.DUMMYFUNCTION("IFNA(FILTER('Audience data'!A:A, 'Audience data'!B:B=$D109, 'Audience data'!A:A=$E$2), 0)"),0.0)</f>
        <v>0</v>
      </c>
      <c r="F109" s="2"/>
    </row>
    <row r="110">
      <c r="D110" s="2" t="str">
        <f>IFERROR(__xludf.DUMMYFUNCTION("""COMPUTED_VALUE"""),"987a1860-043f-11e9-b29a-657a90787be9")</f>
        <v>987a1860-043f-11e9-b29a-657a90787be9</v>
      </c>
      <c r="E110" s="2">
        <f>IFERROR(__xludf.DUMMYFUNCTION("IFNA(FILTER('Audience data'!A:A, 'Audience data'!B:B=$D110, 'Audience data'!A:A=$E$2), 0)"),45232.0)</f>
        <v>45232</v>
      </c>
      <c r="F110" s="2"/>
    </row>
    <row r="111">
      <c r="D111" s="2" t="str">
        <f>IFERROR(__xludf.DUMMYFUNCTION("""COMPUTED_VALUE"""),"8c1900c0-18ff-11ee-b3c8-89750e6b01d2")</f>
        <v>8c1900c0-18ff-11ee-b3c8-89750e6b01d2</v>
      </c>
      <c r="E111" s="2">
        <f>IFERROR(__xludf.DUMMYFUNCTION("IFNA(FILTER('Audience data'!A:A, 'Audience data'!B:B=$D111, 'Audience data'!A:A=$E$2), 0)"),45232.0)</f>
        <v>45232</v>
      </c>
      <c r="F111" s="2"/>
    </row>
    <row r="112">
      <c r="D112" s="2" t="str">
        <f>IFERROR(__xludf.DUMMYFUNCTION("""COMPUTED_VALUE"""),"d29400a0-de44-11ec-b477-db56ab9d48af")</f>
        <v>d29400a0-de44-11ec-b477-db56ab9d48af</v>
      </c>
      <c r="E112" s="2">
        <f>IFERROR(__xludf.DUMMYFUNCTION("IFNA(FILTER('Audience data'!A:A, 'Audience data'!B:B=$D112, 'Audience data'!A:A=$E$2), 0)"),0.0)</f>
        <v>0</v>
      </c>
      <c r="F112" s="2"/>
    </row>
    <row r="113">
      <c r="D113" s="2" t="str">
        <f>IFERROR(__xludf.DUMMYFUNCTION("""COMPUTED_VALUE"""),"50573c90-9412-11ed-bab8-b5c12273e1c5")</f>
        <v>50573c90-9412-11ed-bab8-b5c12273e1c5</v>
      </c>
      <c r="E113" s="2">
        <f>IFERROR(__xludf.DUMMYFUNCTION("IFNA(FILTER('Audience data'!A:A, 'Audience data'!B:B=$D113, 'Audience data'!A:A=$E$2), 0)"),0.0)</f>
        <v>0</v>
      </c>
      <c r="F113" s="2"/>
    </row>
    <row r="114">
      <c r="D114" s="2" t="str">
        <f>IFERROR(__xludf.DUMMYFUNCTION("""COMPUTED_VALUE"""),"475b1090-05f9-11ee-9467-d91149cad168")</f>
        <v>475b1090-05f9-11ee-9467-d91149cad168</v>
      </c>
      <c r="E114" s="2">
        <f>IFERROR(__xludf.DUMMYFUNCTION("IFNA(FILTER('Audience data'!A:A, 'Audience data'!B:B=$D114, 'Audience data'!A:A=$E$2), 0)"),0.0)</f>
        <v>0</v>
      </c>
      <c r="F114" s="2"/>
    </row>
    <row r="115">
      <c r="D115" s="2" t="str">
        <f>IFERROR(__xludf.DUMMYFUNCTION("""COMPUTED_VALUE"""),"342ab410-72f2-11ee-8510-a1d5dd7c7236")</f>
        <v>342ab410-72f2-11ee-8510-a1d5dd7c7236</v>
      </c>
      <c r="E115" s="2">
        <f>IFERROR(__xludf.DUMMYFUNCTION("IFNA(FILTER('Audience data'!A:A, 'Audience data'!B:B=$D115, 'Audience data'!A:A=$E$2), 0)"),0.0)</f>
        <v>0</v>
      </c>
      <c r="F115" s="2"/>
    </row>
    <row r="116">
      <c r="D116" s="2" t="str">
        <f>IFERROR(__xludf.DUMMYFUNCTION("""COMPUTED_VALUE"""),"11c6d7f0-6294-11ee-ba99-8303071649fa")</f>
        <v>11c6d7f0-6294-11ee-ba99-8303071649fa</v>
      </c>
      <c r="E116" s="2">
        <f>IFERROR(__xludf.DUMMYFUNCTION("IFNA(FILTER('Audience data'!A:A, 'Audience data'!B:B=$D116, 'Audience data'!A:A=$E$2), 0)"),45232.0)</f>
        <v>45232</v>
      </c>
      <c r="F116" s="2"/>
    </row>
    <row r="117">
      <c r="D117" s="2" t="str">
        <f>IFERROR(__xludf.DUMMYFUNCTION("""COMPUTED_VALUE"""),"f09a5ce0-ec6d-11ea-87a9-ef965f094656")</f>
        <v>f09a5ce0-ec6d-11ea-87a9-ef965f094656</v>
      </c>
      <c r="E117" s="2">
        <f>IFERROR(__xludf.DUMMYFUNCTION("IFNA(FILTER('Audience data'!A:A, 'Audience data'!B:B=$D117, 'Audience data'!A:A=$E$2), 0)"),45232.0)</f>
        <v>45232</v>
      </c>
      <c r="F117" s="2"/>
    </row>
    <row r="118">
      <c r="D118" s="2" t="str">
        <f>IFERROR(__xludf.DUMMYFUNCTION("""COMPUTED_VALUE"""),"d4021a30-2fd1-11eb-a413-8d939cea62b3")</f>
        <v>d4021a30-2fd1-11eb-a413-8d939cea62b3</v>
      </c>
      <c r="E118" s="2">
        <f>IFERROR(__xludf.DUMMYFUNCTION("IFNA(FILTER('Audience data'!A:A, 'Audience data'!B:B=$D118, 'Audience data'!A:A=$E$2), 0)"),45232.0)</f>
        <v>45232</v>
      </c>
      <c r="F118" s="2"/>
    </row>
    <row r="119">
      <c r="D119" s="2" t="str">
        <f>IFERROR(__xludf.DUMMYFUNCTION("""COMPUTED_VALUE"""),"db9dcc30-2d1c-11ee-bb57-6522ef6adb4c")</f>
        <v>db9dcc30-2d1c-11ee-bb57-6522ef6adb4c</v>
      </c>
      <c r="E119" s="2">
        <f>IFERROR(__xludf.DUMMYFUNCTION("IFNA(FILTER('Audience data'!A:A, 'Audience data'!B:B=$D119, 'Audience data'!A:A=$E$2), 0)"),0.0)</f>
        <v>0</v>
      </c>
      <c r="F119" s="2"/>
    </row>
    <row r="120">
      <c r="D120" s="2" t="str">
        <f>IFERROR(__xludf.DUMMYFUNCTION("""COMPUTED_VALUE"""),"e64e9970-106a-11ea-a81f-2d486e26c435")</f>
        <v>e64e9970-106a-11ea-a81f-2d486e26c435</v>
      </c>
      <c r="E120" s="2">
        <f>IFERROR(__xludf.DUMMYFUNCTION("IFNA(FILTER('Audience data'!A:A, 'Audience data'!B:B=$D120, 'Audience data'!A:A=$E$2), 0)"),45232.0)</f>
        <v>45232</v>
      </c>
      <c r="F120" s="2"/>
    </row>
    <row r="121">
      <c r="D121" s="2" t="str">
        <f>IFERROR(__xludf.DUMMYFUNCTION("""COMPUTED_VALUE"""),"382484b0-4976-11ee-920e-2dc0028340f6")</f>
        <v>382484b0-4976-11ee-920e-2dc0028340f6</v>
      </c>
      <c r="E121" s="2">
        <f>IFERROR(__xludf.DUMMYFUNCTION("IFNA(FILTER('Audience data'!A:A, 'Audience data'!B:B=$D121, 'Audience data'!A:A=$E$2), 0)"),0.0)</f>
        <v>0</v>
      </c>
      <c r="F121" s="2"/>
    </row>
    <row r="122">
      <c r="D122" s="2" t="str">
        <f>IFERROR(__xludf.DUMMYFUNCTION("""COMPUTED_VALUE"""),"e00bbcd0-2c9c-11ee-87a7-3f33b7dd19dd")</f>
        <v>e00bbcd0-2c9c-11ee-87a7-3f33b7dd19dd</v>
      </c>
      <c r="E122" s="2">
        <f>IFERROR(__xludf.DUMMYFUNCTION("IFNA(FILTER('Audience data'!A:A, 'Audience data'!B:B=$D122, 'Audience data'!A:A=$E$2), 0)"),45232.0)</f>
        <v>45232</v>
      </c>
      <c r="F122" s="2"/>
    </row>
    <row r="123">
      <c r="D123" s="2" t="str">
        <f>IFERROR(__xludf.DUMMYFUNCTION("""COMPUTED_VALUE"""),"c511baf0-787e-11ee-aef1-bd36e0b6db35")</f>
        <v>c511baf0-787e-11ee-aef1-bd36e0b6db35</v>
      </c>
      <c r="E123" s="2">
        <f>IFERROR(__xludf.DUMMYFUNCTION("IFNA(FILTER('Audience data'!A:A, 'Audience data'!B:B=$D123, 'Audience data'!A:A=$E$2), 0)"),0.0)</f>
        <v>0</v>
      </c>
      <c r="F123" s="2"/>
    </row>
    <row r="124">
      <c r="D124" s="2" t="str">
        <f>IFERROR(__xludf.DUMMYFUNCTION("""COMPUTED_VALUE"""),"443cc080-214b-11ee-b198-4fddd179d52a")</f>
        <v>443cc080-214b-11ee-b198-4fddd179d52a</v>
      </c>
      <c r="E124" s="2">
        <f>IFERROR(__xludf.DUMMYFUNCTION("IFNA(FILTER('Audience data'!A:A, 'Audience data'!B:B=$D124, 'Audience data'!A:A=$E$2), 0)"),0.0)</f>
        <v>0</v>
      </c>
      <c r="F124" s="2"/>
    </row>
    <row r="125">
      <c r="D125" s="2" t="str">
        <f>IFERROR(__xludf.DUMMYFUNCTION("""COMPUTED_VALUE"""),"c86d3510-cd63-11ed-9c56-1f05b1b09a2d")</f>
        <v>c86d3510-cd63-11ed-9c56-1f05b1b09a2d</v>
      </c>
      <c r="E125" s="2">
        <f>IFERROR(__xludf.DUMMYFUNCTION("IFNA(FILTER('Audience data'!A:A, 'Audience data'!B:B=$D125, 'Audience data'!A:A=$E$2), 0)"),0.0)</f>
        <v>0</v>
      </c>
      <c r="F125" s="2"/>
    </row>
    <row r="126">
      <c r="D126" s="2" t="str">
        <f>IFERROR(__xludf.DUMMYFUNCTION("""COMPUTED_VALUE"""),"1ce98380-dbc4-11ea-9602-c558fecff054")</f>
        <v>1ce98380-dbc4-11ea-9602-c558fecff054</v>
      </c>
      <c r="E126" s="2">
        <f>IFERROR(__xludf.DUMMYFUNCTION("IFNA(FILTER('Audience data'!A:A, 'Audience data'!B:B=$D126, 'Audience data'!A:A=$E$2), 0)"),0.0)</f>
        <v>0</v>
      </c>
      <c r="F126" s="2"/>
    </row>
    <row r="127">
      <c r="D127" s="2" t="str">
        <f>IFERROR(__xludf.DUMMYFUNCTION("""COMPUTED_VALUE"""),"62bfe730-6e8a-11ee-ac29-9f6e169b060e")</f>
        <v>62bfe730-6e8a-11ee-ac29-9f6e169b060e</v>
      </c>
      <c r="E127" s="2">
        <f>IFERROR(__xludf.DUMMYFUNCTION("IFNA(FILTER('Audience data'!A:A, 'Audience data'!B:B=$D127, 'Audience data'!A:A=$E$2), 0)"),45232.0)</f>
        <v>45232</v>
      </c>
      <c r="F127" s="2"/>
    </row>
    <row r="128">
      <c r="D128" s="2" t="str">
        <f>IFERROR(__xludf.DUMMYFUNCTION("""COMPUTED_VALUE"""),"37346470-1ac6-11ec-98f9-e912f416724e")</f>
        <v>37346470-1ac6-11ec-98f9-e912f416724e</v>
      </c>
      <c r="E128" s="2">
        <f>IFERROR(__xludf.DUMMYFUNCTION("IFNA(FILTER('Audience data'!A:A, 'Audience data'!B:B=$D128, 'Audience data'!A:A=$E$2), 0)"),0.0)</f>
        <v>0</v>
      </c>
      <c r="F128" s="2"/>
    </row>
    <row r="129">
      <c r="D129" s="2" t="str">
        <f>IFERROR(__xludf.DUMMYFUNCTION("""COMPUTED_VALUE"""),"639e9720-07ef-11ee-aba3-ad30eab8e8c6")</f>
        <v>639e9720-07ef-11ee-aba3-ad30eab8e8c6</v>
      </c>
      <c r="E129" s="2">
        <f>IFERROR(__xludf.DUMMYFUNCTION("IFNA(FILTER('Audience data'!A:A, 'Audience data'!B:B=$D129, 'Audience data'!A:A=$E$2), 0)"),0.0)</f>
        <v>0</v>
      </c>
      <c r="F129" s="2"/>
    </row>
    <row r="130">
      <c r="D130" s="2" t="str">
        <f>IFERROR(__xludf.DUMMYFUNCTION("""COMPUTED_VALUE"""),"8a184340-2209-11ee-a8c7-3387bb4963c6")</f>
        <v>8a184340-2209-11ee-a8c7-3387bb4963c6</v>
      </c>
      <c r="E130" s="2">
        <f>IFERROR(__xludf.DUMMYFUNCTION("IFNA(FILTER('Audience data'!A:A, 'Audience data'!B:B=$D130, 'Audience data'!A:A=$E$2), 0)"),0.0)</f>
        <v>0</v>
      </c>
      <c r="F130" s="2"/>
    </row>
    <row r="131">
      <c r="D131" s="2" t="str">
        <f>IFERROR(__xludf.DUMMYFUNCTION("""COMPUTED_VALUE"""),"52c20ae0-77f7-11ee-91ba-31fe468ba8b1")</f>
        <v>52c20ae0-77f7-11ee-91ba-31fe468ba8b1</v>
      </c>
      <c r="E131" s="2">
        <f>IFERROR(__xludf.DUMMYFUNCTION("IFNA(FILTER('Audience data'!A:A, 'Audience data'!B:B=$D131, 'Audience data'!A:A=$E$2), 0)"),0.0)</f>
        <v>0</v>
      </c>
      <c r="F131" s="2"/>
    </row>
    <row r="132">
      <c r="D132" s="2" t="str">
        <f>IFERROR(__xludf.DUMMYFUNCTION("""COMPUTED_VALUE"""),"3266df50-5b74-11ed-9db1-fb9122b43b4b")</f>
        <v>3266df50-5b74-11ed-9db1-fb9122b43b4b</v>
      </c>
      <c r="E132" s="2">
        <f>IFERROR(__xludf.DUMMYFUNCTION("IFNA(FILTER('Audience data'!A:A, 'Audience data'!B:B=$D132, 'Audience data'!A:A=$E$2), 0)"),0.0)</f>
        <v>0</v>
      </c>
      <c r="F132" s="2"/>
    </row>
    <row r="133">
      <c r="D133" s="2" t="str">
        <f>IFERROR(__xludf.DUMMYFUNCTION("""COMPUTED_VALUE"""),"ec0849f0-0e9b-11ee-baa6-4f692f343f0f")</f>
        <v>ec0849f0-0e9b-11ee-baa6-4f692f343f0f</v>
      </c>
      <c r="E133" s="2">
        <f>IFERROR(__xludf.DUMMYFUNCTION("IFNA(FILTER('Audience data'!A:A, 'Audience data'!B:B=$D133, 'Audience data'!A:A=$E$2), 0)"),0.0)</f>
        <v>0</v>
      </c>
      <c r="F133" s="2"/>
    </row>
    <row r="134">
      <c r="D134" s="2" t="str">
        <f>IFERROR(__xludf.DUMMYFUNCTION("""COMPUTED_VALUE"""),"442c4cd0-75ad-11ee-ba81-dfa01e423654")</f>
        <v>442c4cd0-75ad-11ee-ba81-dfa01e423654</v>
      </c>
      <c r="E134" s="2">
        <f>IFERROR(__xludf.DUMMYFUNCTION("IFNA(FILTER('Audience data'!A:A, 'Audience data'!B:B=$D134, 'Audience data'!A:A=$E$2), 0)"),0.0)</f>
        <v>0</v>
      </c>
      <c r="F134" s="2"/>
    </row>
    <row r="135">
      <c r="D135" s="2" t="str">
        <f>IFERROR(__xludf.DUMMYFUNCTION("""COMPUTED_VALUE"""),"97689660-7710-11ee-9dba-c74c763f95bb")</f>
        <v>97689660-7710-11ee-9dba-c74c763f95bb</v>
      </c>
      <c r="E135" s="2">
        <f>IFERROR(__xludf.DUMMYFUNCTION("IFNA(FILTER('Audience data'!A:A, 'Audience data'!B:B=$D135, 'Audience data'!A:A=$E$2), 0)"),0.0)</f>
        <v>0</v>
      </c>
      <c r="F135" s="2"/>
    </row>
    <row r="136">
      <c r="D136" s="2" t="str">
        <f>IFERROR(__xludf.DUMMYFUNCTION("""COMPUTED_VALUE"""),"899fa370-78d2-11ee-899d-dbbda4db069d")</f>
        <v>899fa370-78d2-11ee-899d-dbbda4db069d</v>
      </c>
      <c r="E136" s="2">
        <f>IFERROR(__xludf.DUMMYFUNCTION("IFNA(FILTER('Audience data'!A:A, 'Audience data'!B:B=$D136, 'Audience data'!A:A=$E$2), 0)"),0.0)</f>
        <v>0</v>
      </c>
      <c r="F136" s="2"/>
    </row>
    <row r="137">
      <c r="D137" s="2" t="str">
        <f>IFERROR(__xludf.DUMMYFUNCTION("""COMPUTED_VALUE"""),"7f1b54f0-62be-11ee-9636-b1caf694bcd3")</f>
        <v>7f1b54f0-62be-11ee-9636-b1caf694bcd3</v>
      </c>
      <c r="E137" s="2">
        <f>IFERROR(__xludf.DUMMYFUNCTION("IFNA(FILTER('Audience data'!A:A, 'Audience data'!B:B=$D137, 'Audience data'!A:A=$E$2), 0)"),0.0)</f>
        <v>0</v>
      </c>
      <c r="F137" s="2"/>
    </row>
    <row r="138">
      <c r="D138" s="2" t="str">
        <f>IFERROR(__xludf.DUMMYFUNCTION("""COMPUTED_VALUE"""),"995bb1b0-715b-11ee-9ac5-4b35b6b3dfb1")</f>
        <v>995bb1b0-715b-11ee-9ac5-4b35b6b3dfb1</v>
      </c>
      <c r="E138" s="2">
        <f>IFERROR(__xludf.DUMMYFUNCTION("IFNA(FILTER('Audience data'!A:A, 'Audience data'!B:B=$D138, 'Audience data'!A:A=$E$2), 0)"),0.0)</f>
        <v>0</v>
      </c>
      <c r="F138" s="2"/>
    </row>
    <row r="139">
      <c r="D139" s="2" t="str">
        <f>IFERROR(__xludf.DUMMYFUNCTION("""COMPUTED_VALUE"""),"31145bd0-ab4e-11ed-bd00-fdde66b73256")</f>
        <v>31145bd0-ab4e-11ed-bd00-fdde66b73256</v>
      </c>
      <c r="E139" s="2">
        <f>IFERROR(__xludf.DUMMYFUNCTION("IFNA(FILTER('Audience data'!A:A, 'Audience data'!B:B=$D139, 'Audience data'!A:A=$E$2), 0)"),0.0)</f>
        <v>0</v>
      </c>
      <c r="F139" s="2"/>
    </row>
    <row r="140">
      <c r="D140" s="2" t="str">
        <f>IFERROR(__xludf.DUMMYFUNCTION("""COMPUTED_VALUE"""),"c175b720-cbe5-11ed-bf77-d5b29ad6a156")</f>
        <v>c175b720-cbe5-11ed-bf77-d5b29ad6a156</v>
      </c>
      <c r="E140" s="2">
        <f>IFERROR(__xludf.DUMMYFUNCTION("IFNA(FILTER('Audience data'!A:A, 'Audience data'!B:B=$D140, 'Audience data'!A:A=$E$2), 0)"),0.0)</f>
        <v>0</v>
      </c>
      <c r="F140" s="2"/>
    </row>
    <row r="141">
      <c r="D141" s="2" t="str">
        <f>IFERROR(__xludf.DUMMYFUNCTION("""COMPUTED_VALUE"""),"cd9be0a0-3f28-11ed-9329-1f955f70f5b6")</f>
        <v>cd9be0a0-3f28-11ed-9329-1f955f70f5b6</v>
      </c>
      <c r="E141" s="2">
        <f>IFERROR(__xludf.DUMMYFUNCTION("IFNA(FILTER('Audience data'!A:A, 'Audience data'!B:B=$D141, 'Audience data'!A:A=$E$2), 0)"),0.0)</f>
        <v>0</v>
      </c>
      <c r="F141" s="2"/>
    </row>
    <row r="142">
      <c r="D142" s="2" t="str">
        <f>IFERROR(__xludf.DUMMYFUNCTION("""COMPUTED_VALUE"""),"dee92d50-6b3b-11ee-ae38-b77b5e18d421")</f>
        <v>dee92d50-6b3b-11ee-ae38-b77b5e18d421</v>
      </c>
      <c r="E142" s="2">
        <f>IFERROR(__xludf.DUMMYFUNCTION("IFNA(FILTER('Audience data'!A:A, 'Audience data'!B:B=$D142, 'Audience data'!A:A=$E$2), 0)"),0.0)</f>
        <v>0</v>
      </c>
      <c r="F142" s="2"/>
    </row>
    <row r="143">
      <c r="D143" s="2" t="str">
        <f>IFERROR(__xludf.DUMMYFUNCTION("""COMPUTED_VALUE"""),"ebaa7c30-761a-11ee-8629-cb6a2124c7c8")</f>
        <v>ebaa7c30-761a-11ee-8629-cb6a2124c7c8</v>
      </c>
      <c r="E143" s="2">
        <f>IFERROR(__xludf.DUMMYFUNCTION("IFNA(FILTER('Audience data'!A:A, 'Audience data'!B:B=$D143, 'Audience data'!A:A=$E$2), 0)"),0.0)</f>
        <v>0</v>
      </c>
      <c r="F143" s="2"/>
    </row>
    <row r="144">
      <c r="D144" s="2" t="str">
        <f>IFERROR(__xludf.DUMMYFUNCTION("""COMPUTED_VALUE"""),"6b848100-63f4-11ee-94c1-cd564f70789a")</f>
        <v>6b848100-63f4-11ee-94c1-cd564f70789a</v>
      </c>
      <c r="E144" s="2">
        <f>IFERROR(__xludf.DUMMYFUNCTION("IFNA(FILTER('Audience data'!A:A, 'Audience data'!B:B=$D144, 'Audience data'!A:A=$E$2), 0)"),0.0)</f>
        <v>0</v>
      </c>
      <c r="F144" s="2"/>
    </row>
    <row r="145">
      <c r="D145" s="2" t="str">
        <f>IFERROR(__xludf.DUMMYFUNCTION("""COMPUTED_VALUE"""),"28a70d20-916e-11ed-b4cc-134d52c5124a")</f>
        <v>28a70d20-916e-11ed-b4cc-134d52c5124a</v>
      </c>
      <c r="E145" s="2">
        <f>IFERROR(__xludf.DUMMYFUNCTION("IFNA(FILTER('Audience data'!A:A, 'Audience data'!B:B=$D145, 'Audience data'!A:A=$E$2), 0)"),45232.0)</f>
        <v>45232</v>
      </c>
      <c r="F145" s="2"/>
    </row>
    <row r="146">
      <c r="D146" s="2" t="str">
        <f>IFERROR(__xludf.DUMMYFUNCTION("""COMPUTED_VALUE"""),"cbb2af70-a51a-11eb-bc9a-9b8287359b8f")</f>
        <v>cbb2af70-a51a-11eb-bc9a-9b8287359b8f</v>
      </c>
      <c r="E146" s="2">
        <f>IFERROR(__xludf.DUMMYFUNCTION("IFNA(FILTER('Audience data'!A:A, 'Audience data'!B:B=$D146, 'Audience data'!A:A=$E$2), 0)"),45232.0)</f>
        <v>45232</v>
      </c>
      <c r="F146" s="2"/>
    </row>
    <row r="147">
      <c r="D147" s="2" t="str">
        <f>IFERROR(__xludf.DUMMYFUNCTION("""COMPUTED_VALUE"""),"c230e1c0-5ae8-11ee-b386-5de8a6c82938")</f>
        <v>c230e1c0-5ae8-11ee-b386-5de8a6c82938</v>
      </c>
      <c r="E147" s="2">
        <f>IFERROR(__xludf.DUMMYFUNCTION("IFNA(FILTER('Audience data'!A:A, 'Audience data'!B:B=$D147, 'Audience data'!A:A=$E$2), 0)"),45232.0)</f>
        <v>45232</v>
      </c>
      <c r="F147" s="2"/>
    </row>
    <row r="148">
      <c r="D148" s="2" t="str">
        <f>IFERROR(__xludf.DUMMYFUNCTION("""COMPUTED_VALUE"""),"c2f189a0-b335-11eb-8afe-8b116aff9ee9")</f>
        <v>c2f189a0-b335-11eb-8afe-8b116aff9ee9</v>
      </c>
      <c r="E148" s="2">
        <f>IFERROR(__xludf.DUMMYFUNCTION("IFNA(FILTER('Audience data'!A:A, 'Audience data'!B:B=$D148, 'Audience data'!A:A=$E$2), 0)"),0.0)</f>
        <v>0</v>
      </c>
      <c r="F148" s="2"/>
    </row>
    <row r="149">
      <c r="D149" s="2" t="str">
        <f>IFERROR(__xludf.DUMMYFUNCTION("""COMPUTED_VALUE"""),"21a20810-76d6-11ee-8ad3-ff3e78388499")</f>
        <v>21a20810-76d6-11ee-8ad3-ff3e78388499</v>
      </c>
      <c r="E149" s="2">
        <f>IFERROR(__xludf.DUMMYFUNCTION("IFNA(FILTER('Audience data'!A:A, 'Audience data'!B:B=$D149, 'Audience data'!A:A=$E$2), 0)"),45232.0)</f>
        <v>45232</v>
      </c>
      <c r="F149" s="2"/>
    </row>
    <row r="150">
      <c r="D150" s="2" t="str">
        <f>IFERROR(__xludf.DUMMYFUNCTION("""COMPUTED_VALUE"""),"61aa9be0-586b-11ee-9d78-ed8dd114beb7")</f>
        <v>61aa9be0-586b-11ee-9d78-ed8dd114beb7</v>
      </c>
      <c r="E150" s="2">
        <f>IFERROR(__xludf.DUMMYFUNCTION("IFNA(FILTER('Audience data'!A:A, 'Audience data'!B:B=$D150, 'Audience data'!A:A=$E$2), 0)"),0.0)</f>
        <v>0</v>
      </c>
      <c r="F150" s="2"/>
    </row>
    <row r="151">
      <c r="D151" s="2" t="str">
        <f>IFERROR(__xludf.DUMMYFUNCTION("""COMPUTED_VALUE"""),"6863dc30-07ea-11ed-8e45-6d2618168de3")</f>
        <v>6863dc30-07ea-11ed-8e45-6d2618168de3</v>
      </c>
      <c r="E151" s="2">
        <f>IFERROR(__xludf.DUMMYFUNCTION("IFNA(FILTER('Audience data'!A:A, 'Audience data'!B:B=$D151, 'Audience data'!A:A=$E$2), 0)"),45232.0)</f>
        <v>45232</v>
      </c>
      <c r="F151" s="2"/>
    </row>
    <row r="152">
      <c r="D152" s="2" t="str">
        <f>IFERROR(__xludf.DUMMYFUNCTION("""COMPUTED_VALUE"""),"c3e1c830-3452-11ed-b06b-6de81a8e026c")</f>
        <v>c3e1c830-3452-11ed-b06b-6de81a8e026c</v>
      </c>
      <c r="E152" s="2">
        <f>IFERROR(__xludf.DUMMYFUNCTION("IFNA(FILTER('Audience data'!A:A, 'Audience data'!B:B=$D152, 'Audience data'!A:A=$E$2), 0)"),0.0)</f>
        <v>0</v>
      </c>
      <c r="F152" s="2"/>
    </row>
    <row r="153">
      <c r="D153" s="2" t="str">
        <f>IFERROR(__xludf.DUMMYFUNCTION("""COMPUTED_VALUE"""),"e3f4b000-78bd-11ee-bf4e-d3f34681e1cc")</f>
        <v>e3f4b000-78bd-11ee-bf4e-d3f34681e1cc</v>
      </c>
      <c r="E153" s="2">
        <f>IFERROR(__xludf.DUMMYFUNCTION("IFNA(FILTER('Audience data'!A:A, 'Audience data'!B:B=$D153, 'Audience data'!A:A=$E$2), 0)"),0.0)</f>
        <v>0</v>
      </c>
      <c r="F153" s="2"/>
    </row>
    <row r="154">
      <c r="D154" s="2" t="str">
        <f>IFERROR(__xludf.DUMMYFUNCTION("""COMPUTED_VALUE"""),"d7027f60-8a73-11ec-b5f2-c9a98f660e75")</f>
        <v>d7027f60-8a73-11ec-b5f2-c9a98f660e75</v>
      </c>
      <c r="E154" s="2">
        <f>IFERROR(__xludf.DUMMYFUNCTION("IFNA(FILTER('Audience data'!A:A, 'Audience data'!B:B=$D154, 'Audience data'!A:A=$E$2), 0)"),0.0)</f>
        <v>0</v>
      </c>
      <c r="F154" s="2"/>
    </row>
    <row r="155">
      <c r="D155" s="2" t="str">
        <f>IFERROR(__xludf.DUMMYFUNCTION("""COMPUTED_VALUE"""),"c26d3200-5125-11ee-9a0f-c3816d7eb1e0")</f>
        <v>c26d3200-5125-11ee-9a0f-c3816d7eb1e0</v>
      </c>
      <c r="E155" s="2">
        <f>IFERROR(__xludf.DUMMYFUNCTION("IFNA(FILTER('Audience data'!A:A, 'Audience data'!B:B=$D155, 'Audience data'!A:A=$E$2), 0)"),45232.0)</f>
        <v>45232</v>
      </c>
      <c r="F155" s="2"/>
    </row>
    <row r="156">
      <c r="D156" s="2" t="str">
        <f>IFERROR(__xludf.DUMMYFUNCTION("""COMPUTED_VALUE"""),"483b6bd0-7873-11ee-a3d0-936034eff816")</f>
        <v>483b6bd0-7873-11ee-a3d0-936034eff816</v>
      </c>
      <c r="E156" s="2">
        <f>IFERROR(__xludf.DUMMYFUNCTION("IFNA(FILTER('Audience data'!A:A, 'Audience data'!B:B=$D156, 'Audience data'!A:A=$E$2), 0)"),0.0)</f>
        <v>0</v>
      </c>
      <c r="F156" s="2"/>
    </row>
    <row r="157">
      <c r="D157" s="2" t="str">
        <f>IFERROR(__xludf.DUMMYFUNCTION("""COMPUTED_VALUE"""),"11a82050-41ae-11ee-9175-7d03ae926415")</f>
        <v>11a82050-41ae-11ee-9175-7d03ae926415</v>
      </c>
      <c r="E157" s="2">
        <f>IFERROR(__xludf.DUMMYFUNCTION("IFNA(FILTER('Audience data'!A:A, 'Audience data'!B:B=$D157, 'Audience data'!A:A=$E$2), 0)"),0.0)</f>
        <v>0</v>
      </c>
      <c r="F157" s="2"/>
    </row>
    <row r="158">
      <c r="D158" s="2" t="str">
        <f>IFERROR(__xludf.DUMMYFUNCTION("""COMPUTED_VALUE"""),"27bcbb20-5101-11ec-891e-9b7b6489f94e")</f>
        <v>27bcbb20-5101-11ec-891e-9b7b6489f94e</v>
      </c>
      <c r="E158" s="2">
        <f>IFERROR(__xludf.DUMMYFUNCTION("IFNA(FILTER('Audience data'!A:A, 'Audience data'!B:B=$D158, 'Audience data'!A:A=$E$2), 0)"),45232.0)</f>
        <v>45232</v>
      </c>
      <c r="F158" s="2"/>
    </row>
    <row r="159">
      <c r="D159" s="2" t="str">
        <f>IFERROR(__xludf.DUMMYFUNCTION("""COMPUTED_VALUE"""),"687339b0-549b-11ee-bae8-8b7a04a5bb59")</f>
        <v>687339b0-549b-11ee-bae8-8b7a04a5bb59</v>
      </c>
      <c r="E159" s="2">
        <f>IFERROR(__xludf.DUMMYFUNCTION("IFNA(FILTER('Audience data'!A:A, 'Audience data'!B:B=$D159, 'Audience data'!A:A=$E$2), 0)"),0.0)</f>
        <v>0</v>
      </c>
      <c r="F159" s="2"/>
    </row>
    <row r="160">
      <c r="D160" s="2" t="str">
        <f>IFERROR(__xludf.DUMMYFUNCTION("""COMPUTED_VALUE"""),"9a331d70-2b19-11eb-9436-8fbb00537f08")</f>
        <v>9a331d70-2b19-11eb-9436-8fbb00537f08</v>
      </c>
      <c r="E160" s="2">
        <f>IFERROR(__xludf.DUMMYFUNCTION("IFNA(FILTER('Audience data'!A:A, 'Audience data'!B:B=$D160, 'Audience data'!A:A=$E$2), 0)"),0.0)</f>
        <v>0</v>
      </c>
      <c r="F160" s="2"/>
    </row>
    <row r="161">
      <c r="D161" s="2" t="str">
        <f>IFERROR(__xludf.DUMMYFUNCTION("""COMPUTED_VALUE"""),"edaf81b0-d76e-11ed-aa81-fd66fe9b4970")</f>
        <v>edaf81b0-d76e-11ed-aa81-fd66fe9b4970</v>
      </c>
      <c r="E161" s="2">
        <f>IFERROR(__xludf.DUMMYFUNCTION("IFNA(FILTER('Audience data'!A:A, 'Audience data'!B:B=$D161, 'Audience data'!A:A=$E$2), 0)"),0.0)</f>
        <v>0</v>
      </c>
      <c r="F161" s="2"/>
    </row>
    <row r="162">
      <c r="D162" s="2" t="str">
        <f>IFERROR(__xludf.DUMMYFUNCTION("""COMPUTED_VALUE"""),"d23a5fd0-55fa-11ee-a03c-139c780160bb")</f>
        <v>d23a5fd0-55fa-11ee-a03c-139c780160bb</v>
      </c>
      <c r="E162" s="2">
        <f>IFERROR(__xludf.DUMMYFUNCTION("IFNA(FILTER('Audience data'!A:A, 'Audience data'!B:B=$D162, 'Audience data'!A:A=$E$2), 0)"),0.0)</f>
        <v>0</v>
      </c>
      <c r="F162" s="2"/>
    </row>
    <row r="163">
      <c r="D163" s="2" t="str">
        <f>IFERROR(__xludf.DUMMYFUNCTION("""COMPUTED_VALUE"""),"d45f0c40-7290-11ee-a68d-a576871da231")</f>
        <v>d45f0c40-7290-11ee-a68d-a576871da231</v>
      </c>
      <c r="E163" s="2">
        <f>IFERROR(__xludf.DUMMYFUNCTION("IFNA(FILTER('Audience data'!A:A, 'Audience data'!B:B=$D163, 'Audience data'!A:A=$E$2), 0)"),0.0)</f>
        <v>0</v>
      </c>
      <c r="F163" s="2"/>
    </row>
    <row r="164">
      <c r="D164" s="2" t="str">
        <f>IFERROR(__xludf.DUMMYFUNCTION("""COMPUTED_VALUE"""),"74b11f10-dcbc-11ec-a5f8-6db33301614a")</f>
        <v>74b11f10-dcbc-11ec-a5f8-6db33301614a</v>
      </c>
      <c r="E164" s="2">
        <f>IFERROR(__xludf.DUMMYFUNCTION("IFNA(FILTER('Audience data'!A:A, 'Audience data'!B:B=$D164, 'Audience data'!A:A=$E$2), 0)"),0.0)</f>
        <v>0</v>
      </c>
      <c r="F164" s="2"/>
    </row>
    <row r="165">
      <c r="D165" s="2" t="str">
        <f>IFERROR(__xludf.DUMMYFUNCTION("""COMPUTED_VALUE"""),"6d656ad0-24ce-11ee-98ae-69359935c18d")</f>
        <v>6d656ad0-24ce-11ee-98ae-69359935c18d</v>
      </c>
      <c r="E165" s="2">
        <f>IFERROR(__xludf.DUMMYFUNCTION("IFNA(FILTER('Audience data'!A:A, 'Audience data'!B:B=$D165, 'Audience data'!A:A=$E$2), 0)"),45232.0)</f>
        <v>45232</v>
      </c>
      <c r="F165" s="2"/>
    </row>
    <row r="166">
      <c r="D166" s="2" t="str">
        <f>IFERROR(__xludf.DUMMYFUNCTION("""COMPUTED_VALUE"""),"97b80600-76fc-11ee-8a59-8bb6d8792ac3")</f>
        <v>97b80600-76fc-11ee-8a59-8bb6d8792ac3</v>
      </c>
      <c r="E166" s="2">
        <f>IFERROR(__xludf.DUMMYFUNCTION("IFNA(FILTER('Audience data'!A:A, 'Audience data'!B:B=$D166, 'Audience data'!A:A=$E$2), 0)"),0.0)</f>
        <v>0</v>
      </c>
      <c r="F166" s="2"/>
    </row>
    <row r="167">
      <c r="D167" s="2" t="str">
        <f>IFERROR(__xludf.DUMMYFUNCTION("""COMPUTED_VALUE"""),"cbe265f0-6a64-11ee-8d8d-c1e74f246393")</f>
        <v>cbe265f0-6a64-11ee-8d8d-c1e74f246393</v>
      </c>
      <c r="E167" s="2">
        <f>IFERROR(__xludf.DUMMYFUNCTION("IFNA(FILTER('Audience data'!A:A, 'Audience data'!B:B=$D167, 'Audience data'!A:A=$E$2), 0)"),45232.0)</f>
        <v>45232</v>
      </c>
      <c r="F167" s="2"/>
    </row>
    <row r="168">
      <c r="D168" s="2" t="str">
        <f>IFERROR(__xludf.DUMMYFUNCTION("""COMPUTED_VALUE"""),"07690c10-84d8-11ec-a5ec-659f78a8acae")</f>
        <v>07690c10-84d8-11ec-a5ec-659f78a8acae</v>
      </c>
      <c r="E168" s="2">
        <f>IFERROR(__xludf.DUMMYFUNCTION("IFNA(FILTER('Audience data'!A:A, 'Audience data'!B:B=$D168, 'Audience data'!A:A=$E$2), 0)"),0.0)</f>
        <v>0</v>
      </c>
      <c r="F168" s="2"/>
    </row>
    <row r="169">
      <c r="D169" s="2" t="str">
        <f>IFERROR(__xludf.DUMMYFUNCTION("""COMPUTED_VALUE"""),"18554290-dfdd-11ec-bd0b-89a07386757e")</f>
        <v>18554290-dfdd-11ec-bd0b-89a07386757e</v>
      </c>
      <c r="E169" s="2">
        <f>IFERROR(__xludf.DUMMYFUNCTION("IFNA(FILTER('Audience data'!A:A, 'Audience data'!B:B=$D169, 'Audience data'!A:A=$E$2), 0)"),45232.0)</f>
        <v>45232</v>
      </c>
      <c r="F169" s="2"/>
    </row>
    <row r="170">
      <c r="D170" s="2" t="str">
        <f>IFERROR(__xludf.DUMMYFUNCTION("""COMPUTED_VALUE"""),"7048a140-e582-11ec-8d0e-f78e45bdf7d6")</f>
        <v>7048a140-e582-11ec-8d0e-f78e45bdf7d6</v>
      </c>
      <c r="E170" s="2">
        <f>IFERROR(__xludf.DUMMYFUNCTION("IFNA(FILTER('Audience data'!A:A, 'Audience data'!B:B=$D170, 'Audience data'!A:A=$E$2), 0)"),0.0)</f>
        <v>0</v>
      </c>
      <c r="F170" s="2"/>
    </row>
    <row r="171">
      <c r="D171" s="2" t="str">
        <f>IFERROR(__xludf.DUMMYFUNCTION("""COMPUTED_VALUE"""),"08fcf6e0-9666-11ed-84be-0bae6b981ef0")</f>
        <v>08fcf6e0-9666-11ed-84be-0bae6b981ef0</v>
      </c>
      <c r="E171" s="2">
        <f>IFERROR(__xludf.DUMMYFUNCTION("IFNA(FILTER('Audience data'!A:A, 'Audience data'!B:B=$D171, 'Audience data'!A:A=$E$2), 0)"),0.0)</f>
        <v>0</v>
      </c>
      <c r="F171" s="2"/>
    </row>
    <row r="172">
      <c r="D172" s="2" t="str">
        <f>IFERROR(__xludf.DUMMYFUNCTION("""COMPUTED_VALUE"""),"b36ee130-b266-11ed-98ae-6bcee419f29b")</f>
        <v>b36ee130-b266-11ed-98ae-6bcee419f29b</v>
      </c>
      <c r="E172" s="2">
        <f>IFERROR(__xludf.DUMMYFUNCTION("IFNA(FILTER('Audience data'!A:A, 'Audience data'!B:B=$D172, 'Audience data'!A:A=$E$2), 0)"),0.0)</f>
        <v>0</v>
      </c>
      <c r="F172" s="2"/>
    </row>
    <row r="173">
      <c r="D173" s="2" t="str">
        <f>IFERROR(__xludf.DUMMYFUNCTION("""COMPUTED_VALUE"""),"3e1f96d0-f187-11ed-91d7-ff3d5e10e434")</f>
        <v>3e1f96d0-f187-11ed-91d7-ff3d5e10e434</v>
      </c>
      <c r="E173" s="2">
        <f>IFERROR(__xludf.DUMMYFUNCTION("IFNA(FILTER('Audience data'!A:A, 'Audience data'!B:B=$D173, 'Audience data'!A:A=$E$2), 0)"),0.0)</f>
        <v>0</v>
      </c>
      <c r="F173" s="2"/>
    </row>
    <row r="174">
      <c r="D174" s="2" t="str">
        <f>IFERROR(__xludf.DUMMYFUNCTION("""COMPUTED_VALUE"""),"c3dfc8e0-cf80-11ed-8508-2b894098691e")</f>
        <v>c3dfc8e0-cf80-11ed-8508-2b894098691e</v>
      </c>
      <c r="E174" s="2">
        <f>IFERROR(__xludf.DUMMYFUNCTION("IFNA(FILTER('Audience data'!A:A, 'Audience data'!B:B=$D174, 'Audience data'!A:A=$E$2), 0)"),0.0)</f>
        <v>0</v>
      </c>
      <c r="F174" s="2"/>
    </row>
    <row r="175">
      <c r="D175" s="2" t="str">
        <f>IFERROR(__xludf.DUMMYFUNCTION("""COMPUTED_VALUE"""),"c858e090-9098-11ed-b7e1-4120ad641f1d")</f>
        <v>c858e090-9098-11ed-b7e1-4120ad641f1d</v>
      </c>
      <c r="E175" s="2">
        <f>IFERROR(__xludf.DUMMYFUNCTION("IFNA(FILTER('Audience data'!A:A, 'Audience data'!B:B=$D175, 'Audience data'!A:A=$E$2), 0)"),45232.0)</f>
        <v>45232</v>
      </c>
      <c r="F175" s="2"/>
    </row>
    <row r="176">
      <c r="D176" s="2" t="str">
        <f>IFERROR(__xludf.DUMMYFUNCTION("""COMPUTED_VALUE"""),"65b5b460-2c46-11e8-b433-e9a46e5ade44")</f>
        <v>65b5b460-2c46-11e8-b433-e9a46e5ade44</v>
      </c>
      <c r="E176" s="2">
        <f>IFERROR(__xludf.DUMMYFUNCTION("IFNA(FILTER('Audience data'!A:A, 'Audience data'!B:B=$D176, 'Audience data'!A:A=$E$2), 0)"),45232.0)</f>
        <v>45232</v>
      </c>
      <c r="F176" s="2"/>
    </row>
    <row r="177">
      <c r="D177" s="2" t="str">
        <f>IFERROR(__xludf.DUMMYFUNCTION("""COMPUTED_VALUE"""),"9e09a380-6651-11ee-bd22-5b15c10557df")</f>
        <v>9e09a380-6651-11ee-bd22-5b15c10557df</v>
      </c>
      <c r="E177" s="2">
        <f>IFERROR(__xludf.DUMMYFUNCTION("IFNA(FILTER('Audience data'!A:A, 'Audience data'!B:B=$D177, 'Audience data'!A:A=$E$2), 0)"),0.0)</f>
        <v>0</v>
      </c>
      <c r="F177" s="2"/>
    </row>
    <row r="178">
      <c r="D178" s="2" t="str">
        <f>IFERROR(__xludf.DUMMYFUNCTION("""COMPUTED_VALUE"""),"e7cfe960-2d45-11ee-bfbc-3f56c4d4fed8")</f>
        <v>e7cfe960-2d45-11ee-bfbc-3f56c4d4fed8</v>
      </c>
      <c r="E178" s="2">
        <f>IFERROR(__xludf.DUMMYFUNCTION("IFNA(FILTER('Audience data'!A:A, 'Audience data'!B:B=$D178, 'Audience data'!A:A=$E$2), 0)"),45232.0)</f>
        <v>45232</v>
      </c>
      <c r="F178" s="2"/>
    </row>
    <row r="179">
      <c r="D179" s="2" t="str">
        <f>IFERROR(__xludf.DUMMYFUNCTION("""COMPUTED_VALUE"""),"eb8c0040-c023-11e9-8c44-1bbbbcd7c7af")</f>
        <v>eb8c0040-c023-11e9-8c44-1bbbbcd7c7af</v>
      </c>
      <c r="E179" s="2">
        <f>IFERROR(__xludf.DUMMYFUNCTION("IFNA(FILTER('Audience data'!A:A, 'Audience data'!B:B=$D179, 'Audience data'!A:A=$E$2), 0)"),0.0)</f>
        <v>0</v>
      </c>
      <c r="F179" s="2"/>
    </row>
    <row r="180">
      <c r="D180" s="2" t="str">
        <f>IFERROR(__xludf.DUMMYFUNCTION("""COMPUTED_VALUE"""),"28234cd0-52be-11ee-8438-dfcf34dc079c")</f>
        <v>28234cd0-52be-11ee-8438-dfcf34dc079c</v>
      </c>
      <c r="E180" s="2">
        <f>IFERROR(__xludf.DUMMYFUNCTION("IFNA(FILTER('Audience data'!A:A, 'Audience data'!B:B=$D180, 'Audience data'!A:A=$E$2), 0)"),0.0)</f>
        <v>0</v>
      </c>
      <c r="F180" s="2"/>
    </row>
    <row r="181">
      <c r="D181" s="2" t="str">
        <f>IFERROR(__xludf.DUMMYFUNCTION("""COMPUTED_VALUE"""),"e9820b90-6a61-11ee-abcc-dd75dcdd7e70")</f>
        <v>e9820b90-6a61-11ee-abcc-dd75dcdd7e70</v>
      </c>
      <c r="E181" s="2">
        <f>IFERROR(__xludf.DUMMYFUNCTION("IFNA(FILTER('Audience data'!A:A, 'Audience data'!B:B=$D181, 'Audience data'!A:A=$E$2), 0)"),45232.0)</f>
        <v>45232</v>
      </c>
      <c r="F181" s="2"/>
    </row>
    <row r="182">
      <c r="D182" s="2" t="str">
        <f>IFERROR(__xludf.DUMMYFUNCTION("""COMPUTED_VALUE"""),"6e3654c0-02b3-11ee-b0ec-11f5491025c0")</f>
        <v>6e3654c0-02b3-11ee-b0ec-11f5491025c0</v>
      </c>
      <c r="E182" s="2">
        <f>IFERROR(__xludf.DUMMYFUNCTION("IFNA(FILTER('Audience data'!A:A, 'Audience data'!B:B=$D182, 'Audience data'!A:A=$E$2), 0)"),45232.0)</f>
        <v>45232</v>
      </c>
      <c r="F182" s="2"/>
    </row>
    <row r="183">
      <c r="D183" s="2" t="str">
        <f>IFERROR(__xludf.DUMMYFUNCTION("""COMPUTED_VALUE"""),"b20e5d60-59fb-11e9-a0b4-a34c3e94afb5")</f>
        <v>b20e5d60-59fb-11e9-a0b4-a34c3e94afb5</v>
      </c>
      <c r="E183" s="2">
        <f>IFERROR(__xludf.DUMMYFUNCTION("IFNA(FILTER('Audience data'!A:A, 'Audience data'!B:B=$D183, 'Audience data'!A:A=$E$2), 0)"),0.0)</f>
        <v>0</v>
      </c>
      <c r="F183" s="2"/>
    </row>
    <row r="184">
      <c r="D184" s="2" t="str">
        <f>IFERROR(__xludf.DUMMYFUNCTION("""COMPUTED_VALUE"""),"3699b490-45c9-11ee-b56d-ff5bebd6114d")</f>
        <v>3699b490-45c9-11ee-b56d-ff5bebd6114d</v>
      </c>
      <c r="E184" s="2">
        <f>IFERROR(__xludf.DUMMYFUNCTION("IFNA(FILTER('Audience data'!A:A, 'Audience data'!B:B=$D184, 'Audience data'!A:A=$E$2), 0)"),0.0)</f>
        <v>0</v>
      </c>
      <c r="F184" s="2"/>
    </row>
    <row r="185">
      <c r="D185" s="2" t="str">
        <f>IFERROR(__xludf.DUMMYFUNCTION("""COMPUTED_VALUE"""),"cf82ee70-5b80-11ee-af6f-a77ef701a079")</f>
        <v>cf82ee70-5b80-11ee-af6f-a77ef701a079</v>
      </c>
      <c r="E185" s="2">
        <f>IFERROR(__xludf.DUMMYFUNCTION("IFNA(FILTER('Audience data'!A:A, 'Audience data'!B:B=$D185, 'Audience data'!A:A=$E$2), 0)"),0.0)</f>
        <v>0</v>
      </c>
      <c r="F185" s="2"/>
    </row>
    <row r="186">
      <c r="D186" s="2" t="str">
        <f>IFERROR(__xludf.DUMMYFUNCTION("""COMPUTED_VALUE"""),"883a8720-e6a9-11ea-a364-0556a5a6c04f")</f>
        <v>883a8720-e6a9-11ea-a364-0556a5a6c04f</v>
      </c>
      <c r="E186" s="2">
        <f>IFERROR(__xludf.DUMMYFUNCTION("IFNA(FILTER('Audience data'!A:A, 'Audience data'!B:B=$D186, 'Audience data'!A:A=$E$2), 0)"),0.0)</f>
        <v>0</v>
      </c>
      <c r="F186" s="2"/>
    </row>
    <row r="187">
      <c r="D187" s="2" t="str">
        <f>IFERROR(__xludf.DUMMYFUNCTION("""COMPUTED_VALUE"""),"f6fa51f0-b720-11ed-bf6b-393d4015692c")</f>
        <v>f6fa51f0-b720-11ed-bf6b-393d4015692c</v>
      </c>
      <c r="E187" s="2">
        <f>IFERROR(__xludf.DUMMYFUNCTION("IFNA(FILTER('Audience data'!A:A, 'Audience data'!B:B=$D187, 'Audience data'!A:A=$E$2), 0)"),0.0)</f>
        <v>0</v>
      </c>
      <c r="F187" s="2"/>
    </row>
    <row r="188">
      <c r="D188" s="2" t="str">
        <f>IFERROR(__xludf.DUMMYFUNCTION("""COMPUTED_VALUE"""),"0f0edce0-9303-11ec-b86e-437588257343")</f>
        <v>0f0edce0-9303-11ec-b86e-437588257343</v>
      </c>
      <c r="E188" s="2">
        <f>IFERROR(__xludf.DUMMYFUNCTION("IFNA(FILTER('Audience data'!A:A, 'Audience data'!B:B=$D188, 'Audience data'!A:A=$E$2), 0)"),0.0)</f>
        <v>0</v>
      </c>
      <c r="F188" s="2"/>
    </row>
    <row r="189">
      <c r="D189" s="2" t="str">
        <f>IFERROR(__xludf.DUMMYFUNCTION("""COMPUTED_VALUE"""),"6e255e80-5ead-11ee-b9ab-514ff5ef01dc")</f>
        <v>6e255e80-5ead-11ee-b9ab-514ff5ef01dc</v>
      </c>
      <c r="E189" s="2">
        <f>IFERROR(__xludf.DUMMYFUNCTION("IFNA(FILTER('Audience data'!A:A, 'Audience data'!B:B=$D189, 'Audience data'!A:A=$E$2), 0)"),45232.0)</f>
        <v>45232</v>
      </c>
      <c r="F189" s="2"/>
    </row>
    <row r="190">
      <c r="D190" s="2" t="str">
        <f>IFERROR(__xludf.DUMMYFUNCTION("""COMPUTED_VALUE"""),"766fcff0-6795-11ec-bc56-dbe773a8e784")</f>
        <v>766fcff0-6795-11ec-bc56-dbe773a8e784</v>
      </c>
      <c r="E190" s="2">
        <f>IFERROR(__xludf.DUMMYFUNCTION("IFNA(FILTER('Audience data'!A:A, 'Audience data'!B:B=$D190, 'Audience data'!A:A=$E$2), 0)"),0.0)</f>
        <v>0</v>
      </c>
      <c r="F190" s="2"/>
    </row>
    <row r="191">
      <c r="D191" s="2" t="str">
        <f>IFERROR(__xludf.DUMMYFUNCTION("""COMPUTED_VALUE"""),"5fa154d0-b4cc-11ed-b6bc-41f7c1a4f2bc")</f>
        <v>5fa154d0-b4cc-11ed-b6bc-41f7c1a4f2bc</v>
      </c>
      <c r="E191" s="2">
        <f>IFERROR(__xludf.DUMMYFUNCTION("IFNA(FILTER('Audience data'!A:A, 'Audience data'!B:B=$D191, 'Audience data'!A:A=$E$2), 0)"),0.0)</f>
        <v>0</v>
      </c>
      <c r="F191" s="2"/>
    </row>
    <row r="192">
      <c r="D192" s="2" t="str">
        <f>IFERROR(__xludf.DUMMYFUNCTION("""COMPUTED_VALUE"""),"4bf16490-38c4-11ed-b99c-3f068d13dd7e")</f>
        <v>4bf16490-38c4-11ed-b99c-3f068d13dd7e</v>
      </c>
      <c r="E192" s="2">
        <f>IFERROR(__xludf.DUMMYFUNCTION("IFNA(FILTER('Audience data'!A:A, 'Audience data'!B:B=$D192, 'Audience data'!A:A=$E$2), 0)"),0.0)</f>
        <v>0</v>
      </c>
      <c r="F192" s="2"/>
    </row>
    <row r="193">
      <c r="D193" s="2" t="str">
        <f>IFERROR(__xludf.DUMMYFUNCTION("""COMPUTED_VALUE"""),"38f23a60-60d6-11ed-9055-050ecf74bb2a")</f>
        <v>38f23a60-60d6-11ed-9055-050ecf74bb2a</v>
      </c>
      <c r="E193" s="2">
        <f>IFERROR(__xludf.DUMMYFUNCTION("IFNA(FILTER('Audience data'!A:A, 'Audience data'!B:B=$D193, 'Audience data'!A:A=$E$2), 0)"),45232.0)</f>
        <v>45232</v>
      </c>
      <c r="F193" s="2"/>
    </row>
    <row r="194">
      <c r="D194" s="2" t="str">
        <f>IFERROR(__xludf.DUMMYFUNCTION("""COMPUTED_VALUE"""),"ec0b34c0-9a50-11ea-ab9b-5d80e3b25101")</f>
        <v>ec0b34c0-9a50-11ea-ab9b-5d80e3b25101</v>
      </c>
      <c r="E194" s="2">
        <f>IFERROR(__xludf.DUMMYFUNCTION("IFNA(FILTER('Audience data'!A:A, 'Audience data'!B:B=$D194, 'Audience data'!A:A=$E$2), 0)"),0.0)</f>
        <v>0</v>
      </c>
      <c r="F194" s="2"/>
    </row>
    <row r="195">
      <c r="D195" s="2" t="str">
        <f>IFERROR(__xludf.DUMMYFUNCTION("""COMPUTED_VALUE"""),"5fef3740-5d00-11ee-9260-533e1e6323a4")</f>
        <v>5fef3740-5d00-11ee-9260-533e1e6323a4</v>
      </c>
      <c r="E195" s="2">
        <f>IFERROR(__xludf.DUMMYFUNCTION("IFNA(FILTER('Audience data'!A:A, 'Audience data'!B:B=$D195, 'Audience data'!A:A=$E$2), 0)"),0.0)</f>
        <v>0</v>
      </c>
      <c r="F195" s="2"/>
    </row>
    <row r="196">
      <c r="D196" s="2" t="str">
        <f>IFERROR(__xludf.DUMMYFUNCTION("""COMPUTED_VALUE"""),"38855b10-9dc3-11ec-a5aa-b357fe13be33")</f>
        <v>38855b10-9dc3-11ec-a5aa-b357fe13be33</v>
      </c>
      <c r="E196" s="2">
        <f>IFERROR(__xludf.DUMMYFUNCTION("IFNA(FILTER('Audience data'!A:A, 'Audience data'!B:B=$D196, 'Audience data'!A:A=$E$2), 0)"),45232.0)</f>
        <v>45232</v>
      </c>
      <c r="F196" s="2"/>
    </row>
    <row r="197">
      <c r="D197" s="2" t="str">
        <f>IFERROR(__xludf.DUMMYFUNCTION("""COMPUTED_VALUE"""),"a4020350-4200-11ea-a3e3-0fa5ac2504b2")</f>
        <v>a4020350-4200-11ea-a3e3-0fa5ac2504b2</v>
      </c>
      <c r="E197" s="2">
        <f>IFERROR(__xludf.DUMMYFUNCTION("IFNA(FILTER('Audience data'!A:A, 'Audience data'!B:B=$D197, 'Audience data'!A:A=$E$2), 0)"),0.0)</f>
        <v>0</v>
      </c>
      <c r="F197" s="2"/>
    </row>
    <row r="198">
      <c r="D198" s="2" t="str">
        <f>IFERROR(__xludf.DUMMYFUNCTION("""COMPUTED_VALUE"""),"a86e4c00-63b2-11e9-aa6c-3795c8f95f19")</f>
        <v>a86e4c00-63b2-11e9-aa6c-3795c8f95f19</v>
      </c>
      <c r="E198" s="2">
        <f>IFERROR(__xludf.DUMMYFUNCTION("IFNA(FILTER('Audience data'!A:A, 'Audience data'!B:B=$D198, 'Audience data'!A:A=$E$2), 0)"),0.0)</f>
        <v>0</v>
      </c>
      <c r="F198" s="2"/>
    </row>
    <row r="199">
      <c r="D199" s="2" t="str">
        <f>IFERROR(__xludf.DUMMYFUNCTION("""COMPUTED_VALUE"""),"9d377d60-1bc9-11ee-92b8-63e019d86f55")</f>
        <v>9d377d60-1bc9-11ee-92b8-63e019d86f55</v>
      </c>
      <c r="E199" s="2">
        <f>IFERROR(__xludf.DUMMYFUNCTION("IFNA(FILTER('Audience data'!A:A, 'Audience data'!B:B=$D199, 'Audience data'!A:A=$E$2), 0)"),0.0)</f>
        <v>0</v>
      </c>
      <c r="F199" s="2"/>
    </row>
    <row r="200">
      <c r="D200" s="2" t="str">
        <f>IFERROR(__xludf.DUMMYFUNCTION("""COMPUTED_VALUE"""),"eee45e90-931a-11ed-9d09-29c8fe6fce9a")</f>
        <v>eee45e90-931a-11ed-9d09-29c8fe6fce9a</v>
      </c>
      <c r="E200" s="2">
        <f>IFERROR(__xludf.DUMMYFUNCTION("IFNA(FILTER('Audience data'!A:A, 'Audience data'!B:B=$D200, 'Audience data'!A:A=$E$2), 0)"),0.0)</f>
        <v>0</v>
      </c>
      <c r="F200" s="2"/>
    </row>
    <row r="201">
      <c r="D201" s="2" t="str">
        <f>IFERROR(__xludf.DUMMYFUNCTION("""COMPUTED_VALUE"""),"bafb8570-e353-11ed-9753-edccc786c976")</f>
        <v>bafb8570-e353-11ed-9753-edccc786c976</v>
      </c>
      <c r="E201" s="2">
        <f>IFERROR(__xludf.DUMMYFUNCTION("IFNA(FILTER('Audience data'!A:A, 'Audience data'!B:B=$D201, 'Audience data'!A:A=$E$2), 0)"),45232.0)</f>
        <v>45232</v>
      </c>
      <c r="F201" s="2"/>
    </row>
    <row r="202">
      <c r="D202" s="2" t="str">
        <f>IFERROR(__xludf.DUMMYFUNCTION("""COMPUTED_VALUE"""),"8ac758b0-8f71-11ed-93e2-bb1d349f94c8")</f>
        <v>8ac758b0-8f71-11ed-93e2-bb1d349f94c8</v>
      </c>
      <c r="E202" s="2">
        <f>IFERROR(__xludf.DUMMYFUNCTION("IFNA(FILTER('Audience data'!A:A, 'Audience data'!B:B=$D202, 'Audience data'!A:A=$E$2), 0)"),0.0)</f>
        <v>0</v>
      </c>
      <c r="F202" s="2"/>
    </row>
    <row r="203">
      <c r="D203" s="2" t="str">
        <f>IFERROR(__xludf.DUMMYFUNCTION("""COMPUTED_VALUE"""),"05520590-d607-11ed-9a94-c3117ae94577")</f>
        <v>05520590-d607-11ed-9a94-c3117ae94577</v>
      </c>
      <c r="E203" s="2">
        <f>IFERROR(__xludf.DUMMYFUNCTION("IFNA(FILTER('Audience data'!A:A, 'Audience data'!B:B=$D203, 'Audience data'!A:A=$E$2), 0)"),0.0)</f>
        <v>0</v>
      </c>
      <c r="F203" s="2"/>
    </row>
    <row r="204">
      <c r="D204" s="2" t="str">
        <f>IFERROR(__xludf.DUMMYFUNCTION("""COMPUTED_VALUE"""),"d64a01e0-7489-11ee-9ac9-edbcb318dc4f")</f>
        <v>d64a01e0-7489-11ee-9ac9-edbcb318dc4f</v>
      </c>
      <c r="E204" s="2">
        <f>IFERROR(__xludf.DUMMYFUNCTION("IFNA(FILTER('Audience data'!A:A, 'Audience data'!B:B=$D204, 'Audience data'!A:A=$E$2), 0)"),0.0)</f>
        <v>0</v>
      </c>
      <c r="F204" s="2"/>
    </row>
    <row r="205">
      <c r="D205" s="2" t="str">
        <f>IFERROR(__xludf.DUMMYFUNCTION("""COMPUTED_VALUE"""),"0c1031e0-e4a8-11ed-9e2b-e9731131cca2")</f>
        <v>0c1031e0-e4a8-11ed-9e2b-e9731131cca2</v>
      </c>
      <c r="E205" s="2">
        <f>IFERROR(__xludf.DUMMYFUNCTION("IFNA(FILTER('Audience data'!A:A, 'Audience data'!B:B=$D205, 'Audience data'!A:A=$E$2), 0)"),45232.0)</f>
        <v>45232</v>
      </c>
      <c r="F205" s="2"/>
    </row>
    <row r="206">
      <c r="D206" s="2" t="str">
        <f>IFERROR(__xludf.DUMMYFUNCTION("""COMPUTED_VALUE"""),"f34e3d80-359e-11ee-8ad1-7f56134b4302")</f>
        <v>f34e3d80-359e-11ee-8ad1-7f56134b4302</v>
      </c>
      <c r="E206" s="2">
        <f>IFERROR(__xludf.DUMMYFUNCTION("IFNA(FILTER('Audience data'!A:A, 'Audience data'!B:B=$D206, 'Audience data'!A:A=$E$2), 0)"),0.0)</f>
        <v>0</v>
      </c>
      <c r="F206" s="2"/>
    </row>
    <row r="207">
      <c r="D207" s="2" t="str">
        <f>IFERROR(__xludf.DUMMYFUNCTION("""COMPUTED_VALUE"""),"1a633e20-6745-11ee-ad73-95d1cc768655")</f>
        <v>1a633e20-6745-11ee-ad73-95d1cc768655</v>
      </c>
      <c r="E207" s="2">
        <f>IFERROR(__xludf.DUMMYFUNCTION("IFNA(FILTER('Audience data'!A:A, 'Audience data'!B:B=$D207, 'Audience data'!A:A=$E$2), 0)"),45232.0)</f>
        <v>45232</v>
      </c>
      <c r="F207" s="2"/>
    </row>
    <row r="208">
      <c r="D208" s="2" t="str">
        <f>IFERROR(__xludf.DUMMYFUNCTION("""COMPUTED_VALUE"""),"68bdc0a0-6bdb-11ee-ba47-8d3355969530")</f>
        <v>68bdc0a0-6bdb-11ee-ba47-8d3355969530</v>
      </c>
      <c r="E208" s="2">
        <f>IFERROR(__xludf.DUMMYFUNCTION("IFNA(FILTER('Audience data'!A:A, 'Audience data'!B:B=$D208, 'Audience data'!A:A=$E$2), 0)"),0.0)</f>
        <v>0</v>
      </c>
      <c r="F208" s="2"/>
    </row>
    <row r="209">
      <c r="D209" s="2" t="str">
        <f>IFERROR(__xludf.DUMMYFUNCTION("""COMPUTED_VALUE"""),"14c64400-7887-11ee-9ade-1d96c494cf2d")</f>
        <v>14c64400-7887-11ee-9ade-1d96c494cf2d</v>
      </c>
      <c r="E209" s="2">
        <f>IFERROR(__xludf.DUMMYFUNCTION("IFNA(FILTER('Audience data'!A:A, 'Audience data'!B:B=$D209, 'Audience data'!A:A=$E$2), 0)"),0.0)</f>
        <v>0</v>
      </c>
      <c r="F209" s="2"/>
    </row>
    <row r="210">
      <c r="D210" s="2" t="str">
        <f>IFERROR(__xludf.DUMMYFUNCTION("""COMPUTED_VALUE"""),"5edda700-85b6-11ed-89db-791595c6dafe")</f>
        <v>5edda700-85b6-11ed-89db-791595c6dafe</v>
      </c>
      <c r="E210" s="2">
        <f>IFERROR(__xludf.DUMMYFUNCTION("IFNA(FILTER('Audience data'!A:A, 'Audience data'!B:B=$D210, 'Audience data'!A:A=$E$2), 0)"),0.0)</f>
        <v>0</v>
      </c>
      <c r="F210" s="2"/>
    </row>
    <row r="211">
      <c r="D211" s="2" t="str">
        <f>IFERROR(__xludf.DUMMYFUNCTION("""COMPUTED_VALUE"""),"5c996570-ad4c-11ed-ad4f-9748a31b1749")</f>
        <v>5c996570-ad4c-11ed-ad4f-9748a31b1749</v>
      </c>
      <c r="E211" s="2">
        <f>IFERROR(__xludf.DUMMYFUNCTION("IFNA(FILTER('Audience data'!A:A, 'Audience data'!B:B=$D211, 'Audience data'!A:A=$E$2), 0)"),45232.0)</f>
        <v>45232</v>
      </c>
      <c r="F211" s="2"/>
    </row>
    <row r="212">
      <c r="D212" s="2" t="str">
        <f>IFERROR(__xludf.DUMMYFUNCTION("""COMPUTED_VALUE"""),"d0480040-78d9-11ee-b864-57fcb53b99ea")</f>
        <v>d0480040-78d9-11ee-b864-57fcb53b99ea</v>
      </c>
      <c r="E212" s="2">
        <f>IFERROR(__xludf.DUMMYFUNCTION("IFNA(FILTER('Audience data'!A:A, 'Audience data'!B:B=$D212, 'Audience data'!A:A=$E$2), 0)"),0.0)</f>
        <v>0</v>
      </c>
      <c r="F212" s="2"/>
    </row>
    <row r="213">
      <c r="D213" s="2" t="str">
        <f>IFERROR(__xludf.DUMMYFUNCTION("""COMPUTED_VALUE"""),"51fc4970-b951-11eb-b18b-e576f0c0802a")</f>
        <v>51fc4970-b951-11eb-b18b-e576f0c0802a</v>
      </c>
      <c r="E213" s="2">
        <f>IFERROR(__xludf.DUMMYFUNCTION("IFNA(FILTER('Audience data'!A:A, 'Audience data'!B:B=$D213, 'Audience data'!A:A=$E$2), 0)"),45232.0)</f>
        <v>45232</v>
      </c>
      <c r="F213" s="2"/>
    </row>
    <row r="214">
      <c r="D214" s="2" t="str">
        <f>IFERROR(__xludf.DUMMYFUNCTION("""COMPUTED_VALUE"""),"1d6ca9d0-1b23-11ee-b179-ad7a8eb31bd1")</f>
        <v>1d6ca9d0-1b23-11ee-b179-ad7a8eb31bd1</v>
      </c>
      <c r="E214" s="2">
        <f>IFERROR(__xludf.DUMMYFUNCTION("IFNA(FILTER('Audience data'!A:A, 'Audience data'!B:B=$D214, 'Audience data'!A:A=$E$2), 0)"),0.0)</f>
        <v>0</v>
      </c>
      <c r="F214" s="2"/>
    </row>
    <row r="215">
      <c r="D215" s="2" t="str">
        <f>IFERROR(__xludf.DUMMYFUNCTION("""COMPUTED_VALUE"""),"afe913b0-71c0-11ec-a39a-1d0894f5a843")</f>
        <v>afe913b0-71c0-11ec-a39a-1d0894f5a843</v>
      </c>
      <c r="E215" s="2">
        <f>IFERROR(__xludf.DUMMYFUNCTION("IFNA(FILTER('Audience data'!A:A, 'Audience data'!B:B=$D215, 'Audience data'!A:A=$E$2), 0)"),45232.0)</f>
        <v>45232</v>
      </c>
      <c r="F215" s="2"/>
    </row>
    <row r="216">
      <c r="D216" s="2" t="str">
        <f>IFERROR(__xludf.DUMMYFUNCTION("""COMPUTED_VALUE"""),"309dd140-586e-11ee-af5c-bb89e5600568")</f>
        <v>309dd140-586e-11ee-af5c-bb89e5600568</v>
      </c>
      <c r="E216" s="2">
        <f>IFERROR(__xludf.DUMMYFUNCTION("IFNA(FILTER('Audience data'!A:A, 'Audience data'!B:B=$D216, 'Audience data'!A:A=$E$2), 0)"),0.0)</f>
        <v>0</v>
      </c>
      <c r="F216" s="2"/>
    </row>
    <row r="217">
      <c r="D217" s="2" t="str">
        <f>IFERROR(__xludf.DUMMYFUNCTION("""COMPUTED_VALUE"""),"4f860550-34f1-11ee-9908-0bcfb319b121")</f>
        <v>4f860550-34f1-11ee-9908-0bcfb319b121</v>
      </c>
      <c r="E217" s="2">
        <f>IFERROR(__xludf.DUMMYFUNCTION("IFNA(FILTER('Audience data'!A:A, 'Audience data'!B:B=$D217, 'Audience data'!A:A=$E$2), 0)"),0.0)</f>
        <v>0</v>
      </c>
      <c r="F217" s="2"/>
    </row>
    <row r="218">
      <c r="D218" s="2" t="str">
        <f>IFERROR(__xludf.DUMMYFUNCTION("""COMPUTED_VALUE"""),"c9912590-73bd-11ee-b124-edc22c6305b2")</f>
        <v>c9912590-73bd-11ee-b124-edc22c6305b2</v>
      </c>
      <c r="E218" s="2">
        <f>IFERROR(__xludf.DUMMYFUNCTION("IFNA(FILTER('Audience data'!A:A, 'Audience data'!B:B=$D218, 'Audience data'!A:A=$E$2), 0)"),0.0)</f>
        <v>0</v>
      </c>
      <c r="F218" s="2"/>
    </row>
    <row r="219">
      <c r="D219" s="2" t="str">
        <f>IFERROR(__xludf.DUMMYFUNCTION("""COMPUTED_VALUE"""),"154ae0b0-763f-11ee-86b9-7f40407285b5")</f>
        <v>154ae0b0-763f-11ee-86b9-7f40407285b5</v>
      </c>
      <c r="E219" s="2">
        <f>IFERROR(__xludf.DUMMYFUNCTION("IFNA(FILTER('Audience data'!A:A, 'Audience data'!B:B=$D219, 'Audience data'!A:A=$E$2), 0)"),45232.0)</f>
        <v>45232</v>
      </c>
      <c r="F219" s="2"/>
    </row>
    <row r="220">
      <c r="D220" s="2" t="str">
        <f>IFERROR(__xludf.DUMMYFUNCTION("""COMPUTED_VALUE"""),"b37c6060-78c4-11ee-a880-c927841a2669")</f>
        <v>b37c6060-78c4-11ee-a880-c927841a2669</v>
      </c>
      <c r="E220" s="2">
        <f>IFERROR(__xludf.DUMMYFUNCTION("IFNA(FILTER('Audience data'!A:A, 'Audience data'!B:B=$D220, 'Audience data'!A:A=$E$2), 0)"),0.0)</f>
        <v>0</v>
      </c>
      <c r="F220" s="2"/>
    </row>
    <row r="221">
      <c r="D221" s="2" t="str">
        <f>IFERROR(__xludf.DUMMYFUNCTION("""COMPUTED_VALUE"""),"130cc240-7889-11ee-aa17-571fcadf0394")</f>
        <v>130cc240-7889-11ee-aa17-571fcadf0394</v>
      </c>
      <c r="E221" s="2">
        <f>IFERROR(__xludf.DUMMYFUNCTION("IFNA(FILTER('Audience data'!A:A, 'Audience data'!B:B=$D221, 'Audience data'!A:A=$E$2), 0)"),45232.0)</f>
        <v>45232</v>
      </c>
      <c r="F221" s="2"/>
    </row>
    <row r="222">
      <c r="D222" s="2" t="str">
        <f>IFERROR(__xludf.DUMMYFUNCTION("""COMPUTED_VALUE"""),"2418ed40-e322-11ed-a3c3-39019ef4fa21")</f>
        <v>2418ed40-e322-11ed-a3c3-39019ef4fa21</v>
      </c>
      <c r="E222" s="2">
        <f>IFERROR(__xludf.DUMMYFUNCTION("IFNA(FILTER('Audience data'!A:A, 'Audience data'!B:B=$D222, 'Audience data'!A:A=$E$2), 0)"),45232.0)</f>
        <v>45232</v>
      </c>
      <c r="F222" s="2"/>
    </row>
    <row r="223">
      <c r="D223" s="2" t="str">
        <f>IFERROR(__xludf.DUMMYFUNCTION("""COMPUTED_VALUE"""),"496e6520-3b8a-11ec-a905-2b5619b8e17c")</f>
        <v>496e6520-3b8a-11ec-a905-2b5619b8e17c</v>
      </c>
      <c r="E223" s="2">
        <f>IFERROR(__xludf.DUMMYFUNCTION("IFNA(FILTER('Audience data'!A:A, 'Audience data'!B:B=$D223, 'Audience data'!A:A=$E$2), 0)"),0.0)</f>
        <v>0</v>
      </c>
      <c r="F223" s="2"/>
    </row>
    <row r="224">
      <c r="D224" s="2" t="str">
        <f>IFERROR(__xludf.DUMMYFUNCTION("""COMPUTED_VALUE"""),"62d648d0-7276-11eb-a24e-3b66914edb0e")</f>
        <v>62d648d0-7276-11eb-a24e-3b66914edb0e</v>
      </c>
      <c r="E224" s="2">
        <f>IFERROR(__xludf.DUMMYFUNCTION("IFNA(FILTER('Audience data'!A:A, 'Audience data'!B:B=$D224, 'Audience data'!A:A=$E$2), 0)"),0.0)</f>
        <v>0</v>
      </c>
      <c r="F224" s="2"/>
    </row>
    <row r="225">
      <c r="D225" s="2" t="str">
        <f>IFERROR(__xludf.DUMMYFUNCTION("""COMPUTED_VALUE"""),"c8e05f30-2408-11ee-92ec-59cbbcb06bf8")</f>
        <v>c8e05f30-2408-11ee-92ec-59cbbcb06bf8</v>
      </c>
      <c r="E225" s="2">
        <f>IFERROR(__xludf.DUMMYFUNCTION("IFNA(FILTER('Audience data'!A:A, 'Audience data'!B:B=$D225, 'Audience data'!A:A=$E$2), 0)"),45232.0)</f>
        <v>45232</v>
      </c>
      <c r="F225" s="2"/>
    </row>
    <row r="226">
      <c r="D226" s="2" t="str">
        <f>IFERROR(__xludf.DUMMYFUNCTION("""COMPUTED_VALUE"""),"28330160-2565-11ee-96b2-0b44ec9d8661")</f>
        <v>28330160-2565-11ee-96b2-0b44ec9d8661</v>
      </c>
      <c r="E226" s="2">
        <f>IFERROR(__xludf.DUMMYFUNCTION("IFNA(FILTER('Audience data'!A:A, 'Audience data'!B:B=$D226, 'Audience data'!A:A=$E$2), 0)"),0.0)</f>
        <v>0</v>
      </c>
      <c r="F226" s="2"/>
    </row>
    <row r="227">
      <c r="D227" s="2" t="str">
        <f>IFERROR(__xludf.DUMMYFUNCTION("""COMPUTED_VALUE"""),"17e3c5e0-f2d2-11ec-9a9d-15ce92c49139")</f>
        <v>17e3c5e0-f2d2-11ec-9a9d-15ce92c49139</v>
      </c>
      <c r="E227" s="2">
        <f>IFERROR(__xludf.DUMMYFUNCTION("IFNA(FILTER('Audience data'!A:A, 'Audience data'!B:B=$D227, 'Audience data'!A:A=$E$2), 0)"),45232.0)</f>
        <v>45232</v>
      </c>
      <c r="F227" s="2"/>
    </row>
    <row r="228">
      <c r="D228" s="2" t="str">
        <f>IFERROR(__xludf.DUMMYFUNCTION("""COMPUTED_VALUE"""),"6ad1f470-e340-11ed-bfb0-5bf09b1451cd")</f>
        <v>6ad1f470-e340-11ed-bfb0-5bf09b1451cd</v>
      </c>
      <c r="E228" s="2">
        <f>IFERROR(__xludf.DUMMYFUNCTION("IFNA(FILTER('Audience data'!A:A, 'Audience data'!B:B=$D228, 'Audience data'!A:A=$E$2), 0)"),0.0)</f>
        <v>0</v>
      </c>
      <c r="F228" s="2"/>
    </row>
    <row r="229">
      <c r="D229" s="2" t="str">
        <f>IFERROR(__xludf.DUMMYFUNCTION("""COMPUTED_VALUE"""),"43a9bfc0-7483-11ee-af88-0be31bd14178")</f>
        <v>43a9bfc0-7483-11ee-af88-0be31bd14178</v>
      </c>
      <c r="E229" s="2">
        <f>IFERROR(__xludf.DUMMYFUNCTION("IFNA(FILTER('Audience data'!A:A, 'Audience data'!B:B=$D229, 'Audience data'!A:A=$E$2), 0)"),0.0)</f>
        <v>0</v>
      </c>
      <c r="F229" s="2"/>
    </row>
    <row r="230">
      <c r="D230" s="2" t="str">
        <f>IFERROR(__xludf.DUMMYFUNCTION("""COMPUTED_VALUE"""),"2e44b9f0-6b91-11ee-b91c-c3ed2b3af3ac")</f>
        <v>2e44b9f0-6b91-11ee-b91c-c3ed2b3af3ac</v>
      </c>
      <c r="E230" s="2">
        <f>IFERROR(__xludf.DUMMYFUNCTION("IFNA(FILTER('Audience data'!A:A, 'Audience data'!B:B=$D230, 'Audience data'!A:A=$E$2), 0)"),0.0)</f>
        <v>0</v>
      </c>
      <c r="F230" s="2"/>
    </row>
    <row r="231">
      <c r="D231" s="2" t="str">
        <f>IFERROR(__xludf.DUMMYFUNCTION("""COMPUTED_VALUE"""),"5bdf83b0-b21e-11eb-9904-bd2b81db69af")</f>
        <v>5bdf83b0-b21e-11eb-9904-bd2b81db69af</v>
      </c>
      <c r="E231" s="2">
        <f>IFERROR(__xludf.DUMMYFUNCTION("IFNA(FILTER('Audience data'!A:A, 'Audience data'!B:B=$D231, 'Audience data'!A:A=$E$2), 0)"),0.0)</f>
        <v>0</v>
      </c>
      <c r="F231" s="2"/>
    </row>
    <row r="232">
      <c r="D232" s="2" t="str">
        <f>IFERROR(__xludf.DUMMYFUNCTION("""COMPUTED_VALUE"""),"b7e4d4b0-47c5-11ed-9239-2f1acd79db72")</f>
        <v>b7e4d4b0-47c5-11ed-9239-2f1acd79db72</v>
      </c>
      <c r="E232" s="2">
        <f>IFERROR(__xludf.DUMMYFUNCTION("IFNA(FILTER('Audience data'!A:A, 'Audience data'!B:B=$D232, 'Audience data'!A:A=$E$2), 0)"),0.0)</f>
        <v>0</v>
      </c>
      <c r="F232" s="2"/>
    </row>
    <row r="233">
      <c r="D233" s="2" t="str">
        <f>IFERROR(__xludf.DUMMYFUNCTION("""COMPUTED_VALUE"""),"747d6e10-101c-11ee-81f0-d7465ed299a3")</f>
        <v>747d6e10-101c-11ee-81f0-d7465ed299a3</v>
      </c>
      <c r="E233" s="2">
        <f>IFERROR(__xludf.DUMMYFUNCTION("IFNA(FILTER('Audience data'!A:A, 'Audience data'!B:B=$D233, 'Audience data'!A:A=$E$2), 0)"),0.0)</f>
        <v>0</v>
      </c>
      <c r="F233" s="2"/>
    </row>
    <row r="234">
      <c r="D234" s="2" t="str">
        <f>IFERROR(__xludf.DUMMYFUNCTION("""COMPUTED_VALUE"""),"08ab2690-52d5-11ee-ba43-bd8cc8a1c62d")</f>
        <v>08ab2690-52d5-11ee-ba43-bd8cc8a1c62d</v>
      </c>
      <c r="E234" s="2">
        <f>IFERROR(__xludf.DUMMYFUNCTION("IFNA(FILTER('Audience data'!A:A, 'Audience data'!B:B=$D234, 'Audience data'!A:A=$E$2), 0)"),45232.0)</f>
        <v>45232</v>
      </c>
      <c r="F234" s="2"/>
    </row>
    <row r="235">
      <c r="D235" s="2" t="str">
        <f>IFERROR(__xludf.DUMMYFUNCTION("""COMPUTED_VALUE"""),"f61308b0-78cf-11ee-a74e-894b0a9445e2")</f>
        <v>f61308b0-78cf-11ee-a74e-894b0a9445e2</v>
      </c>
      <c r="E235" s="2">
        <f>IFERROR(__xludf.DUMMYFUNCTION("IFNA(FILTER('Audience data'!A:A, 'Audience data'!B:B=$D235, 'Audience data'!A:A=$E$2), 0)"),0.0)</f>
        <v>0</v>
      </c>
      <c r="F235" s="2"/>
    </row>
    <row r="236">
      <c r="D236" s="2" t="str">
        <f>IFERROR(__xludf.DUMMYFUNCTION("""COMPUTED_VALUE"""),"616c5140-ffa8-11ec-8176-2b307e306f56")</f>
        <v>616c5140-ffa8-11ec-8176-2b307e306f56</v>
      </c>
      <c r="E236" s="2">
        <f>IFERROR(__xludf.DUMMYFUNCTION("IFNA(FILTER('Audience data'!A:A, 'Audience data'!B:B=$D236, 'Audience data'!A:A=$E$2), 0)"),45232.0)</f>
        <v>45232</v>
      </c>
      <c r="F236" s="2"/>
    </row>
    <row r="237">
      <c r="D237" s="2" t="str">
        <f>IFERROR(__xludf.DUMMYFUNCTION("""COMPUTED_VALUE"""),"98631cd0-27a9-11ea-a9a2-fdbc93cc1a8c")</f>
        <v>98631cd0-27a9-11ea-a9a2-fdbc93cc1a8c</v>
      </c>
      <c r="E237" s="2">
        <f>IFERROR(__xludf.DUMMYFUNCTION("IFNA(FILTER('Audience data'!A:A, 'Audience data'!B:B=$D237, 'Audience data'!A:A=$E$2), 0)"),0.0)</f>
        <v>0</v>
      </c>
      <c r="F237" s="2"/>
    </row>
    <row r="238">
      <c r="D238" s="2" t="str">
        <f>IFERROR(__xludf.DUMMYFUNCTION("""COMPUTED_VALUE"""),"3c07be10-ad51-11ed-9123-7986d83596a7")</f>
        <v>3c07be10-ad51-11ed-9123-7986d83596a7</v>
      </c>
      <c r="E238" s="2">
        <f>IFERROR(__xludf.DUMMYFUNCTION("IFNA(FILTER('Audience data'!A:A, 'Audience data'!B:B=$D238, 'Audience data'!A:A=$E$2), 0)"),45232.0)</f>
        <v>45232</v>
      </c>
      <c r="F238" s="2"/>
    </row>
    <row r="239">
      <c r="D239" s="2" t="str">
        <f>IFERROR(__xludf.DUMMYFUNCTION("""COMPUTED_VALUE"""),"dfbcb770-4958-11ed-a1f5-4f697baada95")</f>
        <v>dfbcb770-4958-11ed-a1f5-4f697baada95</v>
      </c>
      <c r="E239" s="2">
        <f>IFERROR(__xludf.DUMMYFUNCTION("IFNA(FILTER('Audience data'!A:A, 'Audience data'!B:B=$D239, 'Audience data'!A:A=$E$2), 0)"),0.0)</f>
        <v>0</v>
      </c>
      <c r="F239" s="2"/>
    </row>
    <row r="240">
      <c r="D240" s="2" t="str">
        <f>IFERROR(__xludf.DUMMYFUNCTION("""COMPUTED_VALUE"""),"0176d5d0-eff3-11ed-8ea5-5f4c473eaf0a")</f>
        <v>0176d5d0-eff3-11ed-8ea5-5f4c473eaf0a</v>
      </c>
      <c r="E240" s="2">
        <f>IFERROR(__xludf.DUMMYFUNCTION("IFNA(FILTER('Audience data'!A:A, 'Audience data'!B:B=$D240, 'Audience data'!A:A=$E$2), 0)"),45232.0)</f>
        <v>45232</v>
      </c>
      <c r="F240" s="2"/>
    </row>
    <row r="241">
      <c r="D241" s="2" t="str">
        <f>IFERROR(__xludf.DUMMYFUNCTION("""COMPUTED_VALUE"""),"6d72db60-c723-11ed-9077-0bc5cf87e6be")</f>
        <v>6d72db60-c723-11ed-9077-0bc5cf87e6be</v>
      </c>
      <c r="E241" s="2">
        <f>IFERROR(__xludf.DUMMYFUNCTION("IFNA(FILTER('Audience data'!A:A, 'Audience data'!B:B=$D241, 'Audience data'!A:A=$E$2), 0)"),0.0)</f>
        <v>0</v>
      </c>
      <c r="F241" s="2"/>
    </row>
    <row r="242">
      <c r="D242" s="2" t="str">
        <f>IFERROR(__xludf.DUMMYFUNCTION("""COMPUTED_VALUE"""),"b91494a0-ee32-11e9-92c5-b7dd5733eb60")</f>
        <v>b91494a0-ee32-11e9-92c5-b7dd5733eb60</v>
      </c>
      <c r="E242" s="2">
        <f>IFERROR(__xludf.DUMMYFUNCTION("IFNA(FILTER('Audience data'!A:A, 'Audience data'!B:B=$D242, 'Audience data'!A:A=$E$2), 0)"),0.0)</f>
        <v>0</v>
      </c>
      <c r="F242" s="2"/>
    </row>
    <row r="243">
      <c r="D243" s="2" t="str">
        <f>IFERROR(__xludf.DUMMYFUNCTION("""COMPUTED_VALUE"""),"9d3ef8a0-78a9-11ee-857c-0ba0c30c0672")</f>
        <v>9d3ef8a0-78a9-11ee-857c-0ba0c30c0672</v>
      </c>
      <c r="E243" s="2">
        <f>IFERROR(__xludf.DUMMYFUNCTION("IFNA(FILTER('Audience data'!A:A, 'Audience data'!B:B=$D243, 'Audience data'!A:A=$E$2), 0)"),0.0)</f>
        <v>0</v>
      </c>
      <c r="F243" s="2"/>
    </row>
    <row r="244">
      <c r="D244" s="2" t="str">
        <f>IFERROR(__xludf.DUMMYFUNCTION("""COMPUTED_VALUE"""),"6c4f2840-4b1a-11e8-a39d-4907cd1dfe46")</f>
        <v>6c4f2840-4b1a-11e8-a39d-4907cd1dfe46</v>
      </c>
      <c r="E244" s="2">
        <f>IFERROR(__xludf.DUMMYFUNCTION("IFNA(FILTER('Audience data'!A:A, 'Audience data'!B:B=$D244, 'Audience data'!A:A=$E$2), 0)"),0.0)</f>
        <v>0</v>
      </c>
      <c r="F244" s="2"/>
    </row>
    <row r="245">
      <c r="D245" s="2" t="str">
        <f>IFERROR(__xludf.DUMMYFUNCTION("""COMPUTED_VALUE"""),"5eb5dcc0-31e6-11ee-b425-f906d9714d16")</f>
        <v>5eb5dcc0-31e6-11ee-b425-f906d9714d16</v>
      </c>
      <c r="E245" s="2">
        <f>IFERROR(__xludf.DUMMYFUNCTION("IFNA(FILTER('Audience data'!A:A, 'Audience data'!B:B=$D245, 'Audience data'!A:A=$E$2), 0)"),0.0)</f>
        <v>0</v>
      </c>
      <c r="F245" s="2"/>
    </row>
    <row r="246">
      <c r="D246" s="2" t="str">
        <f>IFERROR(__xludf.DUMMYFUNCTION("""COMPUTED_VALUE"""),"3816d050-5e83-11ee-b787-016174f78978")</f>
        <v>3816d050-5e83-11ee-b787-016174f78978</v>
      </c>
      <c r="E246" s="2">
        <f>IFERROR(__xludf.DUMMYFUNCTION("IFNA(FILTER('Audience data'!A:A, 'Audience data'!B:B=$D246, 'Audience data'!A:A=$E$2), 0)"),45232.0)</f>
        <v>45232</v>
      </c>
      <c r="F246" s="2"/>
    </row>
    <row r="247">
      <c r="D247" s="2" t="str">
        <f>IFERROR(__xludf.DUMMYFUNCTION("""COMPUTED_VALUE"""),"6fce6c00-a610-11ed-a84b-a53c1c308f25")</f>
        <v>6fce6c00-a610-11ed-a84b-a53c1c308f25</v>
      </c>
      <c r="E247" s="2">
        <f>IFERROR(__xludf.DUMMYFUNCTION("IFNA(FILTER('Audience data'!A:A, 'Audience data'!B:B=$D247, 'Audience data'!A:A=$E$2), 0)"),0.0)</f>
        <v>0</v>
      </c>
      <c r="F247" s="2"/>
    </row>
    <row r="248">
      <c r="D248" s="2" t="str">
        <f>IFERROR(__xludf.DUMMYFUNCTION("""COMPUTED_VALUE"""),"8f868c50-5941-11ee-b38b-03e43b522cae")</f>
        <v>8f868c50-5941-11ee-b38b-03e43b522cae</v>
      </c>
      <c r="E248" s="2">
        <f>IFERROR(__xludf.DUMMYFUNCTION("IFNA(FILTER('Audience data'!A:A, 'Audience data'!B:B=$D248, 'Audience data'!A:A=$E$2), 0)"),0.0)</f>
        <v>0</v>
      </c>
      <c r="F248" s="2"/>
    </row>
    <row r="249">
      <c r="D249" s="2" t="str">
        <f>IFERROR(__xludf.DUMMYFUNCTION("""COMPUTED_VALUE"""),"a9703e70-55d3-11ee-b618-e36c12722ebe")</f>
        <v>a9703e70-55d3-11ee-b618-e36c12722ebe</v>
      </c>
      <c r="E249" s="2">
        <f>IFERROR(__xludf.DUMMYFUNCTION("IFNA(FILTER('Audience data'!A:A, 'Audience data'!B:B=$D249, 'Audience data'!A:A=$E$2), 0)"),0.0)</f>
        <v>0</v>
      </c>
      <c r="F249" s="2"/>
    </row>
    <row r="250">
      <c r="D250" s="2" t="str">
        <f>IFERROR(__xludf.DUMMYFUNCTION("""COMPUTED_VALUE"""),"90626340-6717-11df-be47-03f2d32a026e")</f>
        <v>90626340-6717-11df-be47-03f2d32a026e</v>
      </c>
      <c r="E250" s="2">
        <f>IFERROR(__xludf.DUMMYFUNCTION("IFNA(FILTER('Audience data'!A:A, 'Audience data'!B:B=$D250, 'Audience data'!A:A=$E$2), 0)"),45232.0)</f>
        <v>45232</v>
      </c>
      <c r="F250" s="2"/>
    </row>
    <row r="251">
      <c r="D251" s="2" t="str">
        <f>IFERROR(__xludf.DUMMYFUNCTION("""COMPUTED_VALUE"""),"665a2780-78a7-11ee-8865-f38ec601949a")</f>
        <v>665a2780-78a7-11ee-8865-f38ec601949a</v>
      </c>
      <c r="E251" s="2">
        <f>IFERROR(__xludf.DUMMYFUNCTION("IFNA(FILTER('Audience data'!A:A, 'Audience data'!B:B=$D251, 'Audience data'!A:A=$E$2), 0)"),0.0)</f>
        <v>0</v>
      </c>
      <c r="F251" s="2"/>
    </row>
    <row r="252">
      <c r="D252" s="2" t="str">
        <f>IFERROR(__xludf.DUMMYFUNCTION("""COMPUTED_VALUE"""),"429c6650-c107-11eb-919c-2b8cd2bff7e9")</f>
        <v>429c6650-c107-11eb-919c-2b8cd2bff7e9</v>
      </c>
      <c r="E252" s="2">
        <f>IFERROR(__xludf.DUMMYFUNCTION("IFNA(FILTER('Audience data'!A:A, 'Audience data'!B:B=$D252, 'Audience data'!A:A=$E$2), 0)"),45232.0)</f>
        <v>45232</v>
      </c>
      <c r="F252" s="2"/>
    </row>
    <row r="253">
      <c r="D253" s="2" t="str">
        <f>IFERROR(__xludf.DUMMYFUNCTION("""COMPUTED_VALUE"""),"a4d16cb0-140e-11ee-8f85-05a7683ba1dc")</f>
        <v>a4d16cb0-140e-11ee-8f85-05a7683ba1dc</v>
      </c>
      <c r="E253" s="2">
        <f>IFERROR(__xludf.DUMMYFUNCTION("IFNA(FILTER('Audience data'!A:A, 'Audience data'!B:B=$D253, 'Audience data'!A:A=$E$2), 0)"),45232.0)</f>
        <v>45232</v>
      </c>
      <c r="F253" s="2"/>
    </row>
    <row r="254">
      <c r="D254" s="2" t="str">
        <f>IFERROR(__xludf.DUMMYFUNCTION("""COMPUTED_VALUE"""),"79d1b770-5bec-11ed-8c5d-91b880708635")</f>
        <v>79d1b770-5bec-11ed-8c5d-91b880708635</v>
      </c>
      <c r="E254" s="2">
        <f>IFERROR(__xludf.DUMMYFUNCTION("IFNA(FILTER('Audience data'!A:A, 'Audience data'!B:B=$D254, 'Audience data'!A:A=$E$2), 0)"),0.0)</f>
        <v>0</v>
      </c>
      <c r="F254" s="2"/>
    </row>
    <row r="255">
      <c r="D255" s="2" t="str">
        <f>IFERROR(__xludf.DUMMYFUNCTION("""COMPUTED_VALUE"""),"031b3f90-78c2-11ee-9e92-9952a86766f9")</f>
        <v>031b3f90-78c2-11ee-9e92-9952a86766f9</v>
      </c>
      <c r="E255" s="2">
        <f>IFERROR(__xludf.DUMMYFUNCTION("IFNA(FILTER('Audience data'!A:A, 'Audience data'!B:B=$D255, 'Audience data'!A:A=$E$2), 0)"),0.0)</f>
        <v>0</v>
      </c>
      <c r="F255" s="2"/>
    </row>
    <row r="256">
      <c r="D256" s="2" t="str">
        <f>IFERROR(__xludf.DUMMYFUNCTION("""COMPUTED_VALUE"""),"c2052c90-5a95-11ee-8203-277b9b029b31")</f>
        <v>c2052c90-5a95-11ee-8203-277b9b029b31</v>
      </c>
      <c r="E256" s="2">
        <f>IFERROR(__xludf.DUMMYFUNCTION("IFNA(FILTER('Audience data'!A:A, 'Audience data'!B:B=$D256, 'Audience data'!A:A=$E$2), 0)"),0.0)</f>
        <v>0</v>
      </c>
      <c r="F256" s="2"/>
    </row>
    <row r="257">
      <c r="D257" s="2" t="str">
        <f>IFERROR(__xludf.DUMMYFUNCTION("""COMPUTED_VALUE"""),"d4ef4750-722d-11ee-93a0-0524a7eaba2b")</f>
        <v>d4ef4750-722d-11ee-93a0-0524a7eaba2b</v>
      </c>
      <c r="E257" s="2">
        <f>IFERROR(__xludf.DUMMYFUNCTION("IFNA(FILTER('Audience data'!A:A, 'Audience data'!B:B=$D257, 'Audience data'!A:A=$E$2), 0)"),0.0)</f>
        <v>0</v>
      </c>
      <c r="F257" s="2"/>
    </row>
    <row r="258">
      <c r="D258" s="2" t="str">
        <f>IFERROR(__xludf.DUMMYFUNCTION("""COMPUTED_VALUE"""),"0bc4dd10-6736-11ee-b507-dbe0cfceb91c")</f>
        <v>0bc4dd10-6736-11ee-b507-dbe0cfceb91c</v>
      </c>
      <c r="E258" s="2">
        <f>IFERROR(__xludf.DUMMYFUNCTION("IFNA(FILTER('Audience data'!A:A, 'Audience data'!B:B=$D258, 'Audience data'!A:A=$E$2), 0)"),0.0)</f>
        <v>0</v>
      </c>
      <c r="F258" s="2"/>
    </row>
    <row r="259">
      <c r="D259" s="2" t="str">
        <f>IFERROR(__xludf.DUMMYFUNCTION("""COMPUTED_VALUE"""),"ee134c60-de9c-11ed-ade1-3f4e956f8c4b")</f>
        <v>ee134c60-de9c-11ed-ade1-3f4e956f8c4b</v>
      </c>
      <c r="E259" s="2">
        <f>IFERROR(__xludf.DUMMYFUNCTION("IFNA(FILTER('Audience data'!A:A, 'Audience data'!B:B=$D259, 'Audience data'!A:A=$E$2), 0)"),0.0)</f>
        <v>0</v>
      </c>
      <c r="F259" s="2"/>
    </row>
    <row r="260">
      <c r="D260" s="2" t="str">
        <f>IFERROR(__xludf.DUMMYFUNCTION("""COMPUTED_VALUE"""),"424d1220-63bd-11ee-bf5c-2915cf679904")</f>
        <v>424d1220-63bd-11ee-bf5c-2915cf679904</v>
      </c>
      <c r="E260" s="2">
        <f>IFERROR(__xludf.DUMMYFUNCTION("IFNA(FILTER('Audience data'!A:A, 'Audience data'!B:B=$D260, 'Audience data'!A:A=$E$2), 0)"),0.0)</f>
        <v>0</v>
      </c>
      <c r="F260" s="2"/>
    </row>
    <row r="261">
      <c r="D261" s="2" t="str">
        <f>IFERROR(__xludf.DUMMYFUNCTION("""COMPUTED_VALUE"""),"1375b1e0-2293-11ec-8d49-a77e871c2c65")</f>
        <v>1375b1e0-2293-11ec-8d49-a77e871c2c65</v>
      </c>
      <c r="E261" s="2">
        <f>IFERROR(__xludf.DUMMYFUNCTION("IFNA(FILTER('Audience data'!A:A, 'Audience data'!B:B=$D261, 'Audience data'!A:A=$E$2), 0)"),0.0)</f>
        <v>0</v>
      </c>
      <c r="F261" s="2"/>
    </row>
    <row r="262">
      <c r="D262" s="2" t="str">
        <f>IFERROR(__xludf.DUMMYFUNCTION("""COMPUTED_VALUE"""),"f67af260-7747-11ee-95b1-c90f48d8dcba")</f>
        <v>f67af260-7747-11ee-95b1-c90f48d8dcba</v>
      </c>
      <c r="E262" s="2">
        <f>IFERROR(__xludf.DUMMYFUNCTION("IFNA(FILTER('Audience data'!A:A, 'Audience data'!B:B=$D262, 'Audience data'!A:A=$E$2), 0)"),45232.0)</f>
        <v>45232</v>
      </c>
      <c r="F262" s="2"/>
    </row>
    <row r="263">
      <c r="D263" s="2" t="str">
        <f>IFERROR(__xludf.DUMMYFUNCTION("""COMPUTED_VALUE"""),"46a2f740-78d0-11ee-a541-95266854a83d")</f>
        <v>46a2f740-78d0-11ee-a541-95266854a83d</v>
      </c>
      <c r="E263" s="2">
        <f>IFERROR(__xludf.DUMMYFUNCTION("IFNA(FILTER('Audience data'!A:A, 'Audience data'!B:B=$D263, 'Audience data'!A:A=$E$2), 0)"),0.0)</f>
        <v>0</v>
      </c>
      <c r="F263" s="2"/>
    </row>
    <row r="264">
      <c r="D264" s="2" t="str">
        <f>IFERROR(__xludf.DUMMYFUNCTION("""COMPUTED_VALUE"""),"3e5fe530-78c0-11ee-914e-8fa7926522d5")</f>
        <v>3e5fe530-78c0-11ee-914e-8fa7926522d5</v>
      </c>
      <c r="E264" s="2">
        <f>IFERROR(__xludf.DUMMYFUNCTION("IFNA(FILTER('Audience data'!A:A, 'Audience data'!B:B=$D264, 'Audience data'!A:A=$E$2), 0)"),0.0)</f>
        <v>0</v>
      </c>
      <c r="F264" s="2"/>
    </row>
    <row r="265">
      <c r="D265" s="2" t="str">
        <f>IFERROR(__xludf.DUMMYFUNCTION("""COMPUTED_VALUE"""),"2c079400-5aa2-11ee-9d24-49e9e7fab6ba")</f>
        <v>2c079400-5aa2-11ee-9d24-49e9e7fab6ba</v>
      </c>
      <c r="E265" s="2">
        <f>IFERROR(__xludf.DUMMYFUNCTION("IFNA(FILTER('Audience data'!A:A, 'Audience data'!B:B=$D265, 'Audience data'!A:A=$E$2), 0)"),0.0)</f>
        <v>0</v>
      </c>
      <c r="F265" s="2"/>
    </row>
    <row r="266">
      <c r="D266" s="2" t="str">
        <f>IFERROR(__xludf.DUMMYFUNCTION("""COMPUTED_VALUE"""),"38d27c70-840a-11eb-a430-2f519e1f43ef")</f>
        <v>38d27c70-840a-11eb-a430-2f519e1f43ef</v>
      </c>
      <c r="E266" s="2">
        <f>IFERROR(__xludf.DUMMYFUNCTION("IFNA(FILTER('Audience data'!A:A, 'Audience data'!B:B=$D266, 'Audience data'!A:A=$E$2), 0)"),0.0)</f>
        <v>0</v>
      </c>
      <c r="F266" s="2"/>
    </row>
    <row r="267">
      <c r="D267" s="2" t="str">
        <f>IFERROR(__xludf.DUMMYFUNCTION("""COMPUTED_VALUE"""),"d5556300-07fc-11ee-8250-117c7a6b7312")</f>
        <v>d5556300-07fc-11ee-8250-117c7a6b7312</v>
      </c>
      <c r="E267" s="2">
        <f>IFERROR(__xludf.DUMMYFUNCTION("IFNA(FILTER('Audience data'!A:A, 'Audience data'!B:B=$D267, 'Audience data'!A:A=$E$2), 0)"),0.0)</f>
        <v>0</v>
      </c>
      <c r="F267" s="2"/>
    </row>
    <row r="268">
      <c r="D268" s="2" t="str">
        <f>IFERROR(__xludf.DUMMYFUNCTION("""COMPUTED_VALUE"""),"3e8c9f50-32fd-11eb-9105-07ab860dcd0e")</f>
        <v>3e8c9f50-32fd-11eb-9105-07ab860dcd0e</v>
      </c>
      <c r="E268" s="2">
        <f>IFERROR(__xludf.DUMMYFUNCTION("IFNA(FILTER('Audience data'!A:A, 'Audience data'!B:B=$D268, 'Audience data'!A:A=$E$2), 0)"),0.0)</f>
        <v>0</v>
      </c>
      <c r="F268" s="2"/>
    </row>
    <row r="269">
      <c r="D269" s="2" t="str">
        <f>IFERROR(__xludf.DUMMYFUNCTION("""COMPUTED_VALUE"""),"508fdb90-4ae7-11ee-8372-c305d27f3c5b")</f>
        <v>508fdb90-4ae7-11ee-8372-c305d27f3c5b</v>
      </c>
      <c r="E269" s="2">
        <f>IFERROR(__xludf.DUMMYFUNCTION("IFNA(FILTER('Audience data'!A:A, 'Audience data'!B:B=$D269, 'Audience data'!A:A=$E$2), 0)"),0.0)</f>
        <v>0</v>
      </c>
      <c r="F269" s="2"/>
    </row>
    <row r="270">
      <c r="D270" s="2" t="str">
        <f>IFERROR(__xludf.DUMMYFUNCTION("""COMPUTED_VALUE"""),"30873ef0-7875-11ed-b201-29b2b3a1b32c")</f>
        <v>30873ef0-7875-11ed-b201-29b2b3a1b32c</v>
      </c>
      <c r="E270" s="2">
        <f>IFERROR(__xludf.DUMMYFUNCTION("IFNA(FILTER('Audience data'!A:A, 'Audience data'!B:B=$D270, 'Audience data'!A:A=$E$2), 0)"),45232.0)</f>
        <v>45232</v>
      </c>
      <c r="F270" s="2"/>
    </row>
    <row r="271">
      <c r="D271" s="2" t="str">
        <f>IFERROR(__xludf.DUMMYFUNCTION("""COMPUTED_VALUE"""),"ddef2360-3147-11ee-9b78-edbe9e3bbef3")</f>
        <v>ddef2360-3147-11ee-9b78-edbe9e3bbef3</v>
      </c>
      <c r="E271" s="2">
        <f>IFERROR(__xludf.DUMMYFUNCTION("IFNA(FILTER('Audience data'!A:A, 'Audience data'!B:B=$D271, 'Audience data'!A:A=$E$2), 0)"),45232.0)</f>
        <v>45232</v>
      </c>
      <c r="F271" s="2"/>
    </row>
    <row r="272">
      <c r="D272" s="2" t="str">
        <f>IFERROR(__xludf.DUMMYFUNCTION("""COMPUTED_VALUE"""),"424bb670-5138-11ed-98a8-1111c5b1bfed")</f>
        <v>424bb670-5138-11ed-98a8-1111c5b1bfed</v>
      </c>
      <c r="E272" s="2">
        <f>IFERROR(__xludf.DUMMYFUNCTION("IFNA(FILTER('Audience data'!A:A, 'Audience data'!B:B=$D272, 'Audience data'!A:A=$E$2), 0)"),0.0)</f>
        <v>0</v>
      </c>
      <c r="F272" s="2"/>
    </row>
    <row r="273">
      <c r="D273" s="2" t="str">
        <f>IFERROR(__xludf.DUMMYFUNCTION("""COMPUTED_VALUE"""),"e2f4e540-7475-11ee-9392-217b8bd22c9e")</f>
        <v>e2f4e540-7475-11ee-9392-217b8bd22c9e</v>
      </c>
      <c r="E273" s="2">
        <f>IFERROR(__xludf.DUMMYFUNCTION("IFNA(FILTER('Audience data'!A:A, 'Audience data'!B:B=$D273, 'Audience data'!A:A=$E$2), 0)"),45232.0)</f>
        <v>45232</v>
      </c>
      <c r="F273" s="2"/>
    </row>
    <row r="274">
      <c r="D274" s="2" t="str">
        <f>IFERROR(__xludf.DUMMYFUNCTION("""COMPUTED_VALUE"""),"580b1600-5aeb-11ee-a31a-718c9cb74cd4")</f>
        <v>580b1600-5aeb-11ee-a31a-718c9cb74cd4</v>
      </c>
      <c r="E274" s="2">
        <f>IFERROR(__xludf.DUMMYFUNCTION("IFNA(FILTER('Audience data'!A:A, 'Audience data'!B:B=$D274, 'Audience data'!A:A=$E$2), 0)"),45232.0)</f>
        <v>45232</v>
      </c>
      <c r="F274" s="2"/>
    </row>
    <row r="275">
      <c r="D275" s="2" t="str">
        <f>IFERROR(__xludf.DUMMYFUNCTION("""COMPUTED_VALUE"""),"db1ed730-78d6-11ee-bfda-1f3cf86c599d")</f>
        <v>db1ed730-78d6-11ee-bfda-1f3cf86c599d</v>
      </c>
      <c r="E275" s="2">
        <f>IFERROR(__xludf.DUMMYFUNCTION("IFNA(FILTER('Audience data'!A:A, 'Audience data'!B:B=$D275, 'Audience data'!A:A=$E$2), 0)"),0.0)</f>
        <v>0</v>
      </c>
      <c r="F275" s="2"/>
    </row>
    <row r="276">
      <c r="D276" s="2" t="str">
        <f>IFERROR(__xludf.DUMMYFUNCTION("""COMPUTED_VALUE"""),"1cc131b0-7864-11ee-8c42-4574a3b89115")</f>
        <v>1cc131b0-7864-11ee-8c42-4574a3b89115</v>
      </c>
      <c r="E276" s="2">
        <f>IFERROR(__xludf.DUMMYFUNCTION("IFNA(FILTER('Audience data'!A:A, 'Audience data'!B:B=$D276, 'Audience data'!A:A=$E$2), 0)"),0.0)</f>
        <v>0</v>
      </c>
      <c r="F276" s="2"/>
    </row>
    <row r="277">
      <c r="D277" s="2" t="str">
        <f>IFERROR(__xludf.DUMMYFUNCTION("""COMPUTED_VALUE"""),"17a208c0-6f3c-11ee-9819-87727da8d1de")</f>
        <v>17a208c0-6f3c-11ee-9819-87727da8d1de</v>
      </c>
      <c r="E277" s="2">
        <f>IFERROR(__xludf.DUMMYFUNCTION("IFNA(FILTER('Audience data'!A:A, 'Audience data'!B:B=$D277, 'Audience data'!A:A=$E$2), 0)"),0.0)</f>
        <v>0</v>
      </c>
      <c r="F277" s="2"/>
    </row>
    <row r="278">
      <c r="D278" s="2" t="str">
        <f>IFERROR(__xludf.DUMMYFUNCTION("""COMPUTED_VALUE"""),"4a4b0cb0-f302-11ed-9814-e75cfbfa6ff7")</f>
        <v>4a4b0cb0-f302-11ed-9814-e75cfbfa6ff7</v>
      </c>
      <c r="E278" s="2">
        <f>IFERROR(__xludf.DUMMYFUNCTION("IFNA(FILTER('Audience data'!A:A, 'Audience data'!B:B=$D278, 'Audience data'!A:A=$E$2), 0)"),0.0)</f>
        <v>0</v>
      </c>
      <c r="F278" s="2"/>
    </row>
    <row r="279">
      <c r="D279" s="2" t="str">
        <f>IFERROR(__xludf.DUMMYFUNCTION("""COMPUTED_VALUE"""),"e2c41360-af2e-11ec-a79f-33c5a6212867")</f>
        <v>e2c41360-af2e-11ec-a79f-33c5a6212867</v>
      </c>
      <c r="E279" s="2">
        <f>IFERROR(__xludf.DUMMYFUNCTION("IFNA(FILTER('Audience data'!A:A, 'Audience data'!B:B=$D279, 'Audience data'!A:A=$E$2), 0)"),45232.0)</f>
        <v>45232</v>
      </c>
      <c r="F279" s="2"/>
    </row>
    <row r="280">
      <c r="D280" s="2" t="str">
        <f>IFERROR(__xludf.DUMMYFUNCTION("""COMPUTED_VALUE"""),"3d8322f0-209e-11ee-bdb7-63a16ffb097c")</f>
        <v>3d8322f0-209e-11ee-bdb7-63a16ffb097c</v>
      </c>
      <c r="E280" s="2">
        <f>IFERROR(__xludf.DUMMYFUNCTION("IFNA(FILTER('Audience data'!A:A, 'Audience data'!B:B=$D280, 'Audience data'!A:A=$E$2), 0)"),45232.0)</f>
        <v>45232</v>
      </c>
      <c r="F280" s="2"/>
    </row>
    <row r="281">
      <c r="D281" s="2" t="str">
        <f>IFERROR(__xludf.DUMMYFUNCTION("""COMPUTED_VALUE"""),"5b6e24c0-12e1-11ed-bb7a-819582b3bcb0")</f>
        <v>5b6e24c0-12e1-11ed-bb7a-819582b3bcb0</v>
      </c>
      <c r="E281" s="2">
        <f>IFERROR(__xludf.DUMMYFUNCTION("IFNA(FILTER('Audience data'!A:A, 'Audience data'!B:B=$D281, 'Audience data'!A:A=$E$2), 0)"),0.0)</f>
        <v>0</v>
      </c>
      <c r="F281" s="2"/>
    </row>
    <row r="282">
      <c r="D282" s="2" t="str">
        <f>IFERROR(__xludf.DUMMYFUNCTION("""COMPUTED_VALUE"""),"349f69a0-78aa-11ee-b714-67a81852a666")</f>
        <v>349f69a0-78aa-11ee-b714-67a81852a666</v>
      </c>
      <c r="E282" s="2">
        <f>IFERROR(__xludf.DUMMYFUNCTION("IFNA(FILTER('Audience data'!A:A, 'Audience data'!B:B=$D282, 'Audience data'!A:A=$E$2), 0)"),0.0)</f>
        <v>0</v>
      </c>
      <c r="F282" s="2"/>
    </row>
    <row r="283">
      <c r="D283" s="2" t="str">
        <f>IFERROR(__xludf.DUMMYFUNCTION("""COMPUTED_VALUE"""),"438855d0-67d7-11eb-ba32-55dcd093b535")</f>
        <v>438855d0-67d7-11eb-ba32-55dcd093b535</v>
      </c>
      <c r="E283" s="2">
        <f>IFERROR(__xludf.DUMMYFUNCTION("IFNA(FILTER('Audience data'!A:A, 'Audience data'!B:B=$D283, 'Audience data'!A:A=$E$2), 0)"),45232.0)</f>
        <v>45232</v>
      </c>
      <c r="F283" s="2"/>
    </row>
    <row r="284">
      <c r="D284" s="2" t="str">
        <f>IFERROR(__xludf.DUMMYFUNCTION("""COMPUTED_VALUE"""),"49511e60-5377-11ed-a8d3-1b23b22b81c8")</f>
        <v>49511e60-5377-11ed-a8d3-1b23b22b81c8</v>
      </c>
      <c r="E284" s="2">
        <f>IFERROR(__xludf.DUMMYFUNCTION("IFNA(FILTER('Audience data'!A:A, 'Audience data'!B:B=$D284, 'Audience data'!A:A=$E$2), 0)"),0.0)</f>
        <v>0</v>
      </c>
      <c r="F284" s="2"/>
    </row>
    <row r="285">
      <c r="D285" s="2" t="str">
        <f>IFERROR(__xludf.DUMMYFUNCTION("""COMPUTED_VALUE"""),"af44de40-1e82-11eb-ae0f-d74da888fa08")</f>
        <v>af44de40-1e82-11eb-ae0f-d74da888fa08</v>
      </c>
      <c r="E285" s="2">
        <f>IFERROR(__xludf.DUMMYFUNCTION("IFNA(FILTER('Audience data'!A:A, 'Audience data'!B:B=$D285, 'Audience data'!A:A=$E$2), 0)"),0.0)</f>
        <v>0</v>
      </c>
      <c r="F285" s="2"/>
    </row>
    <row r="286">
      <c r="D286" s="2" t="str">
        <f>IFERROR(__xludf.DUMMYFUNCTION("""COMPUTED_VALUE"""),"2809fbe0-6cfe-11ee-9cf1-9f839b808b64")</f>
        <v>2809fbe0-6cfe-11ee-9cf1-9f839b808b64</v>
      </c>
      <c r="E286" s="2">
        <f>IFERROR(__xludf.DUMMYFUNCTION("IFNA(FILTER('Audience data'!A:A, 'Audience data'!B:B=$D286, 'Audience data'!A:A=$E$2), 0)"),0.0)</f>
        <v>0</v>
      </c>
      <c r="F286" s="2"/>
    </row>
    <row r="287">
      <c r="D287" s="2" t="str">
        <f>IFERROR(__xludf.DUMMYFUNCTION("""COMPUTED_VALUE"""),"11ead460-4bcf-11ee-a213-59f351ae2208")</f>
        <v>11ead460-4bcf-11ee-a213-59f351ae2208</v>
      </c>
      <c r="E287" s="2">
        <f>IFERROR(__xludf.DUMMYFUNCTION("IFNA(FILTER('Audience data'!A:A, 'Audience data'!B:B=$D287, 'Audience data'!A:A=$E$2), 0)"),0.0)</f>
        <v>0</v>
      </c>
      <c r="F287" s="2"/>
    </row>
    <row r="288">
      <c r="D288" s="2" t="str">
        <f>IFERROR(__xludf.DUMMYFUNCTION("""COMPUTED_VALUE"""),"074a8ca0-8da1-11ec-a4fe-2fe010861937")</f>
        <v>074a8ca0-8da1-11ec-a4fe-2fe010861937</v>
      </c>
      <c r="E288" s="2">
        <f>IFERROR(__xludf.DUMMYFUNCTION("IFNA(FILTER('Audience data'!A:A, 'Audience data'!B:B=$D288, 'Audience data'!A:A=$E$2), 0)"),0.0)</f>
        <v>0</v>
      </c>
      <c r="F288" s="2"/>
    </row>
    <row r="289">
      <c r="D289" s="2" t="str">
        <f>IFERROR(__xludf.DUMMYFUNCTION("""COMPUTED_VALUE"""),"c5212440-67c2-11e8-a4d6-f99da50c4b43")</f>
        <v>c5212440-67c2-11e8-a4d6-f99da50c4b43</v>
      </c>
      <c r="E289" s="2">
        <f>IFERROR(__xludf.DUMMYFUNCTION("IFNA(FILTER('Audience data'!A:A, 'Audience data'!B:B=$D289, 'Audience data'!A:A=$E$2), 0)"),0.0)</f>
        <v>0</v>
      </c>
      <c r="F289" s="2"/>
    </row>
    <row r="290">
      <c r="D290" s="2" t="str">
        <f>IFERROR(__xludf.DUMMYFUNCTION("""COMPUTED_VALUE"""),"93b5a860-5cb3-11ec-875b-5d452910b7a3")</f>
        <v>93b5a860-5cb3-11ec-875b-5d452910b7a3</v>
      </c>
      <c r="E290" s="2">
        <f>IFERROR(__xludf.DUMMYFUNCTION("IFNA(FILTER('Audience data'!A:A, 'Audience data'!B:B=$D290, 'Audience data'!A:A=$E$2), 0)"),0.0)</f>
        <v>0</v>
      </c>
      <c r="F290" s="2"/>
    </row>
    <row r="291">
      <c r="D291" s="2" t="str">
        <f>IFERROR(__xludf.DUMMYFUNCTION("""COMPUTED_VALUE"""),"7ec12bb0-3cda-11ee-9e53-d54ebe9dcd5b")</f>
        <v>7ec12bb0-3cda-11ee-9e53-d54ebe9dcd5b</v>
      </c>
      <c r="E291" s="2">
        <f>IFERROR(__xludf.DUMMYFUNCTION("IFNA(FILTER('Audience data'!A:A, 'Audience data'!B:B=$D291, 'Audience data'!A:A=$E$2), 0)"),0.0)</f>
        <v>0</v>
      </c>
      <c r="F291" s="2"/>
    </row>
    <row r="292">
      <c r="D292" s="2" t="str">
        <f>IFERROR(__xludf.DUMMYFUNCTION("""COMPUTED_VALUE"""),"47d1d680-b5d1-11ed-819a-7fe655647e59")</f>
        <v>47d1d680-b5d1-11ed-819a-7fe655647e59</v>
      </c>
      <c r="E292" s="2">
        <f>IFERROR(__xludf.DUMMYFUNCTION("IFNA(FILTER('Audience data'!A:A, 'Audience data'!B:B=$D292, 'Audience data'!A:A=$E$2), 0)"),45232.0)</f>
        <v>45232</v>
      </c>
      <c r="F292" s="2"/>
    </row>
    <row r="293">
      <c r="D293" s="2" t="str">
        <f>IFERROR(__xludf.DUMMYFUNCTION("""COMPUTED_VALUE"""),"bfb84fc0-b958-11eb-b3b5-714825858d67")</f>
        <v>bfb84fc0-b958-11eb-b3b5-714825858d67</v>
      </c>
      <c r="E293" s="2">
        <f>IFERROR(__xludf.DUMMYFUNCTION("IFNA(FILTER('Audience data'!A:A, 'Audience data'!B:B=$D293, 'Audience data'!A:A=$E$2), 0)"),45232.0)</f>
        <v>45232</v>
      </c>
      <c r="F293" s="2"/>
    </row>
    <row r="294">
      <c r="D294" s="2" t="str">
        <f>IFERROR(__xludf.DUMMYFUNCTION("""COMPUTED_VALUE"""),"d78fa1e0-6ef9-11ed-886e-31f3a6be4046")</f>
        <v>d78fa1e0-6ef9-11ed-886e-31f3a6be4046</v>
      </c>
      <c r="E294" s="2">
        <f>IFERROR(__xludf.DUMMYFUNCTION("IFNA(FILTER('Audience data'!A:A, 'Audience data'!B:B=$D294, 'Audience data'!A:A=$E$2), 0)"),45232.0)</f>
        <v>45232</v>
      </c>
      <c r="F294" s="2"/>
    </row>
    <row r="295">
      <c r="D295" s="2" t="str">
        <f>IFERROR(__xludf.DUMMYFUNCTION("""COMPUTED_VALUE"""),"4f852cd0-d5ca-11eb-9d76-5923b3c29c12")</f>
        <v>4f852cd0-d5ca-11eb-9d76-5923b3c29c12</v>
      </c>
      <c r="E295" s="2">
        <f>IFERROR(__xludf.DUMMYFUNCTION("IFNA(FILTER('Audience data'!A:A, 'Audience data'!B:B=$D295, 'Audience data'!A:A=$E$2), 0)"),0.0)</f>
        <v>0</v>
      </c>
      <c r="F295" s="2"/>
    </row>
    <row r="296">
      <c r="D296" s="2" t="str">
        <f>IFERROR(__xludf.DUMMYFUNCTION("""COMPUTED_VALUE"""),"7aa0aad0-4589-11ee-8d7c-79491bd9f595")</f>
        <v>7aa0aad0-4589-11ee-8d7c-79491bd9f595</v>
      </c>
      <c r="E296" s="2">
        <f>IFERROR(__xludf.DUMMYFUNCTION("IFNA(FILTER('Audience data'!A:A, 'Audience data'!B:B=$D296, 'Audience data'!A:A=$E$2), 0)"),0.0)</f>
        <v>0</v>
      </c>
      <c r="F296" s="2"/>
    </row>
    <row r="297">
      <c r="D297" s="2" t="str">
        <f>IFERROR(__xludf.DUMMYFUNCTION("""COMPUTED_VALUE"""),"f406dfa0-78bc-11ee-8a44-a7c6b5f1dbe2")</f>
        <v>f406dfa0-78bc-11ee-8a44-a7c6b5f1dbe2</v>
      </c>
      <c r="E297" s="2">
        <f>IFERROR(__xludf.DUMMYFUNCTION("IFNA(FILTER('Audience data'!A:A, 'Audience data'!B:B=$D297, 'Audience data'!A:A=$E$2), 0)"),0.0)</f>
        <v>0</v>
      </c>
      <c r="F297" s="2"/>
    </row>
    <row r="298">
      <c r="D298" s="2" t="str">
        <f>IFERROR(__xludf.DUMMYFUNCTION("""COMPUTED_VALUE"""),"a5623b20-8eb0-11ed-aabd-01b51f03cf9b")</f>
        <v>a5623b20-8eb0-11ed-aabd-01b51f03cf9b</v>
      </c>
      <c r="E298" s="2">
        <f>IFERROR(__xludf.DUMMYFUNCTION("IFNA(FILTER('Audience data'!A:A, 'Audience data'!B:B=$D298, 'Audience data'!A:A=$E$2), 0)"),45232.0)</f>
        <v>45232</v>
      </c>
      <c r="F298" s="2"/>
    </row>
    <row r="299">
      <c r="D299" s="2" t="str">
        <f>IFERROR(__xludf.DUMMYFUNCTION("""COMPUTED_VALUE"""),"855400f0-78db-11ee-a1cc-0145671a8c27")</f>
        <v>855400f0-78db-11ee-a1cc-0145671a8c27</v>
      </c>
      <c r="E299" s="2">
        <f>IFERROR(__xludf.DUMMYFUNCTION("IFNA(FILTER('Audience data'!A:A, 'Audience data'!B:B=$D299, 'Audience data'!A:A=$E$2), 0)"),0.0)</f>
        <v>0</v>
      </c>
      <c r="F299" s="2"/>
    </row>
    <row r="300">
      <c r="D300" s="2" t="str">
        <f>IFERROR(__xludf.DUMMYFUNCTION("""COMPUTED_VALUE"""),"d1715f60-0929-11ec-acbc-63f9f7e9414c")</f>
        <v>d1715f60-0929-11ec-acbc-63f9f7e9414c</v>
      </c>
      <c r="E300" s="2">
        <f>IFERROR(__xludf.DUMMYFUNCTION("IFNA(FILTER('Audience data'!A:A, 'Audience data'!B:B=$D300, 'Audience data'!A:A=$E$2), 0)"),0.0)</f>
        <v>0</v>
      </c>
      <c r="F300" s="2"/>
    </row>
    <row r="301">
      <c r="D301" s="2" t="str">
        <f>IFERROR(__xludf.DUMMYFUNCTION("""COMPUTED_VALUE"""),"d7f98960-5921-11eb-a4ee-c17acd747435")</f>
        <v>d7f98960-5921-11eb-a4ee-c17acd747435</v>
      </c>
      <c r="E301" s="2">
        <f>IFERROR(__xludf.DUMMYFUNCTION("IFNA(FILTER('Audience data'!A:A, 'Audience data'!B:B=$D301, 'Audience data'!A:A=$E$2), 0)"),0.0)</f>
        <v>0</v>
      </c>
      <c r="F301" s="2"/>
    </row>
    <row r="302">
      <c r="D302" s="2" t="str">
        <f>IFERROR(__xludf.DUMMYFUNCTION("""COMPUTED_VALUE"""),"b776cdd0-6d03-11ee-b7d9-9fb72f14ae51")</f>
        <v>b776cdd0-6d03-11ee-b7d9-9fb72f14ae51</v>
      </c>
      <c r="E302" s="2">
        <f>IFERROR(__xludf.DUMMYFUNCTION("IFNA(FILTER('Audience data'!A:A, 'Audience data'!B:B=$D302, 'Audience data'!A:A=$E$2), 0)"),0.0)</f>
        <v>0</v>
      </c>
      <c r="F302" s="2"/>
    </row>
    <row r="303">
      <c r="D303" s="2" t="str">
        <f>IFERROR(__xludf.DUMMYFUNCTION("""COMPUTED_VALUE"""),"6fa133d0-e250-11ed-a9ba-79b1e2ddbbf4")</f>
        <v>6fa133d0-e250-11ed-a9ba-79b1e2ddbbf4</v>
      </c>
      <c r="E303" s="2">
        <f>IFERROR(__xludf.DUMMYFUNCTION("IFNA(FILTER('Audience data'!A:A, 'Audience data'!B:B=$D303, 'Audience data'!A:A=$E$2), 0)"),0.0)</f>
        <v>0</v>
      </c>
      <c r="F303" s="2"/>
    </row>
    <row r="304">
      <c r="D304" s="2" t="str">
        <f>IFERROR(__xludf.DUMMYFUNCTION("""COMPUTED_VALUE"""),"18a80130-d909-11ed-8bb7-a722cfcf3c65")</f>
        <v>18a80130-d909-11ed-8bb7-a722cfcf3c65</v>
      </c>
      <c r="E304" s="2">
        <f>IFERROR(__xludf.DUMMYFUNCTION("IFNA(FILTER('Audience data'!A:A, 'Audience data'!B:B=$D304, 'Audience data'!A:A=$E$2), 0)"),0.0)</f>
        <v>0</v>
      </c>
      <c r="F304" s="2"/>
    </row>
    <row r="305">
      <c r="D305" s="2" t="str">
        <f>IFERROR(__xludf.DUMMYFUNCTION("""COMPUTED_VALUE"""),"b9e6c290-cd83-11eb-8c20-33f34c371fbf")</f>
        <v>b9e6c290-cd83-11eb-8c20-33f34c371fbf</v>
      </c>
      <c r="E305" s="2">
        <f>IFERROR(__xludf.DUMMYFUNCTION("IFNA(FILTER('Audience data'!A:A, 'Audience data'!B:B=$D305, 'Audience data'!A:A=$E$2), 0)"),0.0)</f>
        <v>0</v>
      </c>
      <c r="F305" s="2"/>
    </row>
    <row r="306">
      <c r="D306" s="2" t="str">
        <f>IFERROR(__xludf.DUMMYFUNCTION("""COMPUTED_VALUE"""),"0c564110-2f3d-11e8-86fe-192b553f9733")</f>
        <v>0c564110-2f3d-11e8-86fe-192b553f9733</v>
      </c>
      <c r="E306" s="2">
        <f>IFERROR(__xludf.DUMMYFUNCTION("IFNA(FILTER('Audience data'!A:A, 'Audience data'!B:B=$D306, 'Audience data'!A:A=$E$2), 0)"),0.0)</f>
        <v>0</v>
      </c>
      <c r="F306" s="2"/>
    </row>
    <row r="307">
      <c r="D307" s="2" t="str">
        <f>IFERROR(__xludf.DUMMYFUNCTION("""COMPUTED_VALUE"""),"759c5b80-4d39-11ee-93e6-91fddc7b1be5")</f>
        <v>759c5b80-4d39-11ee-93e6-91fddc7b1be5</v>
      </c>
      <c r="E307" s="2">
        <f>IFERROR(__xludf.DUMMYFUNCTION("IFNA(FILTER('Audience data'!A:A, 'Audience data'!B:B=$D307, 'Audience data'!A:A=$E$2), 0)"),0.0)</f>
        <v>0</v>
      </c>
      <c r="F307" s="2"/>
    </row>
    <row r="308">
      <c r="D308" s="2" t="str">
        <f>IFERROR(__xludf.DUMMYFUNCTION("""COMPUTED_VALUE"""),"45322020-68e0-11ee-af3c-951a4983eeee")</f>
        <v>45322020-68e0-11ee-af3c-951a4983eeee</v>
      </c>
      <c r="E308" s="2">
        <f>IFERROR(__xludf.DUMMYFUNCTION("IFNA(FILTER('Audience data'!A:A, 'Audience data'!B:B=$D308, 'Audience data'!A:A=$E$2), 0)"),0.0)</f>
        <v>0</v>
      </c>
      <c r="F308" s="2"/>
    </row>
    <row r="309">
      <c r="D309" s="2" t="str">
        <f>IFERROR(__xludf.DUMMYFUNCTION("""COMPUTED_VALUE"""),"d3b12610-305f-11ea-82bc-2b8c7401f0aa")</f>
        <v>d3b12610-305f-11ea-82bc-2b8c7401f0aa</v>
      </c>
      <c r="E309" s="2">
        <f>IFERROR(__xludf.DUMMYFUNCTION("IFNA(FILTER('Audience data'!A:A, 'Audience data'!B:B=$D309, 'Audience data'!A:A=$E$2), 0)"),45232.0)</f>
        <v>45232</v>
      </c>
      <c r="F309" s="2"/>
    </row>
    <row r="310">
      <c r="D310" s="2" t="str">
        <f>IFERROR(__xludf.DUMMYFUNCTION("""COMPUTED_VALUE"""),"a6be1be0-8ad7-11ea-87a7-d50c738ff5d1")</f>
        <v>a6be1be0-8ad7-11ea-87a7-d50c738ff5d1</v>
      </c>
      <c r="E310" s="2">
        <f>IFERROR(__xludf.DUMMYFUNCTION("IFNA(FILTER('Audience data'!A:A, 'Audience data'!B:B=$D310, 'Audience data'!A:A=$E$2), 0)"),0.0)</f>
        <v>0</v>
      </c>
      <c r="F310" s="2"/>
    </row>
    <row r="311">
      <c r="D311" s="2" t="str">
        <f>IFERROR(__xludf.DUMMYFUNCTION("""COMPUTED_VALUE"""),"718e9310-6d04-11ee-a7ad-477a937c892e")</f>
        <v>718e9310-6d04-11ee-a7ad-477a937c892e</v>
      </c>
      <c r="E311" s="2">
        <f>IFERROR(__xludf.DUMMYFUNCTION("IFNA(FILTER('Audience data'!A:A, 'Audience data'!B:B=$D311, 'Audience data'!A:A=$E$2), 0)"),0.0)</f>
        <v>0</v>
      </c>
      <c r="F311" s="2"/>
    </row>
    <row r="312">
      <c r="D312" s="2" t="str">
        <f>IFERROR(__xludf.DUMMYFUNCTION("""COMPUTED_VALUE"""),"5b2423c0-9ca7-11ed-9a06-e98f8b1b1340")</f>
        <v>5b2423c0-9ca7-11ed-9a06-e98f8b1b1340</v>
      </c>
      <c r="E312" s="2">
        <f>IFERROR(__xludf.DUMMYFUNCTION("IFNA(FILTER('Audience data'!A:A, 'Audience data'!B:B=$D312, 'Audience data'!A:A=$E$2), 0)"),0.0)</f>
        <v>0</v>
      </c>
      <c r="F312" s="2"/>
    </row>
    <row r="313">
      <c r="D313" s="2" t="str">
        <f>IFERROR(__xludf.DUMMYFUNCTION("""COMPUTED_VALUE"""),"cb080190-90c5-11ed-8cee-093727d167be")</f>
        <v>cb080190-90c5-11ed-8cee-093727d167be</v>
      </c>
      <c r="E313" s="2">
        <f>IFERROR(__xludf.DUMMYFUNCTION("IFNA(FILTER('Audience data'!A:A, 'Audience data'!B:B=$D313, 'Audience data'!A:A=$E$2), 0)"),0.0)</f>
        <v>0</v>
      </c>
      <c r="F313" s="2"/>
    </row>
    <row r="314">
      <c r="D314" s="2" t="str">
        <f>IFERROR(__xludf.DUMMYFUNCTION("""COMPUTED_VALUE"""),"0f1d7830-730e-11ee-b87c-ede2d6c21bc4")</f>
        <v>0f1d7830-730e-11ee-b87c-ede2d6c21bc4</v>
      </c>
      <c r="E314" s="2">
        <f>IFERROR(__xludf.DUMMYFUNCTION("IFNA(FILTER('Audience data'!A:A, 'Audience data'!B:B=$D314, 'Audience data'!A:A=$E$2), 0)"),0.0)</f>
        <v>0</v>
      </c>
      <c r="F314" s="2"/>
    </row>
    <row r="315">
      <c r="D315" s="2" t="str">
        <f>IFERROR(__xludf.DUMMYFUNCTION("""COMPUTED_VALUE"""),"ffedd7a0-79cc-11ed-9423-aba39d31dac6")</f>
        <v>ffedd7a0-79cc-11ed-9423-aba39d31dac6</v>
      </c>
      <c r="E315" s="2">
        <f>IFERROR(__xludf.DUMMYFUNCTION("IFNA(FILTER('Audience data'!A:A, 'Audience data'!B:B=$D315, 'Audience data'!A:A=$E$2), 0)"),0.0)</f>
        <v>0</v>
      </c>
      <c r="F315" s="2"/>
    </row>
    <row r="316">
      <c r="D316" s="2" t="str">
        <f>IFERROR(__xludf.DUMMYFUNCTION("""COMPUTED_VALUE"""),"74ccfd80-5a32-11ee-8897-1d746f19b32a")</f>
        <v>74ccfd80-5a32-11ee-8897-1d746f19b32a</v>
      </c>
      <c r="E316" s="2">
        <f>IFERROR(__xludf.DUMMYFUNCTION("IFNA(FILTER('Audience data'!A:A, 'Audience data'!B:B=$D316, 'Audience data'!A:A=$E$2), 0)"),0.0)</f>
        <v>0</v>
      </c>
      <c r="F316" s="2"/>
    </row>
    <row r="317">
      <c r="D317" s="2" t="str">
        <f>IFERROR(__xludf.DUMMYFUNCTION("""COMPUTED_VALUE"""),"cdf179a0-7877-11ee-a52b-ab3bd49014ba")</f>
        <v>cdf179a0-7877-11ee-a52b-ab3bd49014ba</v>
      </c>
      <c r="E317" s="2">
        <f>IFERROR(__xludf.DUMMYFUNCTION("IFNA(FILTER('Audience data'!A:A, 'Audience data'!B:B=$D317, 'Audience data'!A:A=$E$2), 0)"),0.0)</f>
        <v>0</v>
      </c>
      <c r="F317" s="2"/>
    </row>
    <row r="318">
      <c r="D318" s="2" t="str">
        <f>IFERROR(__xludf.DUMMYFUNCTION("""COMPUTED_VALUE"""),"1d0195b0-2789-11ee-a468-3bf96cf56455")</f>
        <v>1d0195b0-2789-11ee-a468-3bf96cf56455</v>
      </c>
      <c r="E318" s="2">
        <f>IFERROR(__xludf.DUMMYFUNCTION("IFNA(FILTER('Audience data'!A:A, 'Audience data'!B:B=$D318, 'Audience data'!A:A=$E$2), 0)"),0.0)</f>
        <v>0</v>
      </c>
      <c r="F318" s="2"/>
    </row>
    <row r="319">
      <c r="D319" s="2" t="str">
        <f>IFERROR(__xludf.DUMMYFUNCTION("""COMPUTED_VALUE"""),"d98ef990-d454-11ec-b3f4-8913374e2678")</f>
        <v>d98ef990-d454-11ec-b3f4-8913374e2678</v>
      </c>
      <c r="E319" s="2">
        <f>IFERROR(__xludf.DUMMYFUNCTION("IFNA(FILTER('Audience data'!A:A, 'Audience data'!B:B=$D319, 'Audience data'!A:A=$E$2), 0)"),45232.0)</f>
        <v>45232</v>
      </c>
      <c r="F319" s="2"/>
    </row>
    <row r="320">
      <c r="D320" s="2" t="str">
        <f>IFERROR(__xludf.DUMMYFUNCTION("""COMPUTED_VALUE"""),"4caafbb0-b0d5-11ed-b29a-9588069690b5")</f>
        <v>4caafbb0-b0d5-11ed-b29a-9588069690b5</v>
      </c>
      <c r="E320" s="2">
        <f>IFERROR(__xludf.DUMMYFUNCTION("IFNA(FILTER('Audience data'!A:A, 'Audience data'!B:B=$D320, 'Audience data'!A:A=$E$2), 0)"),0.0)</f>
        <v>0</v>
      </c>
      <c r="F320" s="2"/>
    </row>
    <row r="321">
      <c r="D321" s="2" t="str">
        <f>IFERROR(__xludf.DUMMYFUNCTION("""COMPUTED_VALUE"""),"6a6959d0-ba19-11eb-aea6-7fbffab71459")</f>
        <v>6a6959d0-ba19-11eb-aea6-7fbffab71459</v>
      </c>
      <c r="E321" s="2">
        <f>IFERROR(__xludf.DUMMYFUNCTION("IFNA(FILTER('Audience data'!A:A, 'Audience data'!B:B=$D321, 'Audience data'!A:A=$E$2), 0)"),0.0)</f>
        <v>0</v>
      </c>
      <c r="F321" s="2"/>
    </row>
    <row r="322">
      <c r="D322" s="2" t="str">
        <f>IFERROR(__xludf.DUMMYFUNCTION("""COMPUTED_VALUE"""),"0a54b9f0-6a65-11ee-bf89-77b46f9d2e7f")</f>
        <v>0a54b9f0-6a65-11ee-bf89-77b46f9d2e7f</v>
      </c>
      <c r="E322" s="2">
        <f>IFERROR(__xludf.DUMMYFUNCTION("IFNA(FILTER('Audience data'!A:A, 'Audience data'!B:B=$D322, 'Audience data'!A:A=$E$2), 0)"),0.0)</f>
        <v>0</v>
      </c>
      <c r="F322" s="2"/>
    </row>
    <row r="323">
      <c r="D323" s="2" t="str">
        <f>IFERROR(__xludf.DUMMYFUNCTION("""COMPUTED_VALUE"""),"f7c42270-d75d-11ed-97f9-b9552bc26c77")</f>
        <v>f7c42270-d75d-11ed-97f9-b9552bc26c77</v>
      </c>
      <c r="E323" s="2">
        <f>IFERROR(__xludf.DUMMYFUNCTION("IFNA(FILTER('Audience data'!A:A, 'Audience data'!B:B=$D323, 'Audience data'!A:A=$E$2), 0)"),0.0)</f>
        <v>0</v>
      </c>
      <c r="F323" s="2"/>
    </row>
    <row r="324">
      <c r="D324" s="2" t="str">
        <f>IFERROR(__xludf.DUMMYFUNCTION("""COMPUTED_VALUE"""),"5549f370-eed4-11ec-844a-37590d323efc")</f>
        <v>5549f370-eed4-11ec-844a-37590d323efc</v>
      </c>
      <c r="E324" s="2">
        <f>IFERROR(__xludf.DUMMYFUNCTION("IFNA(FILTER('Audience data'!A:A, 'Audience data'!B:B=$D324, 'Audience data'!A:A=$E$2), 0)"),0.0)</f>
        <v>0</v>
      </c>
      <c r="F324" s="2"/>
    </row>
    <row r="325">
      <c r="D325" s="2" t="str">
        <f>IFERROR(__xludf.DUMMYFUNCTION("""COMPUTED_VALUE"""),"9d657c50-6965-11ec-a4a9-912dae094ad1")</f>
        <v>9d657c50-6965-11ec-a4a9-912dae094ad1</v>
      </c>
      <c r="E325" s="2">
        <f>IFERROR(__xludf.DUMMYFUNCTION("IFNA(FILTER('Audience data'!A:A, 'Audience data'!B:B=$D325, 'Audience data'!A:A=$E$2), 0)"),45232.0)</f>
        <v>45232</v>
      </c>
      <c r="F325" s="2"/>
    </row>
    <row r="326">
      <c r="D326" s="2" t="str">
        <f>IFERROR(__xludf.DUMMYFUNCTION("""COMPUTED_VALUE"""),"c02e8000-fa1a-11ed-8794-dfffd14d7b5b")</f>
        <v>c02e8000-fa1a-11ed-8794-dfffd14d7b5b</v>
      </c>
      <c r="E326" s="2">
        <f>IFERROR(__xludf.DUMMYFUNCTION("IFNA(FILTER('Audience data'!A:A, 'Audience data'!B:B=$D326, 'Audience data'!A:A=$E$2), 0)"),0.0)</f>
        <v>0</v>
      </c>
      <c r="F326" s="2"/>
    </row>
    <row r="327">
      <c r="D327" s="2" t="str">
        <f>IFERROR(__xludf.DUMMYFUNCTION("""COMPUTED_VALUE"""),"7ca71aa0-e67d-11ed-b52f-730afe4cbf5d")</f>
        <v>7ca71aa0-e67d-11ed-b52f-730afe4cbf5d</v>
      </c>
      <c r="E327" s="2">
        <f>IFERROR(__xludf.DUMMYFUNCTION("IFNA(FILTER('Audience data'!A:A, 'Audience data'!B:B=$D327, 'Audience data'!A:A=$E$2), 0)"),0.0)</f>
        <v>0</v>
      </c>
      <c r="F327" s="2"/>
    </row>
    <row r="328">
      <c r="D328" s="2" t="str">
        <f>IFERROR(__xludf.DUMMYFUNCTION("""COMPUTED_VALUE"""),"caa524f0-f3c9-11ed-85ac-3ddcab99fad3")</f>
        <v>caa524f0-f3c9-11ed-85ac-3ddcab99fad3</v>
      </c>
      <c r="E328" s="2">
        <f>IFERROR(__xludf.DUMMYFUNCTION("IFNA(FILTER('Audience data'!A:A, 'Audience data'!B:B=$D328, 'Audience data'!A:A=$E$2), 0)"),45232.0)</f>
        <v>45232</v>
      </c>
      <c r="F328" s="2"/>
    </row>
    <row r="329">
      <c r="D329" s="2" t="str">
        <f>IFERROR(__xludf.DUMMYFUNCTION("""COMPUTED_VALUE"""),"38d60640-78dd-11ee-b85f-ede3364fa3ef")</f>
        <v>38d60640-78dd-11ee-b85f-ede3364fa3ef</v>
      </c>
      <c r="E329" s="2">
        <f>IFERROR(__xludf.DUMMYFUNCTION("IFNA(FILTER('Audience data'!A:A, 'Audience data'!B:B=$D329, 'Audience data'!A:A=$E$2), 0)"),0.0)</f>
        <v>0</v>
      </c>
      <c r="F329" s="2"/>
    </row>
    <row r="330">
      <c r="D330" s="2" t="str">
        <f>IFERROR(__xludf.DUMMYFUNCTION("""COMPUTED_VALUE"""),"dc644e90-d6fb-11ed-ba63-c7c8945732db")</f>
        <v>dc644e90-d6fb-11ed-ba63-c7c8945732db</v>
      </c>
      <c r="E330" s="2">
        <f>IFERROR(__xludf.DUMMYFUNCTION("IFNA(FILTER('Audience data'!A:A, 'Audience data'!B:B=$D330, 'Audience data'!A:A=$E$2), 0)"),45232.0)</f>
        <v>45232</v>
      </c>
      <c r="F330" s="2"/>
    </row>
    <row r="331">
      <c r="D331" s="2" t="str">
        <f>IFERROR(__xludf.DUMMYFUNCTION("""COMPUTED_VALUE"""),"1842af20-76f2-11ed-a5ce-fdabccc41894")</f>
        <v>1842af20-76f2-11ed-a5ce-fdabccc41894</v>
      </c>
      <c r="E331" s="2">
        <f>IFERROR(__xludf.DUMMYFUNCTION("IFNA(FILTER('Audience data'!A:A, 'Audience data'!B:B=$D331, 'Audience data'!A:A=$E$2), 0)"),0.0)</f>
        <v>0</v>
      </c>
      <c r="F331" s="2"/>
    </row>
    <row r="332">
      <c r="D332" s="2" t="str">
        <f>IFERROR(__xludf.DUMMYFUNCTION("""COMPUTED_VALUE"""),"ff847860-b685-11ec-988b-f7bc901f6613")</f>
        <v>ff847860-b685-11ec-988b-f7bc901f6613</v>
      </c>
      <c r="E332" s="2">
        <f>IFERROR(__xludf.DUMMYFUNCTION("IFNA(FILTER('Audience data'!A:A, 'Audience data'!B:B=$D332, 'Audience data'!A:A=$E$2), 0)"),45232.0)</f>
        <v>45232</v>
      </c>
      <c r="F332" s="2"/>
    </row>
    <row r="333">
      <c r="D333" s="2" t="str">
        <f>IFERROR(__xludf.DUMMYFUNCTION("""COMPUTED_VALUE"""),"21631a50-3a7d-11ee-bf9d-87faf45ffb09")</f>
        <v>21631a50-3a7d-11ee-bf9d-87faf45ffb09</v>
      </c>
      <c r="E333" s="2">
        <f>IFERROR(__xludf.DUMMYFUNCTION("IFNA(FILTER('Audience data'!A:A, 'Audience data'!B:B=$D333, 'Audience data'!A:A=$E$2), 0)"),0.0)</f>
        <v>0</v>
      </c>
      <c r="F333" s="2"/>
    </row>
    <row r="334">
      <c r="D334" s="2" t="str">
        <f>IFERROR(__xludf.DUMMYFUNCTION("""COMPUTED_VALUE"""),"265b0790-1782-11ec-9cf7-41818aa3fea0")</f>
        <v>265b0790-1782-11ec-9cf7-41818aa3fea0</v>
      </c>
      <c r="E334" s="2">
        <f>IFERROR(__xludf.DUMMYFUNCTION("IFNA(FILTER('Audience data'!A:A, 'Audience data'!B:B=$D334, 'Audience data'!A:A=$E$2), 0)"),45232.0)</f>
        <v>45232</v>
      </c>
      <c r="F334" s="2"/>
    </row>
    <row r="335">
      <c r="D335" s="2" t="str">
        <f>IFERROR(__xludf.DUMMYFUNCTION("""COMPUTED_VALUE"""),"7934c600-6e1e-11ee-9e79-25f6a303b552")</f>
        <v>7934c600-6e1e-11ee-9e79-25f6a303b552</v>
      </c>
      <c r="E335" s="2">
        <f>IFERROR(__xludf.DUMMYFUNCTION("IFNA(FILTER('Audience data'!A:A, 'Audience data'!B:B=$D335, 'Audience data'!A:A=$E$2), 0)"),0.0)</f>
        <v>0</v>
      </c>
      <c r="F335" s="2"/>
    </row>
    <row r="336">
      <c r="D336" s="2" t="str">
        <f>IFERROR(__xludf.DUMMYFUNCTION("""COMPUTED_VALUE"""),"4d02aee0-78d6-11ee-9502-f5f718d2dd79")</f>
        <v>4d02aee0-78d6-11ee-9502-f5f718d2dd79</v>
      </c>
      <c r="E336" s="2">
        <f>IFERROR(__xludf.DUMMYFUNCTION("IFNA(FILTER('Audience data'!A:A, 'Audience data'!B:B=$D336, 'Audience data'!A:A=$E$2), 0)"),0.0)</f>
        <v>0</v>
      </c>
      <c r="F336" s="2"/>
    </row>
    <row r="337">
      <c r="D337" s="2" t="str">
        <f>IFERROR(__xludf.DUMMYFUNCTION("""COMPUTED_VALUE"""),"113a2350-78c4-11ee-bb50-b1a32fcee0fb")</f>
        <v>113a2350-78c4-11ee-bb50-b1a32fcee0fb</v>
      </c>
      <c r="E337" s="2">
        <f>IFERROR(__xludf.DUMMYFUNCTION("IFNA(FILTER('Audience data'!A:A, 'Audience data'!B:B=$D337, 'Audience data'!A:A=$E$2), 0)"),0.0)</f>
        <v>0</v>
      </c>
      <c r="F337" s="2"/>
    </row>
    <row r="338">
      <c r="D338" s="2" t="str">
        <f>IFERROR(__xludf.DUMMYFUNCTION("""COMPUTED_VALUE"""),"1502bbd0-2bf6-11e8-8bb5-55e32622bfc9")</f>
        <v>1502bbd0-2bf6-11e8-8bb5-55e32622bfc9</v>
      </c>
      <c r="E338" s="2">
        <f>IFERROR(__xludf.DUMMYFUNCTION("IFNA(FILTER('Audience data'!A:A, 'Audience data'!B:B=$D338, 'Audience data'!A:A=$E$2), 0)"),0.0)</f>
        <v>0</v>
      </c>
      <c r="F338" s="2"/>
    </row>
    <row r="339">
      <c r="D339" s="2" t="str">
        <f>IFERROR(__xludf.DUMMYFUNCTION("""COMPUTED_VALUE"""),"db0fa0d0-f875-11ed-b396-0f9c6f97c435")</f>
        <v>db0fa0d0-f875-11ed-b396-0f9c6f97c435</v>
      </c>
      <c r="E339" s="2">
        <f>IFERROR(__xludf.DUMMYFUNCTION("IFNA(FILTER('Audience data'!A:A, 'Audience data'!B:B=$D339, 'Audience data'!A:A=$E$2), 0)"),0.0)</f>
        <v>0</v>
      </c>
      <c r="F339" s="2"/>
    </row>
    <row r="340">
      <c r="D340" s="2" t="str">
        <f>IFERROR(__xludf.DUMMYFUNCTION("""COMPUTED_VALUE"""),"cc413020-df2d-11ed-80e2-5b36f38ed607")</f>
        <v>cc413020-df2d-11ed-80e2-5b36f38ed607</v>
      </c>
      <c r="E340" s="2">
        <f>IFERROR(__xludf.DUMMYFUNCTION("IFNA(FILTER('Audience data'!A:A, 'Audience data'!B:B=$D340, 'Audience data'!A:A=$E$2), 0)"),0.0)</f>
        <v>0</v>
      </c>
      <c r="F340" s="2"/>
    </row>
    <row r="341">
      <c r="D341" s="2" t="str">
        <f>IFERROR(__xludf.DUMMYFUNCTION("""COMPUTED_VALUE"""),"dedf85c0-18fc-11ee-a2bf-6de90bb26dfe")</f>
        <v>dedf85c0-18fc-11ee-a2bf-6de90bb26dfe</v>
      </c>
      <c r="E341" s="2">
        <f>IFERROR(__xludf.DUMMYFUNCTION("IFNA(FILTER('Audience data'!A:A, 'Audience data'!B:B=$D341, 'Audience data'!A:A=$E$2), 0)"),0.0)</f>
        <v>0</v>
      </c>
      <c r="F341" s="2"/>
    </row>
    <row r="342">
      <c r="D342" s="2" t="str">
        <f>IFERROR(__xludf.DUMMYFUNCTION("""COMPUTED_VALUE"""),"29fc9ba0-16b0-11ee-a15b-f5d1bb5307e7")</f>
        <v>29fc9ba0-16b0-11ee-a15b-f5d1bb5307e7</v>
      </c>
      <c r="E342" s="2">
        <f>IFERROR(__xludf.DUMMYFUNCTION("IFNA(FILTER('Audience data'!A:A, 'Audience data'!B:B=$D342, 'Audience data'!A:A=$E$2), 0)"),0.0)</f>
        <v>0</v>
      </c>
      <c r="F342" s="2"/>
    </row>
    <row r="343">
      <c r="D343" s="2" t="str">
        <f>IFERROR(__xludf.DUMMYFUNCTION("""COMPUTED_VALUE"""),"f71ece30-7670-11ee-9c20-6978c11822de")</f>
        <v>f71ece30-7670-11ee-9c20-6978c11822de</v>
      </c>
      <c r="E343" s="2">
        <f>IFERROR(__xludf.DUMMYFUNCTION("IFNA(FILTER('Audience data'!A:A, 'Audience data'!B:B=$D343, 'Audience data'!A:A=$E$2), 0)"),0.0)</f>
        <v>0</v>
      </c>
      <c r="F343" s="2"/>
    </row>
    <row r="344">
      <c r="D344" s="2" t="str">
        <f>IFERROR(__xludf.DUMMYFUNCTION("""COMPUTED_VALUE"""),"7b3d2810-e585-11ed-a524-d983167b6653")</f>
        <v>7b3d2810-e585-11ed-a524-d983167b6653</v>
      </c>
      <c r="E344" s="2">
        <f>IFERROR(__xludf.DUMMYFUNCTION("IFNA(FILTER('Audience data'!A:A, 'Audience data'!B:B=$D344, 'Audience data'!A:A=$E$2), 0)"),45232.0)</f>
        <v>45232</v>
      </c>
      <c r="F344" s="2"/>
    </row>
    <row r="345">
      <c r="D345" s="2" t="str">
        <f>IFERROR(__xludf.DUMMYFUNCTION("""COMPUTED_VALUE"""),"d8157db0-2b95-11ea-880c-9179c07bc858")</f>
        <v>d8157db0-2b95-11ea-880c-9179c07bc858</v>
      </c>
      <c r="E345" s="2">
        <f>IFERROR(__xludf.DUMMYFUNCTION("IFNA(FILTER('Audience data'!A:A, 'Audience data'!B:B=$D345, 'Audience data'!A:A=$E$2), 0)"),0.0)</f>
        <v>0</v>
      </c>
      <c r="F345" s="2"/>
    </row>
    <row r="346">
      <c r="D346" s="2" t="str">
        <f>IFERROR(__xludf.DUMMYFUNCTION("""COMPUTED_VALUE"""),"d4634e60-c2e5-11ec-8d98-55a7b6fe357d")</f>
        <v>d4634e60-c2e5-11ec-8d98-55a7b6fe357d</v>
      </c>
      <c r="E346" s="2">
        <f>IFERROR(__xludf.DUMMYFUNCTION("IFNA(FILTER('Audience data'!A:A, 'Audience data'!B:B=$D346, 'Audience data'!A:A=$E$2), 0)"),45232.0)</f>
        <v>45232</v>
      </c>
      <c r="F346" s="2"/>
    </row>
    <row r="347">
      <c r="D347" s="2" t="str">
        <f>IFERROR(__xludf.DUMMYFUNCTION("""COMPUTED_VALUE"""),"62fe6b60-c708-11ed-8a74-cd53270ab4ca")</f>
        <v>62fe6b60-c708-11ed-8a74-cd53270ab4ca</v>
      </c>
      <c r="E347" s="2">
        <f>IFERROR(__xludf.DUMMYFUNCTION("IFNA(FILTER('Audience data'!A:A, 'Audience data'!B:B=$D347, 'Audience data'!A:A=$E$2), 0)"),0.0)</f>
        <v>0</v>
      </c>
      <c r="F347" s="2"/>
    </row>
    <row r="348">
      <c r="D348" s="2" t="str">
        <f>IFERROR(__xludf.DUMMYFUNCTION("""COMPUTED_VALUE"""),"e6679ec0-2ebc-11e8-a277-534c066c029e")</f>
        <v>e6679ec0-2ebc-11e8-a277-534c066c029e</v>
      </c>
      <c r="E348" s="2">
        <f>IFERROR(__xludf.DUMMYFUNCTION("IFNA(FILTER('Audience data'!A:A, 'Audience data'!B:B=$D348, 'Audience data'!A:A=$E$2), 0)"),0.0)</f>
        <v>0</v>
      </c>
      <c r="F348" s="2"/>
    </row>
    <row r="349">
      <c r="D349" s="2" t="str">
        <f>IFERROR(__xludf.DUMMYFUNCTION("""COMPUTED_VALUE"""),"6a9ba700-77d1-11ee-908d-37933b058941")</f>
        <v>6a9ba700-77d1-11ee-908d-37933b058941</v>
      </c>
      <c r="E349" s="2">
        <f>IFERROR(__xludf.DUMMYFUNCTION("IFNA(FILTER('Audience data'!A:A, 'Audience data'!B:B=$D349, 'Audience data'!A:A=$E$2), 0)"),0.0)</f>
        <v>0</v>
      </c>
      <c r="F349" s="2"/>
    </row>
    <row r="350">
      <c r="D350" s="2" t="str">
        <f>IFERROR(__xludf.DUMMYFUNCTION("""COMPUTED_VALUE"""),"8d6d1370-3bfb-11ee-9242-7371dc682940")</f>
        <v>8d6d1370-3bfb-11ee-9242-7371dc682940</v>
      </c>
      <c r="E350" s="2">
        <f>IFERROR(__xludf.DUMMYFUNCTION("IFNA(FILTER('Audience data'!A:A, 'Audience data'!B:B=$D350, 'Audience data'!A:A=$E$2), 0)"),0.0)</f>
        <v>0</v>
      </c>
      <c r="F350" s="2"/>
    </row>
    <row r="351">
      <c r="D351" s="2" t="str">
        <f>IFERROR(__xludf.DUMMYFUNCTION("""COMPUTED_VALUE"""),"c2aec470-9d63-11ed-b4c2-039bf3d2679a")</f>
        <v>c2aec470-9d63-11ed-b4c2-039bf3d2679a</v>
      </c>
      <c r="E351" s="2">
        <f>IFERROR(__xludf.DUMMYFUNCTION("IFNA(FILTER('Audience data'!A:A, 'Audience data'!B:B=$D351, 'Audience data'!A:A=$E$2), 0)"),0.0)</f>
        <v>0</v>
      </c>
      <c r="F351" s="2"/>
    </row>
    <row r="352">
      <c r="D352" s="2" t="str">
        <f>IFERROR(__xludf.DUMMYFUNCTION("""COMPUTED_VALUE"""),"a12fd5c0-13d2-11ed-9577-2f98a8ff01ab")</f>
        <v>a12fd5c0-13d2-11ed-9577-2f98a8ff01ab</v>
      </c>
      <c r="E352" s="2">
        <f>IFERROR(__xludf.DUMMYFUNCTION("IFNA(FILTER('Audience data'!A:A, 'Audience data'!B:B=$D352, 'Audience data'!A:A=$E$2), 0)"),45232.0)</f>
        <v>45232</v>
      </c>
      <c r="F352" s="2"/>
    </row>
    <row r="353">
      <c r="D353" s="2" t="str">
        <f>IFERROR(__xludf.DUMMYFUNCTION("""COMPUTED_VALUE"""),"b38d0c60-787b-11ee-a49d-6bcc0fb3408d")</f>
        <v>b38d0c60-787b-11ee-a49d-6bcc0fb3408d</v>
      </c>
      <c r="E353" s="2">
        <f>IFERROR(__xludf.DUMMYFUNCTION("IFNA(FILTER('Audience data'!A:A, 'Audience data'!B:B=$D353, 'Audience data'!A:A=$E$2), 0)"),0.0)</f>
        <v>0</v>
      </c>
      <c r="F353" s="2"/>
    </row>
    <row r="354">
      <c r="D354" s="2" t="str">
        <f>IFERROR(__xludf.DUMMYFUNCTION("""COMPUTED_VALUE"""),"674a6130-c95e-11ed-95df-cd96c90b3262")</f>
        <v>674a6130-c95e-11ed-95df-cd96c90b3262</v>
      </c>
      <c r="E354" s="2">
        <f>IFERROR(__xludf.DUMMYFUNCTION("IFNA(FILTER('Audience data'!A:A, 'Audience data'!B:B=$D354, 'Audience data'!A:A=$E$2), 0)"),0.0)</f>
        <v>0</v>
      </c>
      <c r="F354" s="2"/>
    </row>
    <row r="355">
      <c r="D355" s="2" t="str">
        <f>IFERROR(__xludf.DUMMYFUNCTION("""COMPUTED_VALUE"""),"73afa360-3fbe-11ed-9dc9-63ac06a28e1b")</f>
        <v>73afa360-3fbe-11ed-9dc9-63ac06a28e1b</v>
      </c>
      <c r="E355" s="2">
        <f>IFERROR(__xludf.DUMMYFUNCTION("IFNA(FILTER('Audience data'!A:A, 'Audience data'!B:B=$D355, 'Audience data'!A:A=$E$2), 0)"),0.0)</f>
        <v>0</v>
      </c>
      <c r="F355" s="2"/>
    </row>
    <row r="356">
      <c r="D356" s="2" t="str">
        <f>IFERROR(__xludf.DUMMYFUNCTION("""COMPUTED_VALUE"""),"9806cdb0-787a-11ee-b474-2bda9923664f")</f>
        <v>9806cdb0-787a-11ee-b474-2bda9923664f</v>
      </c>
      <c r="E356" s="2">
        <f>IFERROR(__xludf.DUMMYFUNCTION("IFNA(FILTER('Audience data'!A:A, 'Audience data'!B:B=$D356, 'Audience data'!A:A=$E$2), 0)"),0.0)</f>
        <v>0</v>
      </c>
      <c r="F356" s="2"/>
    </row>
    <row r="357">
      <c r="D357" s="2" t="str">
        <f>IFERROR(__xludf.DUMMYFUNCTION("""COMPUTED_VALUE"""),"b919eba0-ca20-11eb-b368-69bb43c71b4d")</f>
        <v>b919eba0-ca20-11eb-b368-69bb43c71b4d</v>
      </c>
      <c r="E357" s="2">
        <f>IFERROR(__xludf.DUMMYFUNCTION("IFNA(FILTER('Audience data'!A:A, 'Audience data'!B:B=$D357, 'Audience data'!A:A=$E$2), 0)"),45232.0)</f>
        <v>45232</v>
      </c>
      <c r="F357" s="2"/>
    </row>
    <row r="358">
      <c r="D358" s="2" t="str">
        <f>IFERROR(__xludf.DUMMYFUNCTION("""COMPUTED_VALUE"""),"7aa719a0-2556-11ed-ab15-ff21c970268c")</f>
        <v>7aa719a0-2556-11ed-ab15-ff21c970268c</v>
      </c>
      <c r="E358" s="2">
        <f>IFERROR(__xludf.DUMMYFUNCTION("IFNA(FILTER('Audience data'!A:A, 'Audience data'!B:B=$D358, 'Audience data'!A:A=$E$2), 0)"),0.0)</f>
        <v>0</v>
      </c>
      <c r="F358" s="2"/>
    </row>
    <row r="359">
      <c r="D359" s="2" t="str">
        <f>IFERROR(__xludf.DUMMYFUNCTION("""COMPUTED_VALUE"""),"1d265690-099d-11ec-8c1f-279bde56d3d4")</f>
        <v>1d265690-099d-11ec-8c1f-279bde56d3d4</v>
      </c>
      <c r="E359" s="2">
        <f>IFERROR(__xludf.DUMMYFUNCTION("IFNA(FILTER('Audience data'!A:A, 'Audience data'!B:B=$D359, 'Audience data'!A:A=$E$2), 0)"),45232.0)</f>
        <v>45232</v>
      </c>
      <c r="F359" s="2"/>
    </row>
    <row r="360">
      <c r="D360" s="2" t="str">
        <f>IFERROR(__xludf.DUMMYFUNCTION("""COMPUTED_VALUE"""),"c44efdd0-2bdd-11eb-a6a8-374e84e5cb57")</f>
        <v>c44efdd0-2bdd-11eb-a6a8-374e84e5cb57</v>
      </c>
      <c r="E360" s="2">
        <f>IFERROR(__xludf.DUMMYFUNCTION("IFNA(FILTER('Audience data'!A:A, 'Audience data'!B:B=$D360, 'Audience data'!A:A=$E$2), 0)"),45232.0)</f>
        <v>45232</v>
      </c>
      <c r="F360" s="2"/>
    </row>
    <row r="361">
      <c r="D361" s="2" t="str">
        <f>IFERROR(__xludf.DUMMYFUNCTION("""COMPUTED_VALUE"""),"f8f17760-87fe-11ec-a736-1f2d4eb86998")</f>
        <v>f8f17760-87fe-11ec-a736-1f2d4eb86998</v>
      </c>
      <c r="E361" s="2">
        <f>IFERROR(__xludf.DUMMYFUNCTION("IFNA(FILTER('Audience data'!A:A, 'Audience data'!B:B=$D361, 'Audience data'!A:A=$E$2), 0)"),0.0)</f>
        <v>0</v>
      </c>
      <c r="F361" s="2"/>
    </row>
    <row r="362">
      <c r="D362" s="2" t="str">
        <f>IFERROR(__xludf.DUMMYFUNCTION("""COMPUTED_VALUE"""),"9a1bb5a0-2670-11e8-bfc6-df51f8419a76")</f>
        <v>9a1bb5a0-2670-11e8-bfc6-df51f8419a76</v>
      </c>
      <c r="E362" s="2">
        <f>IFERROR(__xludf.DUMMYFUNCTION("IFNA(FILTER('Audience data'!A:A, 'Audience data'!B:B=$D362, 'Audience data'!A:A=$E$2), 0)"),0.0)</f>
        <v>0</v>
      </c>
      <c r="F362" s="2"/>
    </row>
    <row r="363">
      <c r="D363" s="2" t="str">
        <f>IFERROR(__xludf.DUMMYFUNCTION("""COMPUTED_VALUE"""),"2b42c350-7870-11ee-906a-ff4f6dc8e252")</f>
        <v>2b42c350-7870-11ee-906a-ff4f6dc8e252</v>
      </c>
      <c r="E363" s="2">
        <f>IFERROR(__xludf.DUMMYFUNCTION("IFNA(FILTER('Audience data'!A:A, 'Audience data'!B:B=$D363, 'Audience data'!A:A=$E$2), 0)"),0.0)</f>
        <v>0</v>
      </c>
      <c r="F363" s="2"/>
    </row>
    <row r="364">
      <c r="D364" s="2" t="str">
        <f>IFERROR(__xludf.DUMMYFUNCTION("""COMPUTED_VALUE"""),"ffb13380-2454-11ee-a1d4-9d2cd639e536")</f>
        <v>ffb13380-2454-11ee-a1d4-9d2cd639e536</v>
      </c>
      <c r="E364" s="2">
        <f>IFERROR(__xludf.DUMMYFUNCTION("IFNA(FILTER('Audience data'!A:A, 'Audience data'!B:B=$D364, 'Audience data'!A:A=$E$2), 0)"),0.0)</f>
        <v>0</v>
      </c>
      <c r="F364" s="2"/>
    </row>
    <row r="365">
      <c r="D365" s="2" t="str">
        <f>IFERROR(__xludf.DUMMYFUNCTION("""COMPUTED_VALUE"""),"83dc6ec0-5dec-11ed-a7f8-43cd2dca137b")</f>
        <v>83dc6ec0-5dec-11ed-a7f8-43cd2dca137b</v>
      </c>
      <c r="E365" s="2">
        <f>IFERROR(__xludf.DUMMYFUNCTION("IFNA(FILTER('Audience data'!A:A, 'Audience data'!B:B=$D365, 'Audience data'!A:A=$E$2), 0)"),45232.0)</f>
        <v>45232</v>
      </c>
      <c r="F365" s="2"/>
    </row>
    <row r="366">
      <c r="D366" s="2" t="str">
        <f>IFERROR(__xludf.DUMMYFUNCTION("""COMPUTED_VALUE"""),"8ff31860-6e4b-11ee-9196-0d7a410ed115")</f>
        <v>8ff31860-6e4b-11ee-9196-0d7a410ed115</v>
      </c>
      <c r="E366" s="2">
        <f>IFERROR(__xludf.DUMMYFUNCTION("IFNA(FILTER('Audience data'!A:A, 'Audience data'!B:B=$D366, 'Audience data'!A:A=$E$2), 0)"),0.0)</f>
        <v>0</v>
      </c>
      <c r="F366" s="2"/>
    </row>
    <row r="367">
      <c r="D367" s="2" t="str">
        <f>IFERROR(__xludf.DUMMYFUNCTION("""COMPUTED_VALUE"""),"42574c50-e4be-11ed-8be5-91dd0ec5cc9c")</f>
        <v>42574c50-e4be-11ed-8be5-91dd0ec5cc9c</v>
      </c>
      <c r="E367" s="2">
        <f>IFERROR(__xludf.DUMMYFUNCTION("IFNA(FILTER('Audience data'!A:A, 'Audience data'!B:B=$D367, 'Audience data'!A:A=$E$2), 0)"),0.0)</f>
        <v>0</v>
      </c>
      <c r="F367" s="2"/>
    </row>
    <row r="368">
      <c r="D368" s="2" t="str">
        <f>IFERROR(__xludf.DUMMYFUNCTION("""COMPUTED_VALUE"""),"20990ab0-78d2-11ee-9d50-99c7ce09dcd1")</f>
        <v>20990ab0-78d2-11ee-9d50-99c7ce09dcd1</v>
      </c>
      <c r="E368" s="2">
        <f>IFERROR(__xludf.DUMMYFUNCTION("IFNA(FILTER('Audience data'!A:A, 'Audience data'!B:B=$D368, 'Audience data'!A:A=$E$2), 0)"),0.0)</f>
        <v>0</v>
      </c>
      <c r="F368" s="2"/>
    </row>
    <row r="369">
      <c r="D369" s="2" t="str">
        <f>IFERROR(__xludf.DUMMYFUNCTION("""COMPUTED_VALUE"""),"6a9580e0-e359-11ec-919d-51f70cb7cc19")</f>
        <v>6a9580e0-e359-11ec-919d-51f70cb7cc19</v>
      </c>
      <c r="E369" s="2">
        <f>IFERROR(__xludf.DUMMYFUNCTION("IFNA(FILTER('Audience data'!A:A, 'Audience data'!B:B=$D369, 'Audience data'!A:A=$E$2), 0)"),0.0)</f>
        <v>0</v>
      </c>
      <c r="F369" s="2"/>
    </row>
    <row r="370">
      <c r="D370" s="2" t="str">
        <f>IFERROR(__xludf.DUMMYFUNCTION("""COMPUTED_VALUE"""),"cf669490-ff01-11ed-b4cf-75de7039d293")</f>
        <v>cf669490-ff01-11ed-b4cf-75de7039d293</v>
      </c>
      <c r="E370" s="2">
        <f>IFERROR(__xludf.DUMMYFUNCTION("IFNA(FILTER('Audience data'!A:A, 'Audience data'!B:B=$D370, 'Audience data'!A:A=$E$2), 0)"),0.0)</f>
        <v>0</v>
      </c>
      <c r="F370" s="2"/>
    </row>
    <row r="371">
      <c r="D371" s="2" t="str">
        <f>IFERROR(__xludf.DUMMYFUNCTION("""COMPUTED_VALUE"""),"c305d4a0-a915-11ed-94f7-d9cc05d27ce1")</f>
        <v>c305d4a0-a915-11ed-94f7-d9cc05d27ce1</v>
      </c>
      <c r="E371" s="2">
        <f>IFERROR(__xludf.DUMMYFUNCTION("IFNA(FILTER('Audience data'!A:A, 'Audience data'!B:B=$D371, 'Audience data'!A:A=$E$2), 0)"),45232.0)</f>
        <v>45232</v>
      </c>
      <c r="F371" s="2"/>
    </row>
    <row r="372">
      <c r="D372" s="2" t="str">
        <f>IFERROR(__xludf.DUMMYFUNCTION("""COMPUTED_VALUE"""),"821538d0-3b52-11ee-b76a-1d3a8edc4ac5")</f>
        <v>821538d0-3b52-11ee-b76a-1d3a8edc4ac5</v>
      </c>
      <c r="E372" s="2">
        <f>IFERROR(__xludf.DUMMYFUNCTION("IFNA(FILTER('Audience data'!A:A, 'Audience data'!B:B=$D372, 'Audience data'!A:A=$E$2), 0)"),0.0)</f>
        <v>0</v>
      </c>
      <c r="F372" s="2"/>
    </row>
    <row r="373">
      <c r="D373" s="2" t="str">
        <f>IFERROR(__xludf.DUMMYFUNCTION("""COMPUTED_VALUE"""),"1c4a5160-90e0-11ed-bb38-47496bab1f09")</f>
        <v>1c4a5160-90e0-11ed-bb38-47496bab1f09</v>
      </c>
      <c r="E373" s="2">
        <f>IFERROR(__xludf.DUMMYFUNCTION("IFNA(FILTER('Audience data'!A:A, 'Audience data'!B:B=$D373, 'Audience data'!A:A=$E$2), 0)"),45232.0)</f>
        <v>45232</v>
      </c>
      <c r="F373" s="2"/>
    </row>
    <row r="374">
      <c r="D374" s="2" t="str">
        <f>IFERROR(__xludf.DUMMYFUNCTION("""COMPUTED_VALUE"""),"719bc9c0-1ef5-11ee-a7f9-d504801ac8aa")</f>
        <v>719bc9c0-1ef5-11ee-a7f9-d504801ac8aa</v>
      </c>
      <c r="E374" s="2">
        <f>IFERROR(__xludf.DUMMYFUNCTION("IFNA(FILTER('Audience data'!A:A, 'Audience data'!B:B=$D374, 'Audience data'!A:A=$E$2), 0)"),0.0)</f>
        <v>0</v>
      </c>
      <c r="F374" s="2"/>
    </row>
    <row r="375">
      <c r="D375" s="2" t="str">
        <f>IFERROR(__xludf.DUMMYFUNCTION("""COMPUTED_VALUE"""),"28bc4050-6031-11e8-9366-cb66763dc667")</f>
        <v>28bc4050-6031-11e8-9366-cb66763dc667</v>
      </c>
      <c r="E375" s="2">
        <f>IFERROR(__xludf.DUMMYFUNCTION("IFNA(FILTER('Audience data'!A:A, 'Audience data'!B:B=$D375, 'Audience data'!A:A=$E$2), 0)"),0.0)</f>
        <v>0</v>
      </c>
      <c r="F375" s="2"/>
    </row>
    <row r="376">
      <c r="D376" s="2" t="str">
        <f>IFERROR(__xludf.DUMMYFUNCTION("""COMPUTED_VALUE"""),"cecce9a0-e1d6-11ed-9202-1122500419db")</f>
        <v>cecce9a0-e1d6-11ed-9202-1122500419db</v>
      </c>
      <c r="E376" s="2">
        <f>IFERROR(__xludf.DUMMYFUNCTION("IFNA(FILTER('Audience data'!A:A, 'Audience data'!B:B=$D376, 'Audience data'!A:A=$E$2), 0)"),0.0)</f>
        <v>0</v>
      </c>
      <c r="F376" s="2"/>
    </row>
    <row r="377">
      <c r="D377" s="2" t="str">
        <f>IFERROR(__xludf.DUMMYFUNCTION("""COMPUTED_VALUE"""),"5c5225c0-9870-11ed-ae85-019e14031a0e")</f>
        <v>5c5225c0-9870-11ed-ae85-019e14031a0e</v>
      </c>
      <c r="E377" s="2">
        <f>IFERROR(__xludf.DUMMYFUNCTION("IFNA(FILTER('Audience data'!A:A, 'Audience data'!B:B=$D377, 'Audience data'!A:A=$E$2), 0)"),0.0)</f>
        <v>0</v>
      </c>
      <c r="F377" s="2"/>
    </row>
    <row r="378">
      <c r="D378" s="2" t="str">
        <f>IFERROR(__xludf.DUMMYFUNCTION("""COMPUTED_VALUE"""),"ad7c3ca0-4a55-11ee-af7f-751830de72d9")</f>
        <v>ad7c3ca0-4a55-11ee-af7f-751830de72d9</v>
      </c>
      <c r="E378" s="2">
        <f>IFERROR(__xludf.DUMMYFUNCTION("IFNA(FILTER('Audience data'!A:A, 'Audience data'!B:B=$D378, 'Audience data'!A:A=$E$2), 0)"),0.0)</f>
        <v>0</v>
      </c>
      <c r="F378" s="2"/>
    </row>
    <row r="379">
      <c r="D379" s="2" t="str">
        <f>IFERROR(__xludf.DUMMYFUNCTION("""COMPUTED_VALUE"""),"10aafcf0-f6a9-11ec-9b0a-03fdc921c715")</f>
        <v>10aafcf0-f6a9-11ec-9b0a-03fdc921c715</v>
      </c>
      <c r="E379" s="2">
        <f>IFERROR(__xludf.DUMMYFUNCTION("IFNA(FILTER('Audience data'!A:A, 'Audience data'!B:B=$D379, 'Audience data'!A:A=$E$2), 0)"),0.0)</f>
        <v>0</v>
      </c>
      <c r="F379" s="2"/>
    </row>
    <row r="380">
      <c r="D380" s="2" t="str">
        <f>IFERROR(__xludf.DUMMYFUNCTION("""COMPUTED_VALUE"""),"d9eb4490-78a7-11ee-9467-d7beae77a559")</f>
        <v>d9eb4490-78a7-11ee-9467-d7beae77a559</v>
      </c>
      <c r="E380" s="2">
        <f>IFERROR(__xludf.DUMMYFUNCTION("IFNA(FILTER('Audience data'!A:A, 'Audience data'!B:B=$D380, 'Audience data'!A:A=$E$2), 0)"),0.0)</f>
        <v>0</v>
      </c>
      <c r="F380" s="2"/>
    </row>
    <row r="381">
      <c r="D381" s="2" t="str">
        <f>IFERROR(__xludf.DUMMYFUNCTION("""COMPUTED_VALUE"""),"82d27e80-448b-11ee-90cd-538c962db324")</f>
        <v>82d27e80-448b-11ee-90cd-538c962db324</v>
      </c>
      <c r="E381" s="2">
        <f>IFERROR(__xludf.DUMMYFUNCTION("IFNA(FILTER('Audience data'!A:A, 'Audience data'!B:B=$D381, 'Audience data'!A:A=$E$2), 0)"),45232.0)</f>
        <v>45232</v>
      </c>
      <c r="F381" s="2"/>
    </row>
    <row r="382">
      <c r="D382" s="2" t="str">
        <f>IFERROR(__xludf.DUMMYFUNCTION("""COMPUTED_VALUE"""),"e4c75f50-b0f9-11ed-95d2-fb94d1b725d5")</f>
        <v>e4c75f50-b0f9-11ed-95d2-fb94d1b725d5</v>
      </c>
      <c r="E382" s="2">
        <f>IFERROR(__xludf.DUMMYFUNCTION("IFNA(FILTER('Audience data'!A:A, 'Audience data'!B:B=$D382, 'Audience data'!A:A=$E$2), 0)"),0.0)</f>
        <v>0</v>
      </c>
      <c r="F382" s="2"/>
    </row>
    <row r="383">
      <c r="D383" s="2" t="str">
        <f>IFERROR(__xludf.DUMMYFUNCTION("""COMPUTED_VALUE"""),"0b7e3220-a8ff-11ed-ac6e-2b8b3b227614")</f>
        <v>0b7e3220-a8ff-11ed-ac6e-2b8b3b227614</v>
      </c>
      <c r="E383" s="2">
        <f>IFERROR(__xludf.DUMMYFUNCTION("IFNA(FILTER('Audience data'!A:A, 'Audience data'!B:B=$D383, 'Audience data'!A:A=$E$2), 0)"),45232.0)</f>
        <v>45232</v>
      </c>
      <c r="F383" s="2"/>
    </row>
    <row r="384">
      <c r="D384" s="2" t="str">
        <f>IFERROR(__xludf.DUMMYFUNCTION("""COMPUTED_VALUE"""),"1c1578c0-1a27-11ee-bd88-2b897b20ac7e")</f>
        <v>1c1578c0-1a27-11ee-bd88-2b897b20ac7e</v>
      </c>
      <c r="E384" s="2">
        <f>IFERROR(__xludf.DUMMYFUNCTION("IFNA(FILTER('Audience data'!A:A, 'Audience data'!B:B=$D384, 'Audience data'!A:A=$E$2), 0)"),0.0)</f>
        <v>0</v>
      </c>
      <c r="F384" s="2"/>
    </row>
    <row r="385">
      <c r="D385" s="2" t="str">
        <f>IFERROR(__xludf.DUMMYFUNCTION("""COMPUTED_VALUE"""),"c53a4a90-31fe-11ee-902c-4bee995b2951")</f>
        <v>c53a4a90-31fe-11ee-902c-4bee995b2951</v>
      </c>
      <c r="E385" s="2">
        <f>IFERROR(__xludf.DUMMYFUNCTION("IFNA(FILTER('Audience data'!A:A, 'Audience data'!B:B=$D385, 'Audience data'!A:A=$E$2), 0)"),0.0)</f>
        <v>0</v>
      </c>
      <c r="F385" s="2"/>
    </row>
    <row r="386">
      <c r="D386" s="2" t="str">
        <f>IFERROR(__xludf.DUMMYFUNCTION("""COMPUTED_VALUE"""),"c1a28c20-ba1f-11eb-98a9-ffa5882c14df")</f>
        <v>c1a28c20-ba1f-11eb-98a9-ffa5882c14df</v>
      </c>
      <c r="E386" s="2">
        <f>IFERROR(__xludf.DUMMYFUNCTION("IFNA(FILTER('Audience data'!A:A, 'Audience data'!B:B=$D386, 'Audience data'!A:A=$E$2), 0)"),0.0)</f>
        <v>0</v>
      </c>
      <c r="F386" s="2"/>
    </row>
    <row r="387">
      <c r="D387" s="2" t="str">
        <f>IFERROR(__xludf.DUMMYFUNCTION("""COMPUTED_VALUE"""),"6a1690d0-5227-11ee-b8ad-3f950449d99c")</f>
        <v>6a1690d0-5227-11ee-b8ad-3f950449d99c</v>
      </c>
      <c r="E387" s="2">
        <f>IFERROR(__xludf.DUMMYFUNCTION("IFNA(FILTER('Audience data'!A:A, 'Audience data'!B:B=$D387, 'Audience data'!A:A=$E$2), 0)"),0.0)</f>
        <v>0</v>
      </c>
      <c r="F387" s="2"/>
    </row>
    <row r="388">
      <c r="D388" s="2" t="str">
        <f>IFERROR(__xludf.DUMMYFUNCTION("""COMPUTED_VALUE"""),"608c91e0-3823-11ee-9189-2f1e9b840e31")</f>
        <v>608c91e0-3823-11ee-9189-2f1e9b840e31</v>
      </c>
      <c r="E388" s="2">
        <f>IFERROR(__xludf.DUMMYFUNCTION("IFNA(FILTER('Audience data'!A:A, 'Audience data'!B:B=$D388, 'Audience data'!A:A=$E$2), 0)"),0.0)</f>
        <v>0</v>
      </c>
      <c r="F388" s="2"/>
    </row>
    <row r="389">
      <c r="D389" s="2" t="str">
        <f>IFERROR(__xludf.DUMMYFUNCTION("""COMPUTED_VALUE"""),"fbc98380-c324-11ed-8590-c540be38b137")</f>
        <v>fbc98380-c324-11ed-8590-c540be38b137</v>
      </c>
      <c r="E389" s="2">
        <f>IFERROR(__xludf.DUMMYFUNCTION("IFNA(FILTER('Audience data'!A:A, 'Audience data'!B:B=$D389, 'Audience data'!A:A=$E$2), 0)"),0.0)</f>
        <v>0</v>
      </c>
      <c r="F389" s="2"/>
    </row>
    <row r="390">
      <c r="D390" s="2" t="str">
        <f>IFERROR(__xludf.DUMMYFUNCTION("""COMPUTED_VALUE"""),"a66c38b0-786e-11ee-828b-bb07aba6dcff")</f>
        <v>a66c38b0-786e-11ee-828b-bb07aba6dcff</v>
      </c>
      <c r="E390" s="2">
        <f>IFERROR(__xludf.DUMMYFUNCTION("IFNA(FILTER('Audience data'!A:A, 'Audience data'!B:B=$D390, 'Audience data'!A:A=$E$2), 0)"),0.0)</f>
        <v>0</v>
      </c>
      <c r="F390" s="2"/>
    </row>
    <row r="391">
      <c r="D391" s="2" t="str">
        <f>IFERROR(__xludf.DUMMYFUNCTION("""COMPUTED_VALUE"""),"cd292dc0-1f77-11ec-8ccb-9167aa1054bc")</f>
        <v>cd292dc0-1f77-11ec-8ccb-9167aa1054bc</v>
      </c>
      <c r="E391" s="2">
        <f>IFERROR(__xludf.DUMMYFUNCTION("IFNA(FILTER('Audience data'!A:A, 'Audience data'!B:B=$D391, 'Audience data'!A:A=$E$2), 0)"),0.0)</f>
        <v>0</v>
      </c>
      <c r="F391" s="2"/>
    </row>
    <row r="392">
      <c r="D392" s="2" t="str">
        <f>IFERROR(__xludf.DUMMYFUNCTION("""COMPUTED_VALUE"""),"2c97c010-aa11-11ea-b260-43a005eb00ce")</f>
        <v>2c97c010-aa11-11ea-b260-43a005eb00ce</v>
      </c>
      <c r="E392" s="2">
        <f>IFERROR(__xludf.DUMMYFUNCTION("IFNA(FILTER('Audience data'!A:A, 'Audience data'!B:B=$D392, 'Audience data'!A:A=$E$2), 0)"),0.0)</f>
        <v>0</v>
      </c>
      <c r="F392" s="2"/>
    </row>
    <row r="393">
      <c r="D393" s="2" t="str">
        <f>IFERROR(__xludf.DUMMYFUNCTION("""COMPUTED_VALUE"""),"d941c140-4b0c-11ee-b011-c3bac3a0b509")</f>
        <v>d941c140-4b0c-11ee-b011-c3bac3a0b509</v>
      </c>
      <c r="E393" s="2">
        <f>IFERROR(__xludf.DUMMYFUNCTION("IFNA(FILTER('Audience data'!A:A, 'Audience data'!B:B=$D393, 'Audience data'!A:A=$E$2), 0)"),0.0)</f>
        <v>0</v>
      </c>
      <c r="F393" s="2"/>
    </row>
    <row r="394">
      <c r="D394" s="2" t="str">
        <f>IFERROR(__xludf.DUMMYFUNCTION("""COMPUTED_VALUE"""),"72f5a3e0-65aa-11ed-85ab-e3e7268bebbb")</f>
        <v>72f5a3e0-65aa-11ed-85ab-e3e7268bebbb</v>
      </c>
      <c r="E394" s="2">
        <f>IFERROR(__xludf.DUMMYFUNCTION("IFNA(FILTER('Audience data'!A:A, 'Audience data'!B:B=$D394, 'Audience data'!A:A=$E$2), 0)"),0.0)</f>
        <v>0</v>
      </c>
      <c r="F394" s="2"/>
    </row>
    <row r="395">
      <c r="D395" s="2" t="str">
        <f>IFERROR(__xludf.DUMMYFUNCTION("""COMPUTED_VALUE"""),"1da90f60-8d58-11ec-8446-41eb5caac821")</f>
        <v>1da90f60-8d58-11ec-8446-41eb5caac821</v>
      </c>
      <c r="E395" s="2">
        <f>IFERROR(__xludf.DUMMYFUNCTION("IFNA(FILTER('Audience data'!A:A, 'Audience data'!B:B=$D395, 'Audience data'!A:A=$E$2), 0)"),0.0)</f>
        <v>0</v>
      </c>
      <c r="F395" s="2"/>
    </row>
    <row r="396">
      <c r="D396" s="2" t="str">
        <f>IFERROR(__xludf.DUMMYFUNCTION("""COMPUTED_VALUE"""),"0d9ceaf0-c08e-11ed-9a72-5f01b56acec3")</f>
        <v>0d9ceaf0-c08e-11ed-9a72-5f01b56acec3</v>
      </c>
      <c r="E396" s="2">
        <f>IFERROR(__xludf.DUMMYFUNCTION("IFNA(FILTER('Audience data'!A:A, 'Audience data'!B:B=$D396, 'Audience data'!A:A=$E$2), 0)"),0.0)</f>
        <v>0</v>
      </c>
      <c r="F396" s="2"/>
    </row>
    <row r="397">
      <c r="D397" s="2" t="str">
        <f>IFERROR(__xludf.DUMMYFUNCTION("""COMPUTED_VALUE"""),"31214450-2690-11e8-b8fd-0b549d32ed37")</f>
        <v>31214450-2690-11e8-b8fd-0b549d32ed37</v>
      </c>
      <c r="E397" s="2">
        <f>IFERROR(__xludf.DUMMYFUNCTION("IFNA(FILTER('Audience data'!A:A, 'Audience data'!B:B=$D397, 'Audience data'!A:A=$E$2), 0)"),45232.0)</f>
        <v>45232</v>
      </c>
      <c r="F397" s="2"/>
    </row>
    <row r="398">
      <c r="D398" s="2" t="str">
        <f>IFERROR(__xludf.DUMMYFUNCTION("""COMPUTED_VALUE"""),"b634cd60-12ad-11ee-a193-1938db7117be")</f>
        <v>b634cd60-12ad-11ee-a193-1938db7117be</v>
      </c>
      <c r="E398" s="2">
        <f>IFERROR(__xludf.DUMMYFUNCTION("IFNA(FILTER('Audience data'!A:A, 'Audience data'!B:B=$D398, 'Audience data'!A:A=$E$2), 0)"),0.0)</f>
        <v>0</v>
      </c>
      <c r="F398" s="2"/>
    </row>
    <row r="399">
      <c r="D399" s="2" t="str">
        <f>IFERROR(__xludf.DUMMYFUNCTION("""COMPUTED_VALUE"""),"b5b65c40-9e46-11ed-9b7b-1fcfe56c7989")</f>
        <v>b5b65c40-9e46-11ed-9b7b-1fcfe56c7989</v>
      </c>
      <c r="E399" s="2">
        <f>IFERROR(__xludf.DUMMYFUNCTION("IFNA(FILTER('Audience data'!A:A, 'Audience data'!B:B=$D399, 'Audience data'!A:A=$E$2), 0)"),0.0)</f>
        <v>0</v>
      </c>
      <c r="F399" s="2"/>
    </row>
    <row r="400">
      <c r="D400" s="2" t="str">
        <f>IFERROR(__xludf.DUMMYFUNCTION("""COMPUTED_VALUE"""),"2e592e30-7e75-11e8-99fe-877fced2befe")</f>
        <v>2e592e30-7e75-11e8-99fe-877fced2befe</v>
      </c>
      <c r="E400" s="2">
        <f>IFERROR(__xludf.DUMMYFUNCTION("IFNA(FILTER('Audience data'!A:A, 'Audience data'!B:B=$D400, 'Audience data'!A:A=$E$2), 0)"),0.0)</f>
        <v>0</v>
      </c>
      <c r="F400" s="2"/>
    </row>
    <row r="401">
      <c r="D401" s="2" t="str">
        <f>IFERROR(__xludf.DUMMYFUNCTION("""COMPUTED_VALUE"""),"0d570d00-9787-11eb-9da6-7b7c237064da")</f>
        <v>0d570d00-9787-11eb-9da6-7b7c237064da</v>
      </c>
      <c r="E401" s="2">
        <f>IFERROR(__xludf.DUMMYFUNCTION("IFNA(FILTER('Audience data'!A:A, 'Audience data'!B:B=$D401, 'Audience data'!A:A=$E$2), 0)"),0.0)</f>
        <v>0</v>
      </c>
      <c r="F401" s="2"/>
    </row>
    <row r="402">
      <c r="D402" s="2" t="str">
        <f>IFERROR(__xludf.DUMMYFUNCTION("""COMPUTED_VALUE"""),"aa2245d0-7e48-11eb-8a65-6b6b59b7d252")</f>
        <v>aa2245d0-7e48-11eb-8a65-6b6b59b7d252</v>
      </c>
      <c r="E402" s="2">
        <f>IFERROR(__xludf.DUMMYFUNCTION("IFNA(FILTER('Audience data'!A:A, 'Audience data'!B:B=$D402, 'Audience data'!A:A=$E$2), 0)"),0.0)</f>
        <v>0</v>
      </c>
      <c r="F402" s="2"/>
    </row>
    <row r="403">
      <c r="D403" s="2" t="str">
        <f>IFERROR(__xludf.DUMMYFUNCTION("""COMPUTED_VALUE"""),"69685390-1f9f-11ee-910f-157cf25f1d3b")</f>
        <v>69685390-1f9f-11ee-910f-157cf25f1d3b</v>
      </c>
      <c r="E403" s="2">
        <f>IFERROR(__xludf.DUMMYFUNCTION("IFNA(FILTER('Audience data'!A:A, 'Audience data'!B:B=$D403, 'Audience data'!A:A=$E$2), 0)"),0.0)</f>
        <v>0</v>
      </c>
      <c r="F403" s="2"/>
    </row>
    <row r="404">
      <c r="D404" s="2" t="str">
        <f>IFERROR(__xludf.DUMMYFUNCTION("""COMPUTED_VALUE"""),"04b60840-0f21-11ee-9f41-590a8bddb14f")</f>
        <v>04b60840-0f21-11ee-9f41-590a8bddb14f</v>
      </c>
      <c r="E404" s="2">
        <f>IFERROR(__xludf.DUMMYFUNCTION("IFNA(FILTER('Audience data'!A:A, 'Audience data'!B:B=$D404, 'Audience data'!A:A=$E$2), 0)"),45232.0)</f>
        <v>45232</v>
      </c>
      <c r="F404" s="2"/>
    </row>
    <row r="405">
      <c r="D405" s="2" t="str">
        <f>IFERROR(__xludf.DUMMYFUNCTION("""COMPUTED_VALUE"""),"dcd2d9e0-5465-11ee-a4e9-4b2d29c69e0e")</f>
        <v>dcd2d9e0-5465-11ee-a4e9-4b2d29c69e0e</v>
      </c>
      <c r="E405" s="2">
        <f>IFERROR(__xludf.DUMMYFUNCTION("IFNA(FILTER('Audience data'!A:A, 'Audience data'!B:B=$D405, 'Audience data'!A:A=$E$2), 0)"),0.0)</f>
        <v>0</v>
      </c>
      <c r="F405" s="2"/>
    </row>
    <row r="406">
      <c r="D406" s="2" t="str">
        <f>IFERROR(__xludf.DUMMYFUNCTION("""COMPUTED_VALUE"""),"97eddc80-3df6-11ec-8968-315368755a67")</f>
        <v>97eddc80-3df6-11ec-8968-315368755a67</v>
      </c>
      <c r="E406" s="2">
        <f>IFERROR(__xludf.DUMMYFUNCTION("IFNA(FILTER('Audience data'!A:A, 'Audience data'!B:B=$D406, 'Audience data'!A:A=$E$2), 0)"),45232.0)</f>
        <v>45232</v>
      </c>
      <c r="F406" s="2"/>
    </row>
    <row r="407">
      <c r="D407" s="2" t="str">
        <f>IFERROR(__xludf.DUMMYFUNCTION("""COMPUTED_VALUE"""),"2c20c820-a586-11ed-b8df-fb8e4b5d1399")</f>
        <v>2c20c820-a586-11ed-b8df-fb8e4b5d1399</v>
      </c>
      <c r="E407" s="2">
        <f>IFERROR(__xludf.DUMMYFUNCTION("IFNA(FILTER('Audience data'!A:A, 'Audience data'!B:B=$D407, 'Audience data'!A:A=$E$2), 0)"),0.0)</f>
        <v>0</v>
      </c>
      <c r="F407" s="2"/>
    </row>
    <row r="408">
      <c r="D408" s="2" t="str">
        <f>IFERROR(__xludf.DUMMYFUNCTION("""COMPUTED_VALUE"""),"b4d28780-046b-11eb-a7aa-2f3d29bb7930")</f>
        <v>b4d28780-046b-11eb-a7aa-2f3d29bb7930</v>
      </c>
      <c r="E408" s="2">
        <f>IFERROR(__xludf.DUMMYFUNCTION("IFNA(FILTER('Audience data'!A:A, 'Audience data'!B:B=$D408, 'Audience data'!A:A=$E$2), 0)"),45232.0)</f>
        <v>45232</v>
      </c>
      <c r="F408" s="2"/>
    </row>
    <row r="409">
      <c r="D409" s="2" t="str">
        <f>IFERROR(__xludf.DUMMYFUNCTION("""COMPUTED_VALUE"""),"68871210-3b23-11ed-9944-954c1c93b64c")</f>
        <v>68871210-3b23-11ed-9944-954c1c93b64c</v>
      </c>
      <c r="E409" s="2">
        <f>IFERROR(__xludf.DUMMYFUNCTION("IFNA(FILTER('Audience data'!A:A, 'Audience data'!B:B=$D409, 'Audience data'!A:A=$E$2), 0)"),45232.0)</f>
        <v>45232</v>
      </c>
      <c r="F409" s="2"/>
    </row>
    <row r="410">
      <c r="D410" s="2" t="str">
        <f>IFERROR(__xludf.DUMMYFUNCTION("""COMPUTED_VALUE"""),"62e0db40-41b9-11ea-a5ec-89523243447d")</f>
        <v>62e0db40-41b9-11ea-a5ec-89523243447d</v>
      </c>
      <c r="E410" s="2">
        <f>IFERROR(__xludf.DUMMYFUNCTION("IFNA(FILTER('Audience data'!A:A, 'Audience data'!B:B=$D410, 'Audience data'!A:A=$E$2), 0)"),0.0)</f>
        <v>0</v>
      </c>
      <c r="F410" s="2"/>
    </row>
    <row r="411">
      <c r="D411" s="2" t="str">
        <f>IFERROR(__xludf.DUMMYFUNCTION("""COMPUTED_VALUE"""),"519c0470-3acd-11ee-b387-d31d319de8e5")</f>
        <v>519c0470-3acd-11ee-b387-d31d319de8e5</v>
      </c>
      <c r="E411" s="2">
        <f>IFERROR(__xludf.DUMMYFUNCTION("IFNA(FILTER('Audience data'!A:A, 'Audience data'!B:B=$D411, 'Audience data'!A:A=$E$2), 0)"),0.0)</f>
        <v>0</v>
      </c>
      <c r="F411" s="2"/>
    </row>
    <row r="412">
      <c r="D412" s="2" t="str">
        <f>IFERROR(__xludf.DUMMYFUNCTION("""COMPUTED_VALUE"""),"c84a4520-7888-11ee-96c8-7b932d4317e1")</f>
        <v>c84a4520-7888-11ee-96c8-7b932d4317e1</v>
      </c>
      <c r="E412" s="2">
        <f>IFERROR(__xludf.DUMMYFUNCTION("IFNA(FILTER('Audience data'!A:A, 'Audience data'!B:B=$D412, 'Audience data'!A:A=$E$2), 0)"),0.0)</f>
        <v>0</v>
      </c>
      <c r="F412" s="2"/>
    </row>
    <row r="413">
      <c r="D413" s="2" t="str">
        <f>IFERROR(__xludf.DUMMYFUNCTION("""COMPUTED_VALUE"""),"e9145e00-7688-11ee-8ef6-e111c86c784d")</f>
        <v>e9145e00-7688-11ee-8ef6-e111c86c784d</v>
      </c>
      <c r="E413" s="2">
        <f>IFERROR(__xludf.DUMMYFUNCTION("IFNA(FILTER('Audience data'!A:A, 'Audience data'!B:B=$D413, 'Audience data'!A:A=$E$2), 0)"),0.0)</f>
        <v>0</v>
      </c>
      <c r="F413" s="2"/>
    </row>
    <row r="414">
      <c r="D414" s="2" t="str">
        <f>IFERROR(__xludf.DUMMYFUNCTION("""COMPUTED_VALUE"""),"e4f06660-4a60-11ee-961e-a56a262a73b7")</f>
        <v>e4f06660-4a60-11ee-961e-a56a262a73b7</v>
      </c>
      <c r="E414" s="2">
        <f>IFERROR(__xludf.DUMMYFUNCTION("IFNA(FILTER('Audience data'!A:A, 'Audience data'!B:B=$D414, 'Audience data'!A:A=$E$2), 0)"),0.0)</f>
        <v>0</v>
      </c>
      <c r="F414" s="2"/>
    </row>
    <row r="415">
      <c r="D415" s="2" t="str">
        <f>IFERROR(__xludf.DUMMYFUNCTION("""COMPUTED_VALUE"""),"8b142ef0-0cf5-11ed-8af1-63871af601f1")</f>
        <v>8b142ef0-0cf5-11ed-8af1-63871af601f1</v>
      </c>
      <c r="E415" s="2">
        <f>IFERROR(__xludf.DUMMYFUNCTION("IFNA(FILTER('Audience data'!A:A, 'Audience data'!B:B=$D415, 'Audience data'!A:A=$E$2), 0)"),45232.0)</f>
        <v>45232</v>
      </c>
      <c r="F415" s="2"/>
    </row>
    <row r="416">
      <c r="D416" s="2" t="str">
        <f>IFERROR(__xludf.DUMMYFUNCTION("""COMPUTED_VALUE"""),"64b1f3c0-78bd-11ee-8c60-e906ec48acdb")</f>
        <v>64b1f3c0-78bd-11ee-8c60-e906ec48acdb</v>
      </c>
      <c r="E416" s="2">
        <f>IFERROR(__xludf.DUMMYFUNCTION("IFNA(FILTER('Audience data'!A:A, 'Audience data'!B:B=$D416, 'Audience data'!A:A=$E$2), 0)"),0.0)</f>
        <v>0</v>
      </c>
      <c r="F416" s="2"/>
    </row>
    <row r="417">
      <c r="D417" s="2" t="str">
        <f>IFERROR(__xludf.DUMMYFUNCTION("""COMPUTED_VALUE"""),"a3a3e0a0-13f7-11ee-bb1c-f95ada8d9aaf")</f>
        <v>a3a3e0a0-13f7-11ee-bb1c-f95ada8d9aaf</v>
      </c>
      <c r="E417" s="2">
        <f>IFERROR(__xludf.DUMMYFUNCTION("IFNA(FILTER('Audience data'!A:A, 'Audience data'!B:B=$D417, 'Audience data'!A:A=$E$2), 0)"),45232.0)</f>
        <v>45232</v>
      </c>
      <c r="F417" s="2"/>
    </row>
    <row r="418">
      <c r="D418" s="2" t="str">
        <f>IFERROR(__xludf.DUMMYFUNCTION("""COMPUTED_VALUE"""),"4614b480-d917-11ec-961d-e7ed5abf7e84")</f>
        <v>4614b480-d917-11ec-961d-e7ed5abf7e84</v>
      </c>
      <c r="E418" s="2">
        <f>IFERROR(__xludf.DUMMYFUNCTION("IFNA(FILTER('Audience data'!A:A, 'Audience data'!B:B=$D418, 'Audience data'!A:A=$E$2), 0)"),0.0)</f>
        <v>0</v>
      </c>
      <c r="F418" s="2"/>
    </row>
    <row r="419">
      <c r="D419" s="2" t="str">
        <f>IFERROR(__xludf.DUMMYFUNCTION("""COMPUTED_VALUE"""),"67b556f0-7784-11ee-8349-8f4e44f9568f")</f>
        <v>67b556f0-7784-11ee-8349-8f4e44f9568f</v>
      </c>
      <c r="E419" s="2">
        <f>IFERROR(__xludf.DUMMYFUNCTION("IFNA(FILTER('Audience data'!A:A, 'Audience data'!B:B=$D419, 'Audience data'!A:A=$E$2), 0)"),0.0)</f>
        <v>0</v>
      </c>
      <c r="F419" s="2"/>
    </row>
    <row r="420">
      <c r="D420" s="2" t="str">
        <f>IFERROR(__xludf.DUMMYFUNCTION("""COMPUTED_VALUE"""),"6b85a7f0-1bb6-11e9-b70b-bfa91045e908")</f>
        <v>6b85a7f0-1bb6-11e9-b70b-bfa91045e908</v>
      </c>
      <c r="E420" s="2">
        <f>IFERROR(__xludf.DUMMYFUNCTION("IFNA(FILTER('Audience data'!A:A, 'Audience data'!B:B=$D420, 'Audience data'!A:A=$E$2), 0)"),0.0)</f>
        <v>0</v>
      </c>
      <c r="F420" s="2"/>
    </row>
    <row r="421">
      <c r="D421" s="2" t="str">
        <f>IFERROR(__xludf.DUMMYFUNCTION("""COMPUTED_VALUE"""),"73148fd0-f075-11ec-bea2-dd8b958914a4")</f>
        <v>73148fd0-f075-11ec-bea2-dd8b958914a4</v>
      </c>
      <c r="E421" s="2">
        <f>IFERROR(__xludf.DUMMYFUNCTION("IFNA(FILTER('Audience data'!A:A, 'Audience data'!B:B=$D421, 'Audience data'!A:A=$E$2), 0)"),0.0)</f>
        <v>0</v>
      </c>
      <c r="F421" s="2"/>
    </row>
    <row r="422">
      <c r="D422" s="2" t="str">
        <f>IFERROR(__xludf.DUMMYFUNCTION("""COMPUTED_VALUE"""),"2bbc0ee0-1fc4-11ee-aacf-4b00821eb4fb")</f>
        <v>2bbc0ee0-1fc4-11ee-aacf-4b00821eb4fb</v>
      </c>
      <c r="E422" s="2">
        <f>IFERROR(__xludf.DUMMYFUNCTION("IFNA(FILTER('Audience data'!A:A, 'Audience data'!B:B=$D422, 'Audience data'!A:A=$E$2), 0)"),0.0)</f>
        <v>0</v>
      </c>
      <c r="F422" s="2"/>
    </row>
    <row r="423">
      <c r="D423" s="2" t="str">
        <f>IFERROR(__xludf.DUMMYFUNCTION("""COMPUTED_VALUE"""),"9af7be30-62a4-11ee-acd5-67c9b79d629a")</f>
        <v>9af7be30-62a4-11ee-acd5-67c9b79d629a</v>
      </c>
      <c r="E423" s="2">
        <f>IFERROR(__xludf.DUMMYFUNCTION("IFNA(FILTER('Audience data'!A:A, 'Audience data'!B:B=$D423, 'Audience data'!A:A=$E$2), 0)"),0.0)</f>
        <v>0</v>
      </c>
      <c r="F423" s="2"/>
    </row>
    <row r="424">
      <c r="D424" s="2" t="str">
        <f>IFERROR(__xludf.DUMMYFUNCTION("""COMPUTED_VALUE"""),"3690ea90-14af-11e9-a431-23c16d6fb172")</f>
        <v>3690ea90-14af-11e9-a431-23c16d6fb172</v>
      </c>
      <c r="E424" s="2">
        <f>IFERROR(__xludf.DUMMYFUNCTION("IFNA(FILTER('Audience data'!A:A, 'Audience data'!B:B=$D424, 'Audience data'!A:A=$E$2), 0)"),0.0)</f>
        <v>0</v>
      </c>
      <c r="F424" s="2"/>
    </row>
    <row r="425">
      <c r="D425" s="2" t="str">
        <f>IFERROR(__xludf.DUMMYFUNCTION("""COMPUTED_VALUE"""),"47e02010-dc6d-11ed-aa9f-cf7a03e8eb7b")</f>
        <v>47e02010-dc6d-11ed-aa9f-cf7a03e8eb7b</v>
      </c>
      <c r="E425" s="2">
        <f>IFERROR(__xludf.DUMMYFUNCTION("IFNA(FILTER('Audience data'!A:A, 'Audience data'!B:B=$D425, 'Audience data'!A:A=$E$2), 0)"),0.0)</f>
        <v>0</v>
      </c>
      <c r="F425" s="2"/>
    </row>
    <row r="426">
      <c r="D426" s="2" t="str">
        <f>IFERROR(__xludf.DUMMYFUNCTION("""COMPUTED_VALUE"""),"704fa250-c082-11ea-bb43-c1bfd3d804d5")</f>
        <v>704fa250-c082-11ea-bb43-c1bfd3d804d5</v>
      </c>
      <c r="E426" s="2">
        <f>IFERROR(__xludf.DUMMYFUNCTION("IFNA(FILTER('Audience data'!A:A, 'Audience data'!B:B=$D426, 'Audience data'!A:A=$E$2), 0)"),45232.0)</f>
        <v>45232</v>
      </c>
      <c r="F426" s="2"/>
    </row>
    <row r="427">
      <c r="D427" s="2" t="str">
        <f>IFERROR(__xludf.DUMMYFUNCTION("""COMPUTED_VALUE"""),"53180ba0-468a-11ee-9ac5-7bbaf6e4289a")</f>
        <v>53180ba0-468a-11ee-9ac5-7bbaf6e4289a</v>
      </c>
      <c r="E427" s="2">
        <f>IFERROR(__xludf.DUMMYFUNCTION("IFNA(FILTER('Audience data'!A:A, 'Audience data'!B:B=$D427, 'Audience data'!A:A=$E$2), 0)"),0.0)</f>
        <v>0</v>
      </c>
      <c r="F427" s="2"/>
    </row>
    <row r="428">
      <c r="D428" s="2" t="str">
        <f>IFERROR(__xludf.DUMMYFUNCTION("""COMPUTED_VALUE"""),"b1dc2150-b9bb-11ed-85a9-cfe1d16addbc")</f>
        <v>b1dc2150-b9bb-11ed-85a9-cfe1d16addbc</v>
      </c>
      <c r="E428" s="2">
        <f>IFERROR(__xludf.DUMMYFUNCTION("IFNA(FILTER('Audience data'!A:A, 'Audience data'!B:B=$D428, 'Audience data'!A:A=$E$2), 0)"),0.0)</f>
        <v>0</v>
      </c>
      <c r="F428" s="2"/>
    </row>
    <row r="429">
      <c r="D429" s="2" t="str">
        <f>IFERROR(__xludf.DUMMYFUNCTION("""COMPUTED_VALUE"""),"b6974ec0-173f-11eb-ae06-c137d6b26313")</f>
        <v>b6974ec0-173f-11eb-ae06-c137d6b26313</v>
      </c>
      <c r="E429" s="2">
        <f>IFERROR(__xludf.DUMMYFUNCTION("IFNA(FILTER('Audience data'!A:A, 'Audience data'!B:B=$D429, 'Audience data'!A:A=$E$2), 0)"),0.0)</f>
        <v>0</v>
      </c>
      <c r="F429" s="2"/>
    </row>
    <row r="430">
      <c r="D430" s="2" t="str">
        <f>IFERROR(__xludf.DUMMYFUNCTION("""COMPUTED_VALUE"""),"46c06b50-78c5-11ee-8a65-7b1451368312")</f>
        <v>46c06b50-78c5-11ee-8a65-7b1451368312</v>
      </c>
      <c r="E430" s="2">
        <f>IFERROR(__xludf.DUMMYFUNCTION("IFNA(FILTER('Audience data'!A:A, 'Audience data'!B:B=$D430, 'Audience data'!A:A=$E$2), 0)"),0.0)</f>
        <v>0</v>
      </c>
      <c r="F430" s="2"/>
    </row>
    <row r="431">
      <c r="D431" s="2" t="str">
        <f>IFERROR(__xludf.DUMMYFUNCTION("""COMPUTED_VALUE"""),"cfd5b8e0-5d6e-11ee-8ccc-99ac8264fc4f")</f>
        <v>cfd5b8e0-5d6e-11ee-8ccc-99ac8264fc4f</v>
      </c>
      <c r="E431" s="2">
        <f>IFERROR(__xludf.DUMMYFUNCTION("IFNA(FILTER('Audience data'!A:A, 'Audience data'!B:B=$D431, 'Audience data'!A:A=$E$2), 0)"),0.0)</f>
        <v>0</v>
      </c>
      <c r="F431" s="2"/>
    </row>
    <row r="432">
      <c r="D432" s="2" t="str">
        <f>IFERROR(__xludf.DUMMYFUNCTION("""COMPUTED_VALUE"""),"55db3fd0-56dc-11ee-8086-edde58c711df")</f>
        <v>55db3fd0-56dc-11ee-8086-edde58c711df</v>
      </c>
      <c r="E432" s="2">
        <f>IFERROR(__xludf.DUMMYFUNCTION("IFNA(FILTER('Audience data'!A:A, 'Audience data'!B:B=$D432, 'Audience data'!A:A=$E$2), 0)"),0.0)</f>
        <v>0</v>
      </c>
      <c r="F432" s="2"/>
    </row>
    <row r="433">
      <c r="D433" s="2" t="str">
        <f>IFERROR(__xludf.DUMMYFUNCTION("""COMPUTED_VALUE"""),"52e83b60-2cfe-11ed-92bf-4993e76c9c95")</f>
        <v>52e83b60-2cfe-11ed-92bf-4993e76c9c95</v>
      </c>
      <c r="E433" s="2">
        <f>IFERROR(__xludf.DUMMYFUNCTION("IFNA(FILTER('Audience data'!A:A, 'Audience data'!B:B=$D433, 'Audience data'!A:A=$E$2), 0)"),0.0)</f>
        <v>0</v>
      </c>
      <c r="F433" s="2"/>
    </row>
    <row r="434">
      <c r="D434" s="2" t="str">
        <f>IFERROR(__xludf.DUMMYFUNCTION("""COMPUTED_VALUE"""),"8ff17a70-3131-11ee-be95-ffb0cc7ab4c6")</f>
        <v>8ff17a70-3131-11ee-be95-ffb0cc7ab4c6</v>
      </c>
      <c r="E434" s="2">
        <f>IFERROR(__xludf.DUMMYFUNCTION("IFNA(FILTER('Audience data'!A:A, 'Audience data'!B:B=$D434, 'Audience data'!A:A=$E$2), 0)"),0.0)</f>
        <v>0</v>
      </c>
      <c r="F434" s="2"/>
    </row>
    <row r="435">
      <c r="D435" s="2" t="str">
        <f>IFERROR(__xludf.DUMMYFUNCTION("""COMPUTED_VALUE"""),"ee4fd9c0-b57e-11ec-8ef1-e763c87d7838")</f>
        <v>ee4fd9c0-b57e-11ec-8ef1-e763c87d7838</v>
      </c>
      <c r="E435" s="2">
        <f>IFERROR(__xludf.DUMMYFUNCTION("IFNA(FILTER('Audience data'!A:A, 'Audience data'!B:B=$D435, 'Audience data'!A:A=$E$2), 0)"),45232.0)</f>
        <v>45232</v>
      </c>
      <c r="F435" s="2"/>
    </row>
    <row r="436">
      <c r="D436" s="2" t="str">
        <f>IFERROR(__xludf.DUMMYFUNCTION("""COMPUTED_VALUE"""),"6cfbc090-05e2-11ee-9af2-edcaf97cda5b")</f>
        <v>6cfbc090-05e2-11ee-9af2-edcaf97cda5b</v>
      </c>
      <c r="E436" s="2">
        <f>IFERROR(__xludf.DUMMYFUNCTION("IFNA(FILTER('Audience data'!A:A, 'Audience data'!B:B=$D436, 'Audience data'!A:A=$E$2), 0)"),0.0)</f>
        <v>0</v>
      </c>
      <c r="F436" s="2"/>
    </row>
    <row r="437">
      <c r="D437" s="2" t="str">
        <f>IFERROR(__xludf.DUMMYFUNCTION("""COMPUTED_VALUE"""),"5a658050-0c93-11ec-ab65-cb67d5fe8127")</f>
        <v>5a658050-0c93-11ec-ab65-cb67d5fe8127</v>
      </c>
      <c r="E437" s="2">
        <f>IFERROR(__xludf.DUMMYFUNCTION("IFNA(FILTER('Audience data'!A:A, 'Audience data'!B:B=$D437, 'Audience data'!A:A=$E$2), 0)"),45232.0)</f>
        <v>45232</v>
      </c>
      <c r="F437" s="2"/>
    </row>
    <row r="438">
      <c r="D438" s="2" t="str">
        <f>IFERROR(__xludf.DUMMYFUNCTION("""COMPUTED_VALUE"""),"414cae60-1a59-11ee-a2f7-3fc93ef4d038")</f>
        <v>414cae60-1a59-11ee-a2f7-3fc93ef4d038</v>
      </c>
      <c r="E438" s="2">
        <f>IFERROR(__xludf.DUMMYFUNCTION("IFNA(FILTER('Audience data'!A:A, 'Audience data'!B:B=$D438, 'Audience data'!A:A=$E$2), 0)"),0.0)</f>
        <v>0</v>
      </c>
      <c r="F438" s="2"/>
    </row>
    <row r="439">
      <c r="D439" s="2" t="str">
        <f>IFERROR(__xludf.DUMMYFUNCTION("""COMPUTED_VALUE"""),"cb77ea80-eafa-11ec-815a-913545fe7734")</f>
        <v>cb77ea80-eafa-11ec-815a-913545fe7734</v>
      </c>
      <c r="E439" s="2">
        <f>IFERROR(__xludf.DUMMYFUNCTION("IFNA(FILTER('Audience data'!A:A, 'Audience data'!B:B=$D439, 'Audience data'!A:A=$E$2), 0)"),0.0)</f>
        <v>0</v>
      </c>
      <c r="F439" s="2"/>
    </row>
    <row r="440">
      <c r="D440" s="2" t="str">
        <f>IFERROR(__xludf.DUMMYFUNCTION("""COMPUTED_VALUE"""),"15a88c60-3cec-11ee-8cba-312661d0ca06")</f>
        <v>15a88c60-3cec-11ee-8cba-312661d0ca06</v>
      </c>
      <c r="E440" s="2">
        <f>IFERROR(__xludf.DUMMYFUNCTION("IFNA(FILTER('Audience data'!A:A, 'Audience data'!B:B=$D440, 'Audience data'!A:A=$E$2), 0)"),0.0)</f>
        <v>0</v>
      </c>
      <c r="F440" s="2"/>
    </row>
    <row r="441">
      <c r="D441" s="2" t="str">
        <f>IFERROR(__xludf.DUMMYFUNCTION("""COMPUTED_VALUE"""),"59ed9240-1b1c-11ee-8c90-f1b78a5486d6")</f>
        <v>59ed9240-1b1c-11ee-8c90-f1b78a5486d6</v>
      </c>
      <c r="E441" s="2">
        <f>IFERROR(__xludf.DUMMYFUNCTION("IFNA(FILTER('Audience data'!A:A, 'Audience data'!B:B=$D441, 'Audience data'!A:A=$E$2), 0)"),0.0)</f>
        <v>0</v>
      </c>
      <c r="F441" s="2"/>
    </row>
    <row r="442">
      <c r="D442" s="2" t="str">
        <f>IFERROR(__xludf.DUMMYFUNCTION("""COMPUTED_VALUE"""),"ce5d4770-3bf5-11ee-9da5-a3ea832888e4")</f>
        <v>ce5d4770-3bf5-11ee-9da5-a3ea832888e4</v>
      </c>
      <c r="E442" s="2">
        <f>IFERROR(__xludf.DUMMYFUNCTION("IFNA(FILTER('Audience data'!A:A, 'Audience data'!B:B=$D442, 'Audience data'!A:A=$E$2), 0)"),0.0)</f>
        <v>0</v>
      </c>
      <c r="F442" s="2"/>
    </row>
    <row r="443">
      <c r="D443" s="2" t="str">
        <f>IFERROR(__xludf.DUMMYFUNCTION("""COMPUTED_VALUE"""),"339ebd80-6077-11ee-b58d-494ef973954d")</f>
        <v>339ebd80-6077-11ee-b58d-494ef973954d</v>
      </c>
      <c r="E443" s="2">
        <f>IFERROR(__xludf.DUMMYFUNCTION("IFNA(FILTER('Audience data'!A:A, 'Audience data'!B:B=$D443, 'Audience data'!A:A=$E$2), 0)"),45232.0)</f>
        <v>45232</v>
      </c>
      <c r="F443" s="2"/>
    </row>
    <row r="444">
      <c r="D444" s="2" t="str">
        <f>IFERROR(__xludf.DUMMYFUNCTION("""COMPUTED_VALUE"""),"0ff5d790-64fc-11ee-921c-1341a6981231")</f>
        <v>0ff5d790-64fc-11ee-921c-1341a6981231</v>
      </c>
      <c r="E444" s="2">
        <f>IFERROR(__xludf.DUMMYFUNCTION("IFNA(FILTER('Audience data'!A:A, 'Audience data'!B:B=$D444, 'Audience data'!A:A=$E$2), 0)"),0.0)</f>
        <v>0</v>
      </c>
      <c r="F444" s="2"/>
    </row>
    <row r="445">
      <c r="D445" s="2" t="str">
        <f>IFERROR(__xludf.DUMMYFUNCTION("""COMPUTED_VALUE"""),"289bc360-afde-11ec-a882-df5bc25920ab")</f>
        <v>289bc360-afde-11ec-a882-df5bc25920ab</v>
      </c>
      <c r="E445" s="2">
        <f>IFERROR(__xludf.DUMMYFUNCTION("IFNA(FILTER('Audience data'!A:A, 'Audience data'!B:B=$D445, 'Audience data'!A:A=$E$2), 0)"),45232.0)</f>
        <v>45232</v>
      </c>
      <c r="F445" s="2"/>
    </row>
    <row r="446">
      <c r="D446" s="2" t="str">
        <f>IFERROR(__xludf.DUMMYFUNCTION("""COMPUTED_VALUE"""),"62101f10-f600-11ed-a96e-3f4ed4d0abe4")</f>
        <v>62101f10-f600-11ed-a96e-3f4ed4d0abe4</v>
      </c>
      <c r="E446" s="2">
        <f>IFERROR(__xludf.DUMMYFUNCTION("IFNA(FILTER('Audience data'!A:A, 'Audience data'!B:B=$D446, 'Audience data'!A:A=$E$2), 0)"),45232.0)</f>
        <v>45232</v>
      </c>
      <c r="F446" s="2"/>
    </row>
    <row r="447">
      <c r="D447" s="2" t="str">
        <f>IFERROR(__xludf.DUMMYFUNCTION("""COMPUTED_VALUE"""),"20bf7300-c039-11ed-a2a2-cd53326df3c6")</f>
        <v>20bf7300-c039-11ed-a2a2-cd53326df3c6</v>
      </c>
      <c r="E447" s="2">
        <f>IFERROR(__xludf.DUMMYFUNCTION("IFNA(FILTER('Audience data'!A:A, 'Audience data'!B:B=$D447, 'Audience data'!A:A=$E$2), 0)"),0.0)</f>
        <v>0</v>
      </c>
      <c r="F447" s="2"/>
    </row>
    <row r="448">
      <c r="D448" s="2" t="str">
        <f>IFERROR(__xludf.DUMMYFUNCTION("""COMPUTED_VALUE"""),"fd7cc650-3cc9-11ee-b02a-a36d8802e803")</f>
        <v>fd7cc650-3cc9-11ee-b02a-a36d8802e803</v>
      </c>
      <c r="E448" s="2">
        <f>IFERROR(__xludf.DUMMYFUNCTION("IFNA(FILTER('Audience data'!A:A, 'Audience data'!B:B=$D448, 'Audience data'!A:A=$E$2), 0)"),0.0)</f>
        <v>0</v>
      </c>
      <c r="F448" s="2"/>
    </row>
    <row r="449">
      <c r="D449" s="2" t="str">
        <f>IFERROR(__xludf.DUMMYFUNCTION("""COMPUTED_VALUE"""),"e42ce7f0-90d7-11ed-a400-937a5d7f0278")</f>
        <v>e42ce7f0-90d7-11ed-a400-937a5d7f0278</v>
      </c>
      <c r="E449" s="2">
        <f>IFERROR(__xludf.DUMMYFUNCTION("IFNA(FILTER('Audience data'!A:A, 'Audience data'!B:B=$D449, 'Audience data'!A:A=$E$2), 0)"),0.0)</f>
        <v>0</v>
      </c>
      <c r="F449" s="2"/>
    </row>
    <row r="450">
      <c r="D450" s="2" t="str">
        <f>IFERROR(__xludf.DUMMYFUNCTION("""COMPUTED_VALUE"""),"fdd8bf80-3a3c-11e9-b751-b5c59b30d80b")</f>
        <v>fdd8bf80-3a3c-11e9-b751-b5c59b30d80b</v>
      </c>
      <c r="E450" s="2">
        <f>IFERROR(__xludf.DUMMYFUNCTION("IFNA(FILTER('Audience data'!A:A, 'Audience data'!B:B=$D450, 'Audience data'!A:A=$E$2), 0)"),0.0)</f>
        <v>0</v>
      </c>
      <c r="F450" s="2"/>
    </row>
    <row r="451">
      <c r="D451" s="2" t="str">
        <f>IFERROR(__xludf.DUMMYFUNCTION("""COMPUTED_VALUE"""),"6da43650-5a2c-11e9-a0c9-5b38449c0236")</f>
        <v>6da43650-5a2c-11e9-a0c9-5b38449c0236</v>
      </c>
      <c r="E451" s="2">
        <f>IFERROR(__xludf.DUMMYFUNCTION("IFNA(FILTER('Audience data'!A:A, 'Audience data'!B:B=$D451, 'Audience data'!A:A=$E$2), 0)"),0.0)</f>
        <v>0</v>
      </c>
      <c r="F451" s="2"/>
    </row>
    <row r="452">
      <c r="D452" s="2" t="str">
        <f>IFERROR(__xludf.DUMMYFUNCTION("""COMPUTED_VALUE"""),"c473b310-5e9c-11ee-943f-11a9b1a249d2")</f>
        <v>c473b310-5e9c-11ee-943f-11a9b1a249d2</v>
      </c>
      <c r="E452" s="2">
        <f>IFERROR(__xludf.DUMMYFUNCTION("IFNA(FILTER('Audience data'!A:A, 'Audience data'!B:B=$D452, 'Audience data'!A:A=$E$2), 0)"),0.0)</f>
        <v>0</v>
      </c>
      <c r="F452" s="2"/>
    </row>
    <row r="453">
      <c r="D453" s="2" t="str">
        <f>IFERROR(__xludf.DUMMYFUNCTION("""COMPUTED_VALUE"""),"65a03f50-2be5-11ee-96d0-25b3b56e61a4")</f>
        <v>65a03f50-2be5-11ee-96d0-25b3b56e61a4</v>
      </c>
      <c r="E453" s="2">
        <f>IFERROR(__xludf.DUMMYFUNCTION("IFNA(FILTER('Audience data'!A:A, 'Audience data'!B:B=$D453, 'Audience data'!A:A=$E$2), 0)"),0.0)</f>
        <v>0</v>
      </c>
      <c r="F453" s="2"/>
    </row>
    <row r="454">
      <c r="D454" s="2" t="str">
        <f>IFERROR(__xludf.DUMMYFUNCTION("""COMPUTED_VALUE"""),"e12e0e50-986a-11ec-8136-85b678645021")</f>
        <v>e12e0e50-986a-11ec-8136-85b678645021</v>
      </c>
      <c r="E454" s="2">
        <f>IFERROR(__xludf.DUMMYFUNCTION("IFNA(FILTER('Audience data'!A:A, 'Audience data'!B:B=$D454, 'Audience data'!A:A=$E$2), 0)"),0.0)</f>
        <v>0</v>
      </c>
      <c r="F454" s="2"/>
    </row>
    <row r="455">
      <c r="D455" s="2" t="str">
        <f>IFERROR(__xludf.DUMMYFUNCTION("""COMPUTED_VALUE"""),"3dcb07d0-0025-11ee-a031-631fffb54627")</f>
        <v>3dcb07d0-0025-11ee-a031-631fffb54627</v>
      </c>
      <c r="E455" s="2">
        <f>IFERROR(__xludf.DUMMYFUNCTION("IFNA(FILTER('Audience data'!A:A, 'Audience data'!B:B=$D455, 'Audience data'!A:A=$E$2), 0)"),0.0)</f>
        <v>0</v>
      </c>
      <c r="F455" s="2"/>
    </row>
    <row r="456">
      <c r="D456" s="2" t="str">
        <f>IFERROR(__xludf.DUMMYFUNCTION("""COMPUTED_VALUE"""),"286b8f40-7582-11ee-b546-133b3d272107")</f>
        <v>286b8f40-7582-11ee-b546-133b3d272107</v>
      </c>
      <c r="E456" s="2">
        <f>IFERROR(__xludf.DUMMYFUNCTION("IFNA(FILTER('Audience data'!A:A, 'Audience data'!B:B=$D456, 'Audience data'!A:A=$E$2), 0)"),0.0)</f>
        <v>0</v>
      </c>
      <c r="F456" s="2"/>
    </row>
    <row r="457">
      <c r="D457" s="2" t="str">
        <f>IFERROR(__xludf.DUMMYFUNCTION("""COMPUTED_VALUE"""),"2a1aa6c0-6748-11ee-934a-1548f0cbed48")</f>
        <v>2a1aa6c0-6748-11ee-934a-1548f0cbed48</v>
      </c>
      <c r="E457" s="2">
        <f>IFERROR(__xludf.DUMMYFUNCTION("IFNA(FILTER('Audience data'!A:A, 'Audience data'!B:B=$D457, 'Audience data'!A:A=$E$2), 0)"),45232.0)</f>
        <v>45232</v>
      </c>
      <c r="F457" s="2"/>
    </row>
    <row r="458">
      <c r="D458" s="2" t="str">
        <f>IFERROR(__xludf.DUMMYFUNCTION("""COMPUTED_VALUE"""),"a4f543c0-78a8-11ee-8454-1b9cc8c2846c")</f>
        <v>a4f543c0-78a8-11ee-8454-1b9cc8c2846c</v>
      </c>
      <c r="E458" s="2">
        <f>IFERROR(__xludf.DUMMYFUNCTION("IFNA(FILTER('Audience data'!A:A, 'Audience data'!B:B=$D458, 'Audience data'!A:A=$E$2), 0)"),0.0)</f>
        <v>0</v>
      </c>
      <c r="F458" s="2"/>
    </row>
    <row r="459">
      <c r="D459" s="2" t="str">
        <f>IFERROR(__xludf.DUMMYFUNCTION("""COMPUTED_VALUE"""),"f21e22d0-567f-11ed-ab53-0db2be12f6a3")</f>
        <v>f21e22d0-567f-11ed-ab53-0db2be12f6a3</v>
      </c>
      <c r="E459" s="2">
        <f>IFERROR(__xludf.DUMMYFUNCTION("IFNA(FILTER('Audience data'!A:A, 'Audience data'!B:B=$D459, 'Audience data'!A:A=$E$2), 0)"),45232.0)</f>
        <v>45232</v>
      </c>
      <c r="F459" s="2"/>
    </row>
    <row r="460">
      <c r="D460" s="2" t="str">
        <f>IFERROR(__xludf.DUMMYFUNCTION("""COMPUTED_VALUE"""),"955261e0-76af-11ea-a282-b32f50533904")</f>
        <v>955261e0-76af-11ea-a282-b32f50533904</v>
      </c>
      <c r="E460" s="2">
        <f>IFERROR(__xludf.DUMMYFUNCTION("IFNA(FILTER('Audience data'!A:A, 'Audience data'!B:B=$D460, 'Audience data'!A:A=$E$2), 0)"),0.0)</f>
        <v>0</v>
      </c>
      <c r="F460" s="2"/>
    </row>
    <row r="461">
      <c r="D461" s="2" t="str">
        <f>IFERROR(__xludf.DUMMYFUNCTION("""COMPUTED_VALUE"""),"5c0cf5e0-76dc-11ee-9094-a13b14403032")</f>
        <v>5c0cf5e0-76dc-11ee-9094-a13b14403032</v>
      </c>
      <c r="E461" s="2">
        <f>IFERROR(__xludf.DUMMYFUNCTION("IFNA(FILTER('Audience data'!A:A, 'Audience data'!B:B=$D461, 'Audience data'!A:A=$E$2), 0)"),0.0)</f>
        <v>0</v>
      </c>
      <c r="F461" s="2"/>
    </row>
    <row r="462">
      <c r="D462" s="2" t="str">
        <f>IFERROR(__xludf.DUMMYFUNCTION("""COMPUTED_VALUE"""),"33f55730-4f40-11eb-bbcc-8ff9da76cf40")</f>
        <v>33f55730-4f40-11eb-bbcc-8ff9da76cf40</v>
      </c>
      <c r="E462" s="2">
        <f>IFERROR(__xludf.DUMMYFUNCTION("IFNA(FILTER('Audience data'!A:A, 'Audience data'!B:B=$D462, 'Audience data'!A:A=$E$2), 0)"),0.0)</f>
        <v>0</v>
      </c>
      <c r="F462" s="2"/>
    </row>
    <row r="463">
      <c r="D463" s="2" t="str">
        <f>IFERROR(__xludf.DUMMYFUNCTION("""COMPUTED_VALUE"""),"15ec7040-7470-11ee-9832-a5f1f8fc709f")</f>
        <v>15ec7040-7470-11ee-9832-a5f1f8fc709f</v>
      </c>
      <c r="E463" s="2">
        <f>IFERROR(__xludf.DUMMYFUNCTION("IFNA(FILTER('Audience data'!A:A, 'Audience data'!B:B=$D463, 'Audience data'!A:A=$E$2), 0)"),0.0)</f>
        <v>0</v>
      </c>
      <c r="F463" s="2"/>
    </row>
    <row r="464">
      <c r="D464" s="2" t="str">
        <f>IFERROR(__xludf.DUMMYFUNCTION("""COMPUTED_VALUE"""),"1477e720-c442-11eb-a5b8-e365db6a89b4")</f>
        <v>1477e720-c442-11eb-a5b8-e365db6a89b4</v>
      </c>
      <c r="E464" s="2">
        <f>IFERROR(__xludf.DUMMYFUNCTION("IFNA(FILTER('Audience data'!A:A, 'Audience data'!B:B=$D464, 'Audience data'!A:A=$E$2), 0)"),0.0)</f>
        <v>0</v>
      </c>
      <c r="F464" s="2"/>
    </row>
    <row r="465">
      <c r="D465" s="2" t="str">
        <f>IFERROR(__xludf.DUMMYFUNCTION("""COMPUTED_VALUE"""),"a06a5a60-b849-11eb-a7e7-d18e37c4d97d")</f>
        <v>a06a5a60-b849-11eb-a7e7-d18e37c4d97d</v>
      </c>
      <c r="E465" s="2">
        <f>IFERROR(__xludf.DUMMYFUNCTION("IFNA(FILTER('Audience data'!A:A, 'Audience data'!B:B=$D465, 'Audience data'!A:A=$E$2), 0)"),0.0)</f>
        <v>0</v>
      </c>
      <c r="F465" s="2"/>
    </row>
    <row r="466">
      <c r="D466" s="2" t="str">
        <f>IFERROR(__xludf.DUMMYFUNCTION("""COMPUTED_VALUE"""),"679626d0-d92e-11ed-857b-4794a1922e77")</f>
        <v>679626d0-d92e-11ed-857b-4794a1922e77</v>
      </c>
      <c r="E466" s="2">
        <f>IFERROR(__xludf.DUMMYFUNCTION("IFNA(FILTER('Audience data'!A:A, 'Audience data'!B:B=$D466, 'Audience data'!A:A=$E$2), 0)"),0.0)</f>
        <v>0</v>
      </c>
      <c r="F466" s="2"/>
    </row>
    <row r="467">
      <c r="D467" s="2" t="str">
        <f>IFERROR(__xludf.DUMMYFUNCTION("""COMPUTED_VALUE"""),"598ac140-5107-11ed-9cdd-198dce05ff02")</f>
        <v>598ac140-5107-11ed-9cdd-198dce05ff02</v>
      </c>
      <c r="E467" s="2">
        <f>IFERROR(__xludf.DUMMYFUNCTION("IFNA(FILTER('Audience data'!A:A, 'Audience data'!B:B=$D467, 'Audience data'!A:A=$E$2), 0)"),0.0)</f>
        <v>0</v>
      </c>
      <c r="F467" s="2"/>
    </row>
    <row r="468">
      <c r="D468" s="2" t="str">
        <f>IFERROR(__xludf.DUMMYFUNCTION("""COMPUTED_VALUE"""),"a9130d90-1488-11ee-bf9c-334665fce815")</f>
        <v>a9130d90-1488-11ee-bf9c-334665fce815</v>
      </c>
      <c r="E468" s="2">
        <f>IFERROR(__xludf.DUMMYFUNCTION("IFNA(FILTER('Audience data'!A:A, 'Audience data'!B:B=$D468, 'Audience data'!A:A=$E$2), 0)"),0.0)</f>
        <v>0</v>
      </c>
      <c r="F468" s="2"/>
    </row>
    <row r="469">
      <c r="D469" s="2" t="str">
        <f>IFERROR(__xludf.DUMMYFUNCTION("""COMPUTED_VALUE"""),"cbc7f3d0-b960-11eb-8d43-3b1b2164a13a")</f>
        <v>cbc7f3d0-b960-11eb-8d43-3b1b2164a13a</v>
      </c>
      <c r="E469" s="2">
        <f>IFERROR(__xludf.DUMMYFUNCTION("IFNA(FILTER('Audience data'!A:A, 'Audience data'!B:B=$D469, 'Audience data'!A:A=$E$2), 0)"),0.0)</f>
        <v>0</v>
      </c>
      <c r="F469" s="2"/>
    </row>
    <row r="470">
      <c r="D470" s="2" t="str">
        <f>IFERROR(__xludf.DUMMYFUNCTION("""COMPUTED_VALUE"""),"427e0d70-6efa-11ed-ac07-a1ccd90a4ee4")</f>
        <v>427e0d70-6efa-11ed-ac07-a1ccd90a4ee4</v>
      </c>
      <c r="E470" s="2">
        <f>IFERROR(__xludf.DUMMYFUNCTION("IFNA(FILTER('Audience data'!A:A, 'Audience data'!B:B=$D470, 'Audience data'!A:A=$E$2), 0)"),0.0)</f>
        <v>0</v>
      </c>
      <c r="F470" s="2"/>
    </row>
    <row r="471">
      <c r="D471" s="2" t="str">
        <f>IFERROR(__xludf.DUMMYFUNCTION("""COMPUTED_VALUE"""),"bca39490-6683-11ee-992d-69dc3ee71800")</f>
        <v>bca39490-6683-11ee-992d-69dc3ee71800</v>
      </c>
      <c r="E471" s="2">
        <f>IFERROR(__xludf.DUMMYFUNCTION("IFNA(FILTER('Audience data'!A:A, 'Audience data'!B:B=$D471, 'Audience data'!A:A=$E$2), 0)"),45232.0)</f>
        <v>45232</v>
      </c>
      <c r="F471" s="2"/>
    </row>
    <row r="472">
      <c r="D472" s="2" t="str">
        <f>IFERROR(__xludf.DUMMYFUNCTION("""COMPUTED_VALUE"""),"d025a9e0-2588-11e9-b5f5-7f1828f89663")</f>
        <v>d025a9e0-2588-11e9-b5f5-7f1828f89663</v>
      </c>
      <c r="E472" s="2">
        <f>IFERROR(__xludf.DUMMYFUNCTION("IFNA(FILTER('Audience data'!A:A, 'Audience data'!B:B=$D472, 'Audience data'!A:A=$E$2), 0)"),0.0)</f>
        <v>0</v>
      </c>
      <c r="F472" s="2"/>
    </row>
    <row r="473">
      <c r="D473" s="2" t="str">
        <f>IFERROR(__xludf.DUMMYFUNCTION("""COMPUTED_VALUE"""),"fcf72e90-6a5b-11ee-be5d-e1fec9356dd2")</f>
        <v>fcf72e90-6a5b-11ee-be5d-e1fec9356dd2</v>
      </c>
      <c r="E473" s="2">
        <f>IFERROR(__xludf.DUMMYFUNCTION("IFNA(FILTER('Audience data'!A:A, 'Audience data'!B:B=$D473, 'Audience data'!A:A=$E$2), 0)"),0.0)</f>
        <v>0</v>
      </c>
      <c r="F473" s="2"/>
    </row>
    <row r="474">
      <c r="D474" s="2" t="str">
        <f>IFERROR(__xludf.DUMMYFUNCTION("""COMPUTED_VALUE"""),"f65363c0-0724-11ec-bd81-49e1f86f6eaa")</f>
        <v>f65363c0-0724-11ec-bd81-49e1f86f6eaa</v>
      </c>
      <c r="E474" s="2">
        <f>IFERROR(__xludf.DUMMYFUNCTION("IFNA(FILTER('Audience data'!A:A, 'Audience data'!B:B=$D474, 'Audience data'!A:A=$E$2), 0)"),45232.0)</f>
        <v>45232</v>
      </c>
      <c r="F474" s="2"/>
    </row>
    <row r="475">
      <c r="D475" s="2" t="str">
        <f>IFERROR(__xludf.DUMMYFUNCTION("""COMPUTED_VALUE"""),"f8889a00-7876-11ee-a11f-4b5915359174")</f>
        <v>f8889a00-7876-11ee-a11f-4b5915359174</v>
      </c>
      <c r="E475" s="2">
        <f>IFERROR(__xludf.DUMMYFUNCTION("IFNA(FILTER('Audience data'!A:A, 'Audience data'!B:B=$D475, 'Audience data'!A:A=$E$2), 0)"),0.0)</f>
        <v>0</v>
      </c>
      <c r="F475" s="2"/>
    </row>
    <row r="476">
      <c r="D476" s="2" t="str">
        <f>IFERROR(__xludf.DUMMYFUNCTION("""COMPUTED_VALUE"""),"46b58280-fe88-11eb-8689-5bafad9b81af")</f>
        <v>46b58280-fe88-11eb-8689-5bafad9b81af</v>
      </c>
      <c r="E476" s="2">
        <f>IFERROR(__xludf.DUMMYFUNCTION("IFNA(FILTER('Audience data'!A:A, 'Audience data'!B:B=$D476, 'Audience data'!A:A=$E$2), 0)"),0.0)</f>
        <v>0</v>
      </c>
      <c r="F476" s="2"/>
    </row>
    <row r="477">
      <c r="D477" s="2" t="str">
        <f>IFERROR(__xludf.DUMMYFUNCTION("""COMPUTED_VALUE"""),"058b9d90-626c-11ee-8a79-278ccb7a6aab")</f>
        <v>058b9d90-626c-11ee-8a79-278ccb7a6aab</v>
      </c>
      <c r="E477" s="2">
        <f>IFERROR(__xludf.DUMMYFUNCTION("IFNA(FILTER('Audience data'!A:A, 'Audience data'!B:B=$D477, 'Audience data'!A:A=$E$2), 0)"),0.0)</f>
        <v>0</v>
      </c>
      <c r="F477" s="2"/>
    </row>
    <row r="478">
      <c r="D478" s="2" t="str">
        <f>IFERROR(__xludf.DUMMYFUNCTION("""COMPUTED_VALUE"""),"756f7e80-6c99-11ec-9222-bd4fea1f018b")</f>
        <v>756f7e80-6c99-11ec-9222-bd4fea1f018b</v>
      </c>
      <c r="E478" s="2">
        <f>IFERROR(__xludf.DUMMYFUNCTION("IFNA(FILTER('Audience data'!A:A, 'Audience data'!B:B=$D478, 'Audience data'!A:A=$E$2), 0)"),0.0)</f>
        <v>0</v>
      </c>
      <c r="F478" s="2"/>
    </row>
    <row r="479">
      <c r="D479" s="2" t="str">
        <f>IFERROR(__xludf.DUMMYFUNCTION("""COMPUTED_VALUE"""),"faade200-d2d5-11ed-9978-8dbd53441723")</f>
        <v>faade200-d2d5-11ed-9978-8dbd53441723</v>
      </c>
      <c r="E479" s="2">
        <f>IFERROR(__xludf.DUMMYFUNCTION("IFNA(FILTER('Audience data'!A:A, 'Audience data'!B:B=$D479, 'Audience data'!A:A=$E$2), 0)"),0.0)</f>
        <v>0</v>
      </c>
      <c r="F479" s="2"/>
    </row>
    <row r="480">
      <c r="D480" s="2" t="str">
        <f>IFERROR(__xludf.DUMMYFUNCTION("""COMPUTED_VALUE"""),"93fe3b90-3680-11ee-ab2e-cbd6e044ea6a")</f>
        <v>93fe3b90-3680-11ee-ab2e-cbd6e044ea6a</v>
      </c>
      <c r="E480" s="2">
        <f>IFERROR(__xludf.DUMMYFUNCTION("IFNA(FILTER('Audience data'!A:A, 'Audience data'!B:B=$D480, 'Audience data'!A:A=$E$2), 0)"),0.0)</f>
        <v>0</v>
      </c>
      <c r="F480" s="2"/>
    </row>
    <row r="481">
      <c r="D481" s="2" t="str">
        <f>IFERROR(__xludf.DUMMYFUNCTION("""COMPUTED_VALUE"""),"22f53600-dd49-11ed-9ecf-6b373fb491d5")</f>
        <v>22f53600-dd49-11ed-9ecf-6b373fb491d5</v>
      </c>
      <c r="E481" s="2">
        <f>IFERROR(__xludf.DUMMYFUNCTION("IFNA(FILTER('Audience data'!A:A, 'Audience data'!B:B=$D481, 'Audience data'!A:A=$E$2), 0)"),0.0)</f>
        <v>0</v>
      </c>
      <c r="F481" s="2"/>
    </row>
    <row r="482">
      <c r="D482" s="2" t="str">
        <f>IFERROR(__xludf.DUMMYFUNCTION("""COMPUTED_VALUE"""),"cac7f820-6155-11ec-8120-7dcb98599c0e")</f>
        <v>cac7f820-6155-11ec-8120-7dcb98599c0e</v>
      </c>
      <c r="E482" s="2">
        <f>IFERROR(__xludf.DUMMYFUNCTION("IFNA(FILTER('Audience data'!A:A, 'Audience data'!B:B=$D482, 'Audience data'!A:A=$E$2), 0)"),0.0)</f>
        <v>0</v>
      </c>
      <c r="F482" s="2"/>
    </row>
    <row r="483">
      <c r="D483" s="2" t="str">
        <f>IFERROR(__xludf.DUMMYFUNCTION("""COMPUTED_VALUE"""),"cf663520-10d2-11ea-ac1d-5de874b1ee74")</f>
        <v>cf663520-10d2-11ea-ac1d-5de874b1ee74</v>
      </c>
      <c r="E483" s="2">
        <f>IFERROR(__xludf.DUMMYFUNCTION("IFNA(FILTER('Audience data'!A:A, 'Audience data'!B:B=$D483, 'Audience data'!A:A=$E$2), 0)"),0.0)</f>
        <v>0</v>
      </c>
      <c r="F483" s="2"/>
    </row>
    <row r="484">
      <c r="D484" s="2" t="str">
        <f>IFERROR(__xludf.DUMMYFUNCTION("""COMPUTED_VALUE"""),"16b34aa0-7965-11ed-a7d6-077bd5309183")</f>
        <v>16b34aa0-7965-11ed-a7d6-077bd5309183</v>
      </c>
      <c r="E484" s="2">
        <f>IFERROR(__xludf.DUMMYFUNCTION("IFNA(FILTER('Audience data'!A:A, 'Audience data'!B:B=$D484, 'Audience data'!A:A=$E$2), 0)"),0.0)</f>
        <v>0</v>
      </c>
      <c r="F484" s="2"/>
    </row>
    <row r="485">
      <c r="D485" s="2" t="str">
        <f>IFERROR(__xludf.DUMMYFUNCTION("""COMPUTED_VALUE"""),"a536fd20-fbcb-11ec-b74d-21ef37f19e4e")</f>
        <v>a536fd20-fbcb-11ec-b74d-21ef37f19e4e</v>
      </c>
      <c r="E485" s="2">
        <f>IFERROR(__xludf.DUMMYFUNCTION("IFNA(FILTER('Audience data'!A:A, 'Audience data'!B:B=$D485, 'Audience data'!A:A=$E$2), 0)"),0.0)</f>
        <v>0</v>
      </c>
      <c r="F485" s="2"/>
    </row>
    <row r="486">
      <c r="D486" s="2" t="str">
        <f>IFERROR(__xludf.DUMMYFUNCTION("""COMPUTED_VALUE"""),"c2b92350-5175-11ed-98c1-518d61ab01ac")</f>
        <v>c2b92350-5175-11ed-98c1-518d61ab01ac</v>
      </c>
      <c r="E486" s="2">
        <f>IFERROR(__xludf.DUMMYFUNCTION("IFNA(FILTER('Audience data'!A:A, 'Audience data'!B:B=$D486, 'Audience data'!A:A=$E$2), 0)"),0.0)</f>
        <v>0</v>
      </c>
      <c r="F486" s="2"/>
    </row>
    <row r="487">
      <c r="D487" s="2" t="str">
        <f>IFERROR(__xludf.DUMMYFUNCTION("""COMPUTED_VALUE"""),"9f84b780-5a2c-11ee-ab87-2f8fb2124f73")</f>
        <v>9f84b780-5a2c-11ee-ab87-2f8fb2124f73</v>
      </c>
      <c r="E487" s="2">
        <f>IFERROR(__xludf.DUMMYFUNCTION("IFNA(FILTER('Audience data'!A:A, 'Audience data'!B:B=$D487, 'Audience data'!A:A=$E$2), 0)"),0.0)</f>
        <v>0</v>
      </c>
      <c r="F487" s="2"/>
    </row>
    <row r="488">
      <c r="D488" s="2" t="str">
        <f>IFERROR(__xludf.DUMMYFUNCTION("""COMPUTED_VALUE"""),"7ec506a0-3f27-11ee-a87e-431d85c705e5")</f>
        <v>7ec506a0-3f27-11ee-a87e-431d85c705e5</v>
      </c>
      <c r="E488" s="2">
        <f>IFERROR(__xludf.DUMMYFUNCTION("IFNA(FILTER('Audience data'!A:A, 'Audience data'!B:B=$D488, 'Audience data'!A:A=$E$2), 0)"),0.0)</f>
        <v>0</v>
      </c>
      <c r="F488" s="2"/>
    </row>
    <row r="489">
      <c r="D489" s="2" t="str">
        <f>IFERROR(__xludf.DUMMYFUNCTION("""COMPUTED_VALUE"""),"152d7400-bcbb-11ed-a0af-3f0f438fc3d5")</f>
        <v>152d7400-bcbb-11ed-a0af-3f0f438fc3d5</v>
      </c>
      <c r="E489" s="2">
        <f>IFERROR(__xludf.DUMMYFUNCTION("IFNA(FILTER('Audience data'!A:A, 'Audience data'!B:B=$D489, 'Audience data'!A:A=$E$2), 0)"),0.0)</f>
        <v>0</v>
      </c>
      <c r="F489" s="2"/>
    </row>
    <row r="490">
      <c r="D490" s="2" t="str">
        <f>IFERROR(__xludf.DUMMYFUNCTION("""COMPUTED_VALUE"""),"ba4b7fa0-4f1d-11ee-a913-b54719264b56")</f>
        <v>ba4b7fa0-4f1d-11ee-a913-b54719264b56</v>
      </c>
      <c r="E490" s="2">
        <f>IFERROR(__xludf.DUMMYFUNCTION("IFNA(FILTER('Audience data'!A:A, 'Audience data'!B:B=$D490, 'Audience data'!A:A=$E$2), 0)"),0.0)</f>
        <v>0</v>
      </c>
      <c r="F490" s="2"/>
    </row>
    <row r="491">
      <c r="D491" s="2" t="str">
        <f>IFERROR(__xludf.DUMMYFUNCTION("""COMPUTED_VALUE"""),"f5c917b0-19f6-11ee-9ff9-bb2aeb994a1d")</f>
        <v>f5c917b0-19f6-11ee-9ff9-bb2aeb994a1d</v>
      </c>
      <c r="E491" s="2">
        <f>IFERROR(__xludf.DUMMYFUNCTION("IFNA(FILTER('Audience data'!A:A, 'Audience data'!B:B=$D491, 'Audience data'!A:A=$E$2), 0)"),45232.0)</f>
        <v>45232</v>
      </c>
      <c r="F491" s="2"/>
    </row>
    <row r="492">
      <c r="D492" s="2" t="str">
        <f>IFERROR(__xludf.DUMMYFUNCTION("""COMPUTED_VALUE"""),"e1dcdaa0-51fc-11ee-9635-5d1eaad89030")</f>
        <v>e1dcdaa0-51fc-11ee-9635-5d1eaad89030</v>
      </c>
      <c r="E492" s="2">
        <f>IFERROR(__xludf.DUMMYFUNCTION("IFNA(FILTER('Audience data'!A:A, 'Audience data'!B:B=$D492, 'Audience data'!A:A=$E$2), 0)"),0.0)</f>
        <v>0</v>
      </c>
      <c r="F492" s="2"/>
    </row>
    <row r="493">
      <c r="D493" s="2" t="str">
        <f>IFERROR(__xludf.DUMMYFUNCTION("""COMPUTED_VALUE"""),"a929f740-451d-11eb-9e9f-7d0f877c552b")</f>
        <v>a929f740-451d-11eb-9e9f-7d0f877c552b</v>
      </c>
      <c r="E493" s="2">
        <f>IFERROR(__xludf.DUMMYFUNCTION("IFNA(FILTER('Audience data'!A:A, 'Audience data'!B:B=$D493, 'Audience data'!A:A=$E$2), 0)"),0.0)</f>
        <v>0</v>
      </c>
      <c r="F493" s="2"/>
    </row>
    <row r="494">
      <c r="D494" s="2" t="str">
        <f>IFERROR(__xludf.DUMMYFUNCTION("""COMPUTED_VALUE"""),"c0851320-fad8-11ed-8bb9-5793d27ec8d2")</f>
        <v>c0851320-fad8-11ed-8bb9-5793d27ec8d2</v>
      </c>
      <c r="E494" s="2">
        <f>IFERROR(__xludf.DUMMYFUNCTION("IFNA(FILTER('Audience data'!A:A, 'Audience data'!B:B=$D494, 'Audience data'!A:A=$E$2), 0)"),45232.0)</f>
        <v>45232</v>
      </c>
      <c r="F494" s="2"/>
    </row>
    <row r="495">
      <c r="D495" s="2" t="str">
        <f>IFERROR(__xludf.DUMMYFUNCTION("""COMPUTED_VALUE"""),"0359b7b0-d877-11e9-b504-7d2eaa863066")</f>
        <v>0359b7b0-d877-11e9-b504-7d2eaa863066</v>
      </c>
      <c r="E495" s="2">
        <f>IFERROR(__xludf.DUMMYFUNCTION("IFNA(FILTER('Audience data'!A:A, 'Audience data'!B:B=$D495, 'Audience data'!A:A=$E$2), 0)"),0.0)</f>
        <v>0</v>
      </c>
      <c r="F495" s="2"/>
    </row>
    <row r="496">
      <c r="D496" s="2" t="str">
        <f>IFERROR(__xludf.DUMMYFUNCTION("""COMPUTED_VALUE"""),"f7c16bf0-448d-11ee-9152-5d2cf8d23c8d")</f>
        <v>f7c16bf0-448d-11ee-9152-5d2cf8d23c8d</v>
      </c>
      <c r="E496" s="2">
        <f>IFERROR(__xludf.DUMMYFUNCTION("IFNA(FILTER('Audience data'!A:A, 'Audience data'!B:B=$D496, 'Audience data'!A:A=$E$2), 0)"),45232.0)</f>
        <v>45232</v>
      </c>
      <c r="F496" s="2"/>
    </row>
    <row r="497">
      <c r="D497" s="2" t="str">
        <f>IFERROR(__xludf.DUMMYFUNCTION("""COMPUTED_VALUE"""),"03a581a0-3fa7-11ed-8faa-81b6f6c01bfb")</f>
        <v>03a581a0-3fa7-11ed-8faa-81b6f6c01bfb</v>
      </c>
      <c r="E497" s="2">
        <f>IFERROR(__xludf.DUMMYFUNCTION("IFNA(FILTER('Audience data'!A:A, 'Audience data'!B:B=$D497, 'Audience data'!A:A=$E$2), 0)"),0.0)</f>
        <v>0</v>
      </c>
      <c r="F497" s="2"/>
    </row>
    <row r="498">
      <c r="D498" s="2" t="str">
        <f>IFERROR(__xludf.DUMMYFUNCTION("""COMPUTED_VALUE"""),"77af1aa0-fa52-11ed-8190-b93e3e4d6978")</f>
        <v>77af1aa0-fa52-11ed-8190-b93e3e4d6978</v>
      </c>
      <c r="E498" s="2">
        <f>IFERROR(__xludf.DUMMYFUNCTION("IFNA(FILTER('Audience data'!A:A, 'Audience data'!B:B=$D498, 'Audience data'!A:A=$E$2), 0)"),0.0)</f>
        <v>0</v>
      </c>
      <c r="F498" s="2"/>
    </row>
    <row r="499">
      <c r="D499" s="2" t="str">
        <f>IFERROR(__xludf.DUMMYFUNCTION("""COMPUTED_VALUE"""),"00302bc0-56cf-11ee-92be-fd7b0d617e4e")</f>
        <v>00302bc0-56cf-11ee-92be-fd7b0d617e4e</v>
      </c>
      <c r="E499" s="2">
        <f>IFERROR(__xludf.DUMMYFUNCTION("IFNA(FILTER('Audience data'!A:A, 'Audience data'!B:B=$D499, 'Audience data'!A:A=$E$2), 0)"),0.0)</f>
        <v>0</v>
      </c>
      <c r="F499" s="2"/>
    </row>
    <row r="500">
      <c r="D500" s="2" t="str">
        <f>IFERROR(__xludf.DUMMYFUNCTION("""COMPUTED_VALUE"""),"1fa6f5c0-918b-11ec-89d2-a9d85d4b2984")</f>
        <v>1fa6f5c0-918b-11ec-89d2-a9d85d4b2984</v>
      </c>
      <c r="E500" s="2">
        <f>IFERROR(__xludf.DUMMYFUNCTION("IFNA(FILTER('Audience data'!A:A, 'Audience data'!B:B=$D500, 'Audience data'!A:A=$E$2), 0)"),0.0)</f>
        <v>0</v>
      </c>
      <c r="F500" s="2"/>
    </row>
    <row r="501">
      <c r="D501" s="2" t="str">
        <f>IFERROR(__xludf.DUMMYFUNCTION("""COMPUTED_VALUE"""),"7cef4bd0-7878-11ee-a466-e1a680a1d56c")</f>
        <v>7cef4bd0-7878-11ee-a466-e1a680a1d56c</v>
      </c>
      <c r="E501" s="2">
        <f>IFERROR(__xludf.DUMMYFUNCTION("IFNA(FILTER('Audience data'!A:A, 'Audience data'!B:B=$D501, 'Audience data'!A:A=$E$2), 0)"),0.0)</f>
        <v>0</v>
      </c>
      <c r="F501" s="2"/>
    </row>
    <row r="502">
      <c r="D502" s="2" t="str">
        <f>IFERROR(__xludf.DUMMYFUNCTION("""COMPUTED_VALUE"""),"adf3f7c0-7883-11ee-834e-53627a1a7045")</f>
        <v>adf3f7c0-7883-11ee-834e-53627a1a7045</v>
      </c>
      <c r="E502" s="2">
        <f>IFERROR(__xludf.DUMMYFUNCTION("IFNA(FILTER('Audience data'!A:A, 'Audience data'!B:B=$D502, 'Audience data'!A:A=$E$2), 0)"),0.0)</f>
        <v>0</v>
      </c>
      <c r="F502" s="2"/>
    </row>
    <row r="503">
      <c r="D503" s="2" t="str">
        <f>IFERROR(__xludf.DUMMYFUNCTION("""COMPUTED_VALUE"""),"b8800af0-6dc8-11ee-8ada-c7d2dc4bb73d")</f>
        <v>b8800af0-6dc8-11ee-8ada-c7d2dc4bb73d</v>
      </c>
      <c r="E503" s="2">
        <f>IFERROR(__xludf.DUMMYFUNCTION("IFNA(FILTER('Audience data'!A:A, 'Audience data'!B:B=$D503, 'Audience data'!A:A=$E$2), 0)"),45232.0)</f>
        <v>45232</v>
      </c>
      <c r="F503" s="2"/>
    </row>
    <row r="504">
      <c r="D504" s="2" t="str">
        <f>IFERROR(__xludf.DUMMYFUNCTION("""COMPUTED_VALUE"""),"586ae9a0-b47f-11eb-a5c1-8fe3c2d01d55")</f>
        <v>586ae9a0-b47f-11eb-a5c1-8fe3c2d01d55</v>
      </c>
      <c r="E504" s="2">
        <f>IFERROR(__xludf.DUMMYFUNCTION("IFNA(FILTER('Audience data'!A:A, 'Audience data'!B:B=$D504, 'Audience data'!A:A=$E$2), 0)"),0.0)</f>
        <v>0</v>
      </c>
      <c r="F504" s="2"/>
    </row>
    <row r="505">
      <c r="D505" s="2" t="str">
        <f>IFERROR(__xludf.DUMMYFUNCTION("""COMPUTED_VALUE"""),"6723b850-ecea-11ed-a504-498d4d859427")</f>
        <v>6723b850-ecea-11ed-a504-498d4d859427</v>
      </c>
      <c r="E505" s="2">
        <f>IFERROR(__xludf.DUMMYFUNCTION("IFNA(FILTER('Audience data'!A:A, 'Audience data'!B:B=$D505, 'Audience data'!A:A=$E$2), 0)"),0.0)</f>
        <v>0</v>
      </c>
      <c r="F505" s="2"/>
    </row>
    <row r="506">
      <c r="D506" s="2" t="str">
        <f>IFERROR(__xludf.DUMMYFUNCTION("""COMPUTED_VALUE"""),"6ad6ee60-8208-11e8-bb04-51c8cf7a713f")</f>
        <v>6ad6ee60-8208-11e8-bb04-51c8cf7a713f</v>
      </c>
      <c r="E506" s="2">
        <f>IFERROR(__xludf.DUMMYFUNCTION("IFNA(FILTER('Audience data'!A:A, 'Audience data'!B:B=$D506, 'Audience data'!A:A=$E$2), 0)"),0.0)</f>
        <v>0</v>
      </c>
      <c r="F506" s="2"/>
    </row>
    <row r="507">
      <c r="D507" s="2" t="str">
        <f>IFERROR(__xludf.DUMMYFUNCTION("""COMPUTED_VALUE"""),"6c901470-a611-11ed-9911-91a434dda2f6")</f>
        <v>6c901470-a611-11ed-9911-91a434dda2f6</v>
      </c>
      <c r="E507" s="2">
        <f>IFERROR(__xludf.DUMMYFUNCTION("IFNA(FILTER('Audience data'!A:A, 'Audience data'!B:B=$D507, 'Audience data'!A:A=$E$2), 0)"),45232.0)</f>
        <v>45232</v>
      </c>
      <c r="F507" s="2"/>
    </row>
    <row r="508">
      <c r="D508" s="2" t="str">
        <f>IFERROR(__xludf.DUMMYFUNCTION("""COMPUTED_VALUE"""),"62142110-74d0-11ee-a6cb-2bcab00e1207")</f>
        <v>62142110-74d0-11ee-a6cb-2bcab00e1207</v>
      </c>
      <c r="E508" s="2">
        <f>IFERROR(__xludf.DUMMYFUNCTION("IFNA(FILTER('Audience data'!A:A, 'Audience data'!B:B=$D508, 'Audience data'!A:A=$E$2), 0)"),0.0)</f>
        <v>0</v>
      </c>
      <c r="F508" s="2"/>
    </row>
    <row r="509">
      <c r="D509" s="2" t="str">
        <f>IFERROR(__xludf.DUMMYFUNCTION("""COMPUTED_VALUE"""),"8ef8d190-5c7e-11ee-8951-bbcb36c1fcf9")</f>
        <v>8ef8d190-5c7e-11ee-8951-bbcb36c1fcf9</v>
      </c>
      <c r="E509" s="2">
        <f>IFERROR(__xludf.DUMMYFUNCTION("IFNA(FILTER('Audience data'!A:A, 'Audience data'!B:B=$D509, 'Audience data'!A:A=$E$2), 0)"),0.0)</f>
        <v>0</v>
      </c>
      <c r="F509" s="2"/>
    </row>
    <row r="510">
      <c r="D510" s="2" t="str">
        <f>IFERROR(__xludf.DUMMYFUNCTION("""COMPUTED_VALUE"""),"c89ca050-a691-11ed-ac27-eb96d3d277c6")</f>
        <v>c89ca050-a691-11ed-ac27-eb96d3d277c6</v>
      </c>
      <c r="E510" s="2">
        <f>IFERROR(__xludf.DUMMYFUNCTION("IFNA(FILTER('Audience data'!A:A, 'Audience data'!B:B=$D510, 'Audience data'!A:A=$E$2), 0)"),0.0)</f>
        <v>0</v>
      </c>
      <c r="F510" s="2"/>
    </row>
    <row r="511">
      <c r="D511" s="2" t="str">
        <f>IFERROR(__xludf.DUMMYFUNCTION("""COMPUTED_VALUE"""),"0172d0d0-d022-11ec-add7-4d217eb6dbb3")</f>
        <v>0172d0d0-d022-11ec-add7-4d217eb6dbb3</v>
      </c>
      <c r="E511" s="2">
        <f>IFERROR(__xludf.DUMMYFUNCTION("IFNA(FILTER('Audience data'!A:A, 'Audience data'!B:B=$D511, 'Audience data'!A:A=$E$2), 0)"),45232.0)</f>
        <v>45232</v>
      </c>
      <c r="F511" s="2"/>
    </row>
    <row r="512">
      <c r="D512" s="2" t="str">
        <f>IFERROR(__xludf.DUMMYFUNCTION("""COMPUTED_VALUE"""),"57b1cef0-6669-11e8-9c9a-6f7b82138f2a")</f>
        <v>57b1cef0-6669-11e8-9c9a-6f7b82138f2a</v>
      </c>
      <c r="E512" s="2">
        <f>IFERROR(__xludf.DUMMYFUNCTION("IFNA(FILTER('Audience data'!A:A, 'Audience data'!B:B=$D512, 'Audience data'!A:A=$E$2), 0)"),0.0)</f>
        <v>0</v>
      </c>
      <c r="F512" s="2"/>
    </row>
    <row r="513">
      <c r="D513" s="2" t="str">
        <f>IFERROR(__xludf.DUMMYFUNCTION("""COMPUTED_VALUE"""),"3aa5e760-d3a1-11ed-b6d4-25cf9788359e")</f>
        <v>3aa5e760-d3a1-11ed-b6d4-25cf9788359e</v>
      </c>
      <c r="E513" s="2">
        <f>IFERROR(__xludf.DUMMYFUNCTION("IFNA(FILTER('Audience data'!A:A, 'Audience data'!B:B=$D513, 'Audience data'!A:A=$E$2), 0)"),45232.0)</f>
        <v>45232</v>
      </c>
      <c r="F513" s="2"/>
    </row>
    <row r="514">
      <c r="D514" s="2" t="str">
        <f>IFERROR(__xludf.DUMMYFUNCTION("""COMPUTED_VALUE"""),"364354f0-e4d6-11ed-857b-f11dd0dac507")</f>
        <v>364354f0-e4d6-11ed-857b-f11dd0dac507</v>
      </c>
      <c r="E514" s="2">
        <f>IFERROR(__xludf.DUMMYFUNCTION("IFNA(FILTER('Audience data'!A:A, 'Audience data'!B:B=$D514, 'Audience data'!A:A=$E$2), 0)"),45232.0)</f>
        <v>45232</v>
      </c>
      <c r="F514" s="2"/>
    </row>
    <row r="515">
      <c r="D515" s="2" t="str">
        <f>IFERROR(__xludf.DUMMYFUNCTION("""COMPUTED_VALUE"""),"e6a77660-e8d6-11e8-b8ad-33a9ff90ca95")</f>
        <v>e6a77660-e8d6-11e8-b8ad-33a9ff90ca95</v>
      </c>
      <c r="E515" s="2">
        <f>IFERROR(__xludf.DUMMYFUNCTION("IFNA(FILTER('Audience data'!A:A, 'Audience data'!B:B=$D515, 'Audience data'!A:A=$E$2), 0)"),0.0)</f>
        <v>0</v>
      </c>
      <c r="F515" s="2"/>
    </row>
    <row r="516">
      <c r="D516" s="2" t="str">
        <f>IFERROR(__xludf.DUMMYFUNCTION("""COMPUTED_VALUE"""),"e247acc0-1c7a-11ee-bda5-8961e2ebcb05")</f>
        <v>e247acc0-1c7a-11ee-bda5-8961e2ebcb05</v>
      </c>
      <c r="E516" s="2">
        <f>IFERROR(__xludf.DUMMYFUNCTION("IFNA(FILTER('Audience data'!A:A, 'Audience data'!B:B=$D516, 'Audience data'!A:A=$E$2), 0)"),45232.0)</f>
        <v>45232</v>
      </c>
      <c r="F516" s="2"/>
    </row>
    <row r="517">
      <c r="D517" s="2" t="str">
        <f>IFERROR(__xludf.DUMMYFUNCTION("""COMPUTED_VALUE"""),"4b065740-f8b1-11ed-a0ea-43015548e4d6")</f>
        <v>4b065740-f8b1-11ed-a0ea-43015548e4d6</v>
      </c>
      <c r="E517" s="2">
        <f>IFERROR(__xludf.DUMMYFUNCTION("IFNA(FILTER('Audience data'!A:A, 'Audience data'!B:B=$D517, 'Audience data'!A:A=$E$2), 0)"),45232.0)</f>
        <v>45232</v>
      </c>
      <c r="F517" s="2"/>
    </row>
    <row r="518">
      <c r="D518" s="2" t="str">
        <f>IFERROR(__xludf.DUMMYFUNCTION("""COMPUTED_VALUE"""),"b22b2670-da4e-11ed-89e9-21a55a0c4f60")</f>
        <v>b22b2670-da4e-11ed-89e9-21a55a0c4f60</v>
      </c>
      <c r="E518" s="2">
        <f>IFERROR(__xludf.DUMMYFUNCTION("IFNA(FILTER('Audience data'!A:A, 'Audience data'!B:B=$D518, 'Audience data'!A:A=$E$2), 0)"),0.0)</f>
        <v>0</v>
      </c>
      <c r="F518" s="2"/>
    </row>
    <row r="519">
      <c r="D519" s="2" t="str">
        <f>IFERROR(__xludf.DUMMYFUNCTION("""COMPUTED_VALUE"""),"1eb0f940-1a29-11ee-87a0-8bc7ab4e8f24")</f>
        <v>1eb0f940-1a29-11ee-87a0-8bc7ab4e8f24</v>
      </c>
      <c r="E519" s="2">
        <f>IFERROR(__xludf.DUMMYFUNCTION("IFNA(FILTER('Audience data'!A:A, 'Audience data'!B:B=$D519, 'Audience data'!A:A=$E$2), 0)"),0.0)</f>
        <v>0</v>
      </c>
      <c r="F519" s="2"/>
    </row>
    <row r="520">
      <c r="D520" s="2" t="str">
        <f>IFERROR(__xludf.DUMMYFUNCTION("""COMPUTED_VALUE"""),"b6135f10-577f-11ee-9963-df4485d20320")</f>
        <v>b6135f10-577f-11ee-9963-df4485d20320</v>
      </c>
      <c r="E520" s="2">
        <f>IFERROR(__xludf.DUMMYFUNCTION("IFNA(FILTER('Audience data'!A:A, 'Audience data'!B:B=$D520, 'Audience data'!A:A=$E$2), 0)"),0.0)</f>
        <v>0</v>
      </c>
      <c r="F520" s="2"/>
    </row>
    <row r="521">
      <c r="D521" s="2" t="str">
        <f>IFERROR(__xludf.DUMMYFUNCTION("""COMPUTED_VALUE"""),"3de41b90-786a-11ee-b7e9-d5eb97e28c00")</f>
        <v>3de41b90-786a-11ee-b7e9-d5eb97e28c00</v>
      </c>
      <c r="E521" s="2">
        <f>IFERROR(__xludf.DUMMYFUNCTION("IFNA(FILTER('Audience data'!A:A, 'Audience data'!B:B=$D521, 'Audience data'!A:A=$E$2), 0)"),0.0)</f>
        <v>0</v>
      </c>
      <c r="F521" s="2"/>
    </row>
    <row r="522">
      <c r="D522" s="2" t="str">
        <f>IFERROR(__xludf.DUMMYFUNCTION("""COMPUTED_VALUE"""),"5a92ee20-4d5d-11ee-b2b5-db70ae66610e")</f>
        <v>5a92ee20-4d5d-11ee-b2b5-db70ae66610e</v>
      </c>
      <c r="E522" s="2">
        <f>IFERROR(__xludf.DUMMYFUNCTION("IFNA(FILTER('Audience data'!A:A, 'Audience data'!B:B=$D522, 'Audience data'!A:A=$E$2), 0)"),45232.0)</f>
        <v>45232</v>
      </c>
      <c r="F522" s="2"/>
    </row>
    <row r="523">
      <c r="D523" s="2" t="str">
        <f>IFERROR(__xludf.DUMMYFUNCTION("""COMPUTED_VALUE"""),"81aad2f0-77c6-11ee-a8d7-9bb8e426535f")</f>
        <v>81aad2f0-77c6-11ee-a8d7-9bb8e426535f</v>
      </c>
      <c r="E523" s="2">
        <f>IFERROR(__xludf.DUMMYFUNCTION("IFNA(FILTER('Audience data'!A:A, 'Audience data'!B:B=$D523, 'Audience data'!A:A=$E$2), 0)"),0.0)</f>
        <v>0</v>
      </c>
      <c r="F523" s="2"/>
    </row>
    <row r="524">
      <c r="D524" s="2" t="str">
        <f>IFERROR(__xludf.DUMMYFUNCTION("""COMPUTED_VALUE"""),"2ffcbeb0-770c-11ee-a028-7b7b0ff9ca0d")</f>
        <v>2ffcbeb0-770c-11ee-a028-7b7b0ff9ca0d</v>
      </c>
      <c r="E524" s="2">
        <f>IFERROR(__xludf.DUMMYFUNCTION("IFNA(FILTER('Audience data'!A:A, 'Audience data'!B:B=$D524, 'Audience data'!A:A=$E$2), 0)"),0.0)</f>
        <v>0</v>
      </c>
      <c r="F524" s="2"/>
    </row>
    <row r="525">
      <c r="D525" s="2" t="str">
        <f>IFERROR(__xludf.DUMMYFUNCTION("""COMPUTED_VALUE"""),"0ff816e0-4ae4-11ee-b398-5b4806a4e10c")</f>
        <v>0ff816e0-4ae4-11ee-b398-5b4806a4e10c</v>
      </c>
      <c r="E525" s="2">
        <f>IFERROR(__xludf.DUMMYFUNCTION("IFNA(FILTER('Audience data'!A:A, 'Audience data'!B:B=$D525, 'Audience data'!A:A=$E$2), 0)"),45232.0)</f>
        <v>45232</v>
      </c>
      <c r="F525" s="2"/>
    </row>
    <row r="526">
      <c r="D526" s="2" t="str">
        <f>IFERROR(__xludf.DUMMYFUNCTION("""COMPUTED_VALUE"""),"d31229a0-b682-11ed-bc8f-7969950cf065")</f>
        <v>d31229a0-b682-11ed-bc8f-7969950cf065</v>
      </c>
      <c r="E526" s="2">
        <f>IFERROR(__xludf.DUMMYFUNCTION("IFNA(FILTER('Audience data'!A:A, 'Audience data'!B:B=$D526, 'Audience data'!A:A=$E$2), 0)"),45232.0)</f>
        <v>45232</v>
      </c>
      <c r="F526" s="2"/>
    </row>
    <row r="527">
      <c r="D527" s="2" t="str">
        <f>IFERROR(__xludf.DUMMYFUNCTION("""COMPUTED_VALUE"""),"f3b05090-6386-11ee-b738-411998dddbba")</f>
        <v>f3b05090-6386-11ee-b738-411998dddbba</v>
      </c>
      <c r="E527" s="2">
        <f>IFERROR(__xludf.DUMMYFUNCTION("IFNA(FILTER('Audience data'!A:A, 'Audience data'!B:B=$D527, 'Audience data'!A:A=$E$2), 0)"),45232.0)</f>
        <v>45232</v>
      </c>
      <c r="F527" s="2"/>
    </row>
    <row r="528">
      <c r="D528" s="2" t="str">
        <f>IFERROR(__xludf.DUMMYFUNCTION("""COMPUTED_VALUE"""),"6b59cff0-18d9-11eb-a819-bdd94c6f9988")</f>
        <v>6b59cff0-18d9-11eb-a819-bdd94c6f9988</v>
      </c>
      <c r="E528" s="2">
        <f>IFERROR(__xludf.DUMMYFUNCTION("IFNA(FILTER('Audience data'!A:A, 'Audience data'!B:B=$D528, 'Audience data'!A:A=$E$2), 0)"),0.0)</f>
        <v>0</v>
      </c>
      <c r="F528" s="2"/>
    </row>
    <row r="529">
      <c r="D529" s="2" t="str">
        <f>IFERROR(__xludf.DUMMYFUNCTION("""COMPUTED_VALUE"""),"6987a3b0-8d27-11eb-857e-252d57d3a29f")</f>
        <v>6987a3b0-8d27-11eb-857e-252d57d3a29f</v>
      </c>
      <c r="E529" s="2">
        <f>IFERROR(__xludf.DUMMYFUNCTION("IFNA(FILTER('Audience data'!A:A, 'Audience data'!B:B=$D529, 'Audience data'!A:A=$E$2), 0)"),0.0)</f>
        <v>0</v>
      </c>
      <c r="F529" s="2"/>
    </row>
    <row r="530">
      <c r="D530" s="2" t="str">
        <f>IFERROR(__xludf.DUMMYFUNCTION("""COMPUTED_VALUE"""),"d9e366b0-30b7-11ec-b329-abeb459d6287")</f>
        <v>d9e366b0-30b7-11ec-b329-abeb459d6287</v>
      </c>
      <c r="E530" s="2">
        <f>IFERROR(__xludf.DUMMYFUNCTION("IFNA(FILTER('Audience data'!A:A, 'Audience data'!B:B=$D530, 'Audience data'!A:A=$E$2), 0)"),0.0)</f>
        <v>0</v>
      </c>
      <c r="F530" s="2"/>
    </row>
    <row r="531">
      <c r="D531" s="2" t="str">
        <f>IFERROR(__xludf.DUMMYFUNCTION("""COMPUTED_VALUE"""),"2fafd2d0-1223-11ec-b125-8ffb5131693c")</f>
        <v>2fafd2d0-1223-11ec-b125-8ffb5131693c</v>
      </c>
      <c r="E531" s="2">
        <f>IFERROR(__xludf.DUMMYFUNCTION("IFNA(FILTER('Audience data'!A:A, 'Audience data'!B:B=$D531, 'Audience data'!A:A=$E$2), 0)"),0.0)</f>
        <v>0</v>
      </c>
      <c r="F531" s="2"/>
    </row>
    <row r="532">
      <c r="D532" s="2" t="str">
        <f>IFERROR(__xludf.DUMMYFUNCTION("""COMPUTED_VALUE"""),"34f48ff0-8b54-11ed-871a-4992a8d40e9f")</f>
        <v>34f48ff0-8b54-11ed-871a-4992a8d40e9f</v>
      </c>
      <c r="E532" s="2">
        <f>IFERROR(__xludf.DUMMYFUNCTION("IFNA(FILTER('Audience data'!A:A, 'Audience data'!B:B=$D532, 'Audience data'!A:A=$E$2), 0)"),0.0)</f>
        <v>0</v>
      </c>
      <c r="F532" s="2"/>
    </row>
    <row r="533">
      <c r="D533" s="2" t="str">
        <f>IFERROR(__xludf.DUMMYFUNCTION("""COMPUTED_VALUE"""),"01b8ff60-f9ed-11ed-9211-61a3ebd84030")</f>
        <v>01b8ff60-f9ed-11ed-9211-61a3ebd84030</v>
      </c>
      <c r="E533" s="2">
        <f>IFERROR(__xludf.DUMMYFUNCTION("IFNA(FILTER('Audience data'!A:A, 'Audience data'!B:B=$D533, 'Audience data'!A:A=$E$2), 0)"),0.0)</f>
        <v>0</v>
      </c>
      <c r="F533" s="2"/>
    </row>
    <row r="534">
      <c r="D534" s="2" t="str">
        <f>IFERROR(__xludf.DUMMYFUNCTION("""COMPUTED_VALUE"""),"426c0c10-2670-11e8-952c-5397ebbba8bb")</f>
        <v>426c0c10-2670-11e8-952c-5397ebbba8bb</v>
      </c>
      <c r="E534" s="2">
        <f>IFERROR(__xludf.DUMMYFUNCTION("IFNA(FILTER('Audience data'!A:A, 'Audience data'!B:B=$D534, 'Audience data'!A:A=$E$2), 0)"),45232.0)</f>
        <v>45232</v>
      </c>
      <c r="F534" s="2"/>
    </row>
    <row r="535">
      <c r="D535" s="2" t="str">
        <f>IFERROR(__xludf.DUMMYFUNCTION("""COMPUTED_VALUE"""),"d70dcaa0-0d9b-11ec-9480-19aec6605e49")</f>
        <v>d70dcaa0-0d9b-11ec-9480-19aec6605e49</v>
      </c>
      <c r="E535" s="2">
        <f>IFERROR(__xludf.DUMMYFUNCTION("IFNA(FILTER('Audience data'!A:A, 'Audience data'!B:B=$D535, 'Audience data'!A:A=$E$2), 0)"),45232.0)</f>
        <v>45232</v>
      </c>
      <c r="F535" s="2"/>
    </row>
    <row r="536">
      <c r="D536" s="2" t="str">
        <f>IFERROR(__xludf.DUMMYFUNCTION("""COMPUTED_VALUE"""),"a2a425c0-0452-11ee-9ee9-af244dd07214")</f>
        <v>a2a425c0-0452-11ee-9ee9-af244dd07214</v>
      </c>
      <c r="E536" s="2">
        <f>IFERROR(__xludf.DUMMYFUNCTION("IFNA(FILTER('Audience data'!A:A, 'Audience data'!B:B=$D536, 'Audience data'!A:A=$E$2), 0)"),0.0)</f>
        <v>0</v>
      </c>
      <c r="F536" s="2"/>
    </row>
    <row r="537">
      <c r="D537" s="2" t="str">
        <f>IFERROR(__xludf.DUMMYFUNCTION("""COMPUTED_VALUE"""),"ea6d81d0-78ab-11ee-aac8-61ef4ba0b1e5")</f>
        <v>ea6d81d0-78ab-11ee-aac8-61ef4ba0b1e5</v>
      </c>
      <c r="E537" s="2">
        <f>IFERROR(__xludf.DUMMYFUNCTION("IFNA(FILTER('Audience data'!A:A, 'Audience data'!B:B=$D537, 'Audience data'!A:A=$E$2), 0)"),45232.0)</f>
        <v>45232</v>
      </c>
      <c r="F537" s="2"/>
    </row>
    <row r="538">
      <c r="D538" s="2" t="str">
        <f>IFERROR(__xludf.DUMMYFUNCTION("""COMPUTED_VALUE"""),"fc825680-6275-11ee-a126-ff40476b8939")</f>
        <v>fc825680-6275-11ee-a126-ff40476b8939</v>
      </c>
      <c r="E538" s="2">
        <f>IFERROR(__xludf.DUMMYFUNCTION("IFNA(FILTER('Audience data'!A:A, 'Audience data'!B:B=$D538, 'Audience data'!A:A=$E$2), 0)"),45232.0)</f>
        <v>45232</v>
      </c>
      <c r="F538" s="2"/>
    </row>
    <row r="539">
      <c r="D539" s="2" t="str">
        <f>IFERROR(__xludf.DUMMYFUNCTION("""COMPUTED_VALUE"""),"cbd06580-1a8c-11ee-9672-87261184b8ef")</f>
        <v>cbd06580-1a8c-11ee-9672-87261184b8ef</v>
      </c>
      <c r="E539" s="2">
        <f>IFERROR(__xludf.DUMMYFUNCTION("IFNA(FILTER('Audience data'!A:A, 'Audience data'!B:B=$D539, 'Audience data'!A:A=$E$2), 0)"),0.0)</f>
        <v>0</v>
      </c>
      <c r="F539" s="2"/>
    </row>
    <row r="540">
      <c r="D540" s="2" t="str">
        <f>IFERROR(__xludf.DUMMYFUNCTION("""COMPUTED_VALUE"""),"2e42c880-c2f8-11ed-be7c-ef9acfee4cf4")</f>
        <v>2e42c880-c2f8-11ed-be7c-ef9acfee4cf4</v>
      </c>
      <c r="E540" s="2">
        <f>IFERROR(__xludf.DUMMYFUNCTION("IFNA(FILTER('Audience data'!A:A, 'Audience data'!B:B=$D540, 'Audience data'!A:A=$E$2), 0)"),0.0)</f>
        <v>0</v>
      </c>
      <c r="F540" s="2"/>
    </row>
    <row r="541">
      <c r="D541" s="2" t="str">
        <f>IFERROR(__xludf.DUMMYFUNCTION("""COMPUTED_VALUE"""),"ecdd4bc0-2edd-11ee-8089-99f61dbe7a4d")</f>
        <v>ecdd4bc0-2edd-11ee-8089-99f61dbe7a4d</v>
      </c>
      <c r="E541" s="2">
        <f>IFERROR(__xludf.DUMMYFUNCTION("IFNA(FILTER('Audience data'!A:A, 'Audience data'!B:B=$D541, 'Audience data'!A:A=$E$2), 0)"),45232.0)</f>
        <v>45232</v>
      </c>
      <c r="F541" s="2"/>
    </row>
    <row r="542">
      <c r="D542" s="2" t="str">
        <f>IFERROR(__xludf.DUMMYFUNCTION("""COMPUTED_VALUE"""),"f542d9e0-8ff5-11ea-be53-ab9af40a3f82")</f>
        <v>f542d9e0-8ff5-11ea-be53-ab9af40a3f82</v>
      </c>
      <c r="E542" s="2">
        <f>IFERROR(__xludf.DUMMYFUNCTION("IFNA(FILTER('Audience data'!A:A, 'Audience data'!B:B=$D542, 'Audience data'!A:A=$E$2), 0)"),0.0)</f>
        <v>0</v>
      </c>
      <c r="F542" s="2"/>
    </row>
    <row r="543">
      <c r="D543" s="2" t="str">
        <f>IFERROR(__xludf.DUMMYFUNCTION("""COMPUTED_VALUE"""),"622f3cd0-63fe-11ee-adba-adf773e1638c")</f>
        <v>622f3cd0-63fe-11ee-adba-adf773e1638c</v>
      </c>
      <c r="E543" s="2">
        <f>IFERROR(__xludf.DUMMYFUNCTION("IFNA(FILTER('Audience data'!A:A, 'Audience data'!B:B=$D543, 'Audience data'!A:A=$E$2), 0)"),0.0)</f>
        <v>0</v>
      </c>
      <c r="F543" s="2"/>
    </row>
    <row r="544">
      <c r="D544" s="2" t="str">
        <f>IFERROR(__xludf.DUMMYFUNCTION("""COMPUTED_VALUE"""),"6fc819d0-2d03-11ed-8cc6-cbd4311b6128")</f>
        <v>6fc819d0-2d03-11ed-8cc6-cbd4311b6128</v>
      </c>
      <c r="E544" s="2">
        <f>IFERROR(__xludf.DUMMYFUNCTION("IFNA(FILTER('Audience data'!A:A, 'Audience data'!B:B=$D544, 'Audience data'!A:A=$E$2), 0)"),0.0)</f>
        <v>0</v>
      </c>
      <c r="F544" s="2"/>
    </row>
    <row r="545">
      <c r="D545" s="2" t="str">
        <f>IFERROR(__xludf.DUMMYFUNCTION("""COMPUTED_VALUE"""),"cfda8f50-f47d-11ed-a8a0-a3caeb544e2f")</f>
        <v>cfda8f50-f47d-11ed-a8a0-a3caeb544e2f</v>
      </c>
      <c r="E545" s="2">
        <f>IFERROR(__xludf.DUMMYFUNCTION("IFNA(FILTER('Audience data'!A:A, 'Audience data'!B:B=$D545, 'Audience data'!A:A=$E$2), 0)"),0.0)</f>
        <v>0</v>
      </c>
      <c r="F545" s="2"/>
    </row>
    <row r="546">
      <c r="D546" s="2" t="str">
        <f>IFERROR(__xludf.DUMMYFUNCTION("""COMPUTED_VALUE"""),"fd5c08a0-614c-11ee-9ce0-e14fc61820da")</f>
        <v>fd5c08a0-614c-11ee-9ce0-e14fc61820da</v>
      </c>
      <c r="E546" s="2">
        <f>IFERROR(__xludf.DUMMYFUNCTION("IFNA(FILTER('Audience data'!A:A, 'Audience data'!B:B=$D546, 'Audience data'!A:A=$E$2), 0)"),45232.0)</f>
        <v>45232</v>
      </c>
      <c r="F546" s="2"/>
    </row>
    <row r="547">
      <c r="D547" s="2" t="str">
        <f>IFERROR(__xludf.DUMMYFUNCTION("""COMPUTED_VALUE"""),"15afe630-596d-11ed-89dc-f1f99923ecaa")</f>
        <v>15afe630-596d-11ed-89dc-f1f99923ecaa</v>
      </c>
      <c r="E547" s="2">
        <f>IFERROR(__xludf.DUMMYFUNCTION("IFNA(FILTER('Audience data'!A:A, 'Audience data'!B:B=$D547, 'Audience data'!A:A=$E$2), 0)"),0.0)</f>
        <v>0</v>
      </c>
      <c r="F547" s="2"/>
    </row>
    <row r="548">
      <c r="D548" s="2" t="str">
        <f>IFERROR(__xludf.DUMMYFUNCTION("""COMPUTED_VALUE"""),"0226dbb0-4e08-11ee-8c36-89ed80d388ee")</f>
        <v>0226dbb0-4e08-11ee-8c36-89ed80d388ee</v>
      </c>
      <c r="E548" s="2">
        <f>IFERROR(__xludf.DUMMYFUNCTION("IFNA(FILTER('Audience data'!A:A, 'Audience data'!B:B=$D548, 'Audience data'!A:A=$E$2), 0)"),0.0)</f>
        <v>0</v>
      </c>
      <c r="F548" s="2"/>
    </row>
    <row r="549">
      <c r="D549" s="2" t="str">
        <f>IFERROR(__xludf.DUMMYFUNCTION("""COMPUTED_VALUE"""),"bf7a2d50-5df5-11ee-832a-37e0ed135bb2")</f>
        <v>bf7a2d50-5df5-11ee-832a-37e0ed135bb2</v>
      </c>
      <c r="E549" s="2">
        <f>IFERROR(__xludf.DUMMYFUNCTION("IFNA(FILTER('Audience data'!A:A, 'Audience data'!B:B=$D549, 'Audience data'!A:A=$E$2), 0)"),45232.0)</f>
        <v>45232</v>
      </c>
      <c r="F549" s="2"/>
    </row>
    <row r="550">
      <c r="D550" s="2" t="str">
        <f>IFERROR(__xludf.DUMMYFUNCTION("""COMPUTED_VALUE"""),"bf07d300-a3e6-11ed-bcd5-cf87783ff67e")</f>
        <v>bf07d300-a3e6-11ed-bcd5-cf87783ff67e</v>
      </c>
      <c r="E550" s="2">
        <f>IFERROR(__xludf.DUMMYFUNCTION("IFNA(FILTER('Audience data'!A:A, 'Audience data'!B:B=$D550, 'Audience data'!A:A=$E$2), 0)"),45232.0)</f>
        <v>45232</v>
      </c>
      <c r="F550" s="2"/>
    </row>
    <row r="551">
      <c r="D551" s="2" t="str">
        <f>IFERROR(__xludf.DUMMYFUNCTION("""COMPUTED_VALUE"""),"7a4df8a0-5f40-11ee-87a1-c3bd1700174f")</f>
        <v>7a4df8a0-5f40-11ee-87a1-c3bd1700174f</v>
      </c>
      <c r="E551" s="2">
        <f>IFERROR(__xludf.DUMMYFUNCTION("IFNA(FILTER('Audience data'!A:A, 'Audience data'!B:B=$D551, 'Audience data'!A:A=$E$2), 0)"),0.0)</f>
        <v>0</v>
      </c>
      <c r="F551" s="2"/>
    </row>
    <row r="552">
      <c r="D552" s="2" t="str">
        <f>IFERROR(__xludf.DUMMYFUNCTION("""COMPUTED_VALUE"""),"33864540-382f-11ee-a5a1-cfd5c6784c6b")</f>
        <v>33864540-382f-11ee-a5a1-cfd5c6784c6b</v>
      </c>
      <c r="E552" s="2">
        <f>IFERROR(__xludf.DUMMYFUNCTION("IFNA(FILTER('Audience data'!A:A, 'Audience data'!B:B=$D552, 'Audience data'!A:A=$E$2), 0)"),45232.0)</f>
        <v>45232</v>
      </c>
      <c r="F552" s="2"/>
    </row>
    <row r="553">
      <c r="D553" s="2" t="str">
        <f>IFERROR(__xludf.DUMMYFUNCTION("""COMPUTED_VALUE"""),"32576a80-a39f-11ec-a680-09fcc5f5cdba")</f>
        <v>32576a80-a39f-11ec-a680-09fcc5f5cdba</v>
      </c>
      <c r="E553" s="2">
        <f>IFERROR(__xludf.DUMMYFUNCTION("IFNA(FILTER('Audience data'!A:A, 'Audience data'!B:B=$D553, 'Audience data'!A:A=$E$2), 0)"),45232.0)</f>
        <v>45232</v>
      </c>
      <c r="F553" s="2"/>
    </row>
    <row r="554">
      <c r="D554" s="2" t="str">
        <f>IFERROR(__xludf.DUMMYFUNCTION("""COMPUTED_VALUE"""),"3c9c7790-fee0-11ed-b912-f5c86f37ce9a")</f>
        <v>3c9c7790-fee0-11ed-b912-f5c86f37ce9a</v>
      </c>
      <c r="E554" s="2">
        <f>IFERROR(__xludf.DUMMYFUNCTION("IFNA(FILTER('Audience data'!A:A, 'Audience data'!B:B=$D554, 'Audience data'!A:A=$E$2), 0)"),0.0)</f>
        <v>0</v>
      </c>
      <c r="F554" s="2"/>
    </row>
    <row r="555">
      <c r="D555" s="2" t="str">
        <f>IFERROR(__xludf.DUMMYFUNCTION("""COMPUTED_VALUE"""),"3b100450-8fc8-11ed-a4ee-39bb2f444421")</f>
        <v>3b100450-8fc8-11ed-a4ee-39bb2f444421</v>
      </c>
      <c r="E555" s="2">
        <f>IFERROR(__xludf.DUMMYFUNCTION("IFNA(FILTER('Audience data'!A:A, 'Audience data'!B:B=$D555, 'Audience data'!A:A=$E$2), 0)"),45232.0)</f>
        <v>45232</v>
      </c>
      <c r="F555" s="2"/>
    </row>
    <row r="556">
      <c r="D556" s="2" t="str">
        <f>IFERROR(__xludf.DUMMYFUNCTION("""COMPUTED_VALUE"""),"b6c142f0-7797-11ee-83d2-9500cff1cbb2")</f>
        <v>b6c142f0-7797-11ee-83d2-9500cff1cbb2</v>
      </c>
      <c r="E556" s="2">
        <f>IFERROR(__xludf.DUMMYFUNCTION("IFNA(FILTER('Audience data'!A:A, 'Audience data'!B:B=$D556, 'Audience data'!A:A=$E$2), 0)"),0.0)</f>
        <v>0</v>
      </c>
      <c r="F556" s="2"/>
    </row>
    <row r="557">
      <c r="D557" s="2" t="str">
        <f>IFERROR(__xludf.DUMMYFUNCTION("""COMPUTED_VALUE"""),"f19fd210-5ff6-11ed-8859-1b0fcaff46f2")</f>
        <v>f19fd210-5ff6-11ed-8859-1b0fcaff46f2</v>
      </c>
      <c r="E557" s="2">
        <f>IFERROR(__xludf.DUMMYFUNCTION("IFNA(FILTER('Audience data'!A:A, 'Audience data'!B:B=$D557, 'Audience data'!A:A=$E$2), 0)"),0.0)</f>
        <v>0</v>
      </c>
      <c r="F557" s="2"/>
    </row>
    <row r="558">
      <c r="D558" s="2" t="str">
        <f>IFERROR(__xludf.DUMMYFUNCTION("""COMPUTED_VALUE"""),"cd7e44c0-43da-11ee-947e-e1e2d2ff1735")</f>
        <v>cd7e44c0-43da-11ee-947e-e1e2d2ff1735</v>
      </c>
      <c r="E558" s="2">
        <f>IFERROR(__xludf.DUMMYFUNCTION("IFNA(FILTER('Audience data'!A:A, 'Audience data'!B:B=$D558, 'Audience data'!A:A=$E$2), 0)"),0.0)</f>
        <v>0</v>
      </c>
      <c r="F558" s="2"/>
    </row>
    <row r="559">
      <c r="D559" s="2" t="str">
        <f>IFERROR(__xludf.DUMMYFUNCTION("""COMPUTED_VALUE"""),"f8644fe0-6a22-11ee-8e5f-3742adbb3680")</f>
        <v>f8644fe0-6a22-11ee-8e5f-3742adbb3680</v>
      </c>
      <c r="E559" s="2">
        <f>IFERROR(__xludf.DUMMYFUNCTION("IFNA(FILTER('Audience data'!A:A, 'Audience data'!B:B=$D559, 'Audience data'!A:A=$E$2), 0)"),0.0)</f>
        <v>0</v>
      </c>
      <c r="F559" s="2"/>
    </row>
    <row r="560">
      <c r="D560" s="2" t="str">
        <f>IFERROR(__xludf.DUMMYFUNCTION("""COMPUTED_VALUE"""),"8aca5ab0-4c2d-11ed-ba4f-3339b0969613")</f>
        <v>8aca5ab0-4c2d-11ed-ba4f-3339b0969613</v>
      </c>
      <c r="E560" s="2">
        <f>IFERROR(__xludf.DUMMYFUNCTION("IFNA(FILTER('Audience data'!A:A, 'Audience data'!B:B=$D560, 'Audience data'!A:A=$E$2), 0)"),45232.0)</f>
        <v>45232</v>
      </c>
      <c r="F560" s="2"/>
    </row>
    <row r="561">
      <c r="D561" s="2" t="str">
        <f>IFERROR(__xludf.DUMMYFUNCTION("""COMPUTED_VALUE"""),"f3aba330-b07b-11eb-a801-bf829ec496ad")</f>
        <v>f3aba330-b07b-11eb-a801-bf829ec496ad</v>
      </c>
      <c r="E561" s="2">
        <f>IFERROR(__xludf.DUMMYFUNCTION("IFNA(FILTER('Audience data'!A:A, 'Audience data'!B:B=$D561, 'Audience data'!A:A=$E$2), 0)"),0.0)</f>
        <v>0</v>
      </c>
      <c r="F561" s="2"/>
    </row>
    <row r="562">
      <c r="D562" s="2" t="str">
        <f>IFERROR(__xludf.DUMMYFUNCTION("""COMPUTED_VALUE"""),"a1b65760-7789-11ed-95c0-235bff74b1bd")</f>
        <v>a1b65760-7789-11ed-95c0-235bff74b1bd</v>
      </c>
      <c r="E562" s="2">
        <f>IFERROR(__xludf.DUMMYFUNCTION("IFNA(FILTER('Audience data'!A:A, 'Audience data'!B:B=$D562, 'Audience data'!A:A=$E$2), 0)"),0.0)</f>
        <v>0</v>
      </c>
      <c r="F562" s="2"/>
    </row>
    <row r="563">
      <c r="D563" s="2" t="str">
        <f>IFERROR(__xludf.DUMMYFUNCTION("""COMPUTED_VALUE"""),"ad8b85f0-5097-11ee-bac1-95b6a705b089")</f>
        <v>ad8b85f0-5097-11ee-bac1-95b6a705b089</v>
      </c>
      <c r="E563" s="2">
        <f>IFERROR(__xludf.DUMMYFUNCTION("IFNA(FILTER('Audience data'!A:A, 'Audience data'!B:B=$D563, 'Audience data'!A:A=$E$2), 0)"),0.0)</f>
        <v>0</v>
      </c>
      <c r="F563" s="2"/>
    </row>
    <row r="564">
      <c r="D564" s="2" t="str">
        <f>IFERROR(__xludf.DUMMYFUNCTION("""COMPUTED_VALUE"""),"759641a0-6f12-11ee-807f-afaa989d636a")</f>
        <v>759641a0-6f12-11ee-807f-afaa989d636a</v>
      </c>
      <c r="E564" s="2">
        <f>IFERROR(__xludf.DUMMYFUNCTION("IFNA(FILTER('Audience data'!A:A, 'Audience data'!B:B=$D564, 'Audience data'!A:A=$E$2), 0)"),0.0)</f>
        <v>0</v>
      </c>
      <c r="F564" s="2"/>
    </row>
    <row r="565">
      <c r="D565" s="2" t="str">
        <f>IFERROR(__xludf.DUMMYFUNCTION("""COMPUTED_VALUE"""),"d9019820-62bf-11ee-8b61-21253dd65b02")</f>
        <v>d9019820-62bf-11ee-8b61-21253dd65b02</v>
      </c>
      <c r="E565" s="2">
        <f>IFERROR(__xludf.DUMMYFUNCTION("IFNA(FILTER('Audience data'!A:A, 'Audience data'!B:B=$D565, 'Audience data'!A:A=$E$2), 0)"),45232.0)</f>
        <v>45232</v>
      </c>
      <c r="F565" s="2"/>
    </row>
    <row r="566">
      <c r="D566" s="2" t="str">
        <f>IFERROR(__xludf.DUMMYFUNCTION("""COMPUTED_VALUE"""),"51ed0430-73b0-11ee-bf70-db2f3e338908")</f>
        <v>51ed0430-73b0-11ee-bf70-db2f3e338908</v>
      </c>
      <c r="E566" s="2">
        <f>IFERROR(__xludf.DUMMYFUNCTION("IFNA(FILTER('Audience data'!A:A, 'Audience data'!B:B=$D566, 'Audience data'!A:A=$E$2), 0)"),45232.0)</f>
        <v>45232</v>
      </c>
      <c r="F566" s="2"/>
    </row>
    <row r="567">
      <c r="D567" s="2" t="str">
        <f>IFERROR(__xludf.DUMMYFUNCTION("""COMPUTED_VALUE"""),"99bad380-76ff-11ee-af63-436f1895a38a")</f>
        <v>99bad380-76ff-11ee-af63-436f1895a38a</v>
      </c>
      <c r="E567" s="2">
        <f>IFERROR(__xludf.DUMMYFUNCTION("IFNA(FILTER('Audience data'!A:A, 'Audience data'!B:B=$D567, 'Audience data'!A:A=$E$2), 0)"),0.0)</f>
        <v>0</v>
      </c>
      <c r="F567" s="2"/>
    </row>
    <row r="568">
      <c r="D568" s="2" t="str">
        <f>IFERROR(__xludf.DUMMYFUNCTION("""COMPUTED_VALUE"""),"1f8ba1c0-1aed-11ee-8d66-8f0521673ea6")</f>
        <v>1f8ba1c0-1aed-11ee-8d66-8f0521673ea6</v>
      </c>
      <c r="E568" s="2">
        <f>IFERROR(__xludf.DUMMYFUNCTION("IFNA(FILTER('Audience data'!A:A, 'Audience data'!B:B=$D568, 'Audience data'!A:A=$E$2), 0)"),0.0)</f>
        <v>0</v>
      </c>
      <c r="F568" s="2"/>
    </row>
    <row r="569">
      <c r="D569" s="2" t="str">
        <f>IFERROR(__xludf.DUMMYFUNCTION("""COMPUTED_VALUE"""),"8a45d150-cadc-11ec-91b0-45d5da48b7f1")</f>
        <v>8a45d150-cadc-11ec-91b0-45d5da48b7f1</v>
      </c>
      <c r="E569" s="2">
        <f>IFERROR(__xludf.DUMMYFUNCTION("IFNA(FILTER('Audience data'!A:A, 'Audience data'!B:B=$D569, 'Audience data'!A:A=$E$2), 0)"),45232.0)</f>
        <v>45232</v>
      </c>
      <c r="F569" s="2"/>
    </row>
    <row r="570">
      <c r="D570" s="2" t="str">
        <f>IFERROR(__xludf.DUMMYFUNCTION("""COMPUTED_VALUE"""),"df8509f0-0ffb-11ee-bfe1-2d837d4cc7df")</f>
        <v>df8509f0-0ffb-11ee-bfe1-2d837d4cc7df</v>
      </c>
      <c r="E570" s="2">
        <f>IFERROR(__xludf.DUMMYFUNCTION("IFNA(FILTER('Audience data'!A:A, 'Audience data'!B:B=$D570, 'Audience data'!A:A=$E$2), 0)"),0.0)</f>
        <v>0</v>
      </c>
      <c r="F570" s="2"/>
    </row>
    <row r="571">
      <c r="D571" s="2" t="str">
        <f>IFERROR(__xludf.DUMMYFUNCTION("""COMPUTED_VALUE"""),"8313cd60-4303-11ee-b9f7-77e376310446")</f>
        <v>8313cd60-4303-11ee-b9f7-77e376310446</v>
      </c>
      <c r="E571" s="2">
        <f>IFERROR(__xludf.DUMMYFUNCTION("IFNA(FILTER('Audience data'!A:A, 'Audience data'!B:B=$D571, 'Audience data'!A:A=$E$2), 0)"),45232.0)</f>
        <v>45232</v>
      </c>
      <c r="F571" s="2"/>
    </row>
    <row r="572">
      <c r="D572" s="2" t="str">
        <f>IFERROR(__xludf.DUMMYFUNCTION("""COMPUTED_VALUE"""),"2630a7f0-3a7d-11ee-88b2-d18fd7859087")</f>
        <v>2630a7f0-3a7d-11ee-88b2-d18fd7859087</v>
      </c>
      <c r="E572" s="2">
        <f>IFERROR(__xludf.DUMMYFUNCTION("IFNA(FILTER('Audience data'!A:A, 'Audience data'!B:B=$D572, 'Audience data'!A:A=$E$2), 0)"),45232.0)</f>
        <v>45232</v>
      </c>
      <c r="F572" s="2"/>
    </row>
    <row r="573">
      <c r="D573" s="2" t="str">
        <f>IFERROR(__xludf.DUMMYFUNCTION("""COMPUTED_VALUE"""),"9ed33470-7c46-11ed-b4b5-75d263623399")</f>
        <v>9ed33470-7c46-11ed-b4b5-75d263623399</v>
      </c>
      <c r="E573" s="2">
        <f>IFERROR(__xludf.DUMMYFUNCTION("IFNA(FILTER('Audience data'!A:A, 'Audience data'!B:B=$D573, 'Audience data'!A:A=$E$2), 0)"),0.0)</f>
        <v>0</v>
      </c>
      <c r="F573" s="2"/>
    </row>
    <row r="574">
      <c r="D574" s="2" t="str">
        <f>IFERROR(__xludf.DUMMYFUNCTION("""COMPUTED_VALUE"""),"4f2f4510-aef2-11ed-861a-c12ce37770ee")</f>
        <v>4f2f4510-aef2-11ed-861a-c12ce37770ee</v>
      </c>
      <c r="E574" s="2">
        <f>IFERROR(__xludf.DUMMYFUNCTION("IFNA(FILTER('Audience data'!A:A, 'Audience data'!B:B=$D574, 'Audience data'!A:A=$E$2), 0)"),0.0)</f>
        <v>0</v>
      </c>
      <c r="F574" s="2"/>
    </row>
    <row r="575">
      <c r="D575" s="2" t="str">
        <f>IFERROR(__xludf.DUMMYFUNCTION("""COMPUTED_VALUE"""),"d96713d0-770f-11ee-a4f0-09f62626fb0e")</f>
        <v>d96713d0-770f-11ee-a4f0-09f62626fb0e</v>
      </c>
      <c r="E575" s="2">
        <f>IFERROR(__xludf.DUMMYFUNCTION("IFNA(FILTER('Audience data'!A:A, 'Audience data'!B:B=$D575, 'Audience data'!A:A=$E$2), 0)"),0.0)</f>
        <v>0</v>
      </c>
      <c r="F575" s="2"/>
    </row>
    <row r="576">
      <c r="D576" s="2" t="str">
        <f>IFERROR(__xludf.DUMMYFUNCTION("""COMPUTED_VALUE"""),"19bfef20-77e1-11ee-b252-6d7ce5b03007")</f>
        <v>19bfef20-77e1-11ee-b252-6d7ce5b03007</v>
      </c>
      <c r="E576" s="2">
        <f>IFERROR(__xludf.DUMMYFUNCTION("IFNA(FILTER('Audience data'!A:A, 'Audience data'!B:B=$D576, 'Audience data'!A:A=$E$2), 0)"),0.0)</f>
        <v>0</v>
      </c>
      <c r="F576" s="2"/>
    </row>
    <row r="577">
      <c r="D577" s="2" t="str">
        <f>IFERROR(__xludf.DUMMYFUNCTION("""COMPUTED_VALUE"""),"a4f107c0-25d7-11ee-b645-8382199167e4")</f>
        <v>a4f107c0-25d7-11ee-b645-8382199167e4</v>
      </c>
      <c r="E577" s="2">
        <f>IFERROR(__xludf.DUMMYFUNCTION("IFNA(FILTER('Audience data'!A:A, 'Audience data'!B:B=$D577, 'Audience data'!A:A=$E$2), 0)"),0.0)</f>
        <v>0</v>
      </c>
      <c r="F577" s="2"/>
    </row>
    <row r="578">
      <c r="D578" s="2" t="str">
        <f>IFERROR(__xludf.DUMMYFUNCTION("""COMPUTED_VALUE"""),"1facd200-9c80-11ed-bdbb-d16bc40b16cd")</f>
        <v>1facd200-9c80-11ed-bdbb-d16bc40b16cd</v>
      </c>
      <c r="E578" s="2">
        <f>IFERROR(__xludf.DUMMYFUNCTION("IFNA(FILTER('Audience data'!A:A, 'Audience data'!B:B=$D578, 'Audience data'!A:A=$E$2), 0)"),0.0)</f>
        <v>0</v>
      </c>
      <c r="F578" s="2"/>
    </row>
    <row r="579">
      <c r="D579" s="2" t="str">
        <f>IFERROR(__xludf.DUMMYFUNCTION("""COMPUTED_VALUE"""),"82aff070-57bc-11ed-a1f1-d9a024bf871f")</f>
        <v>82aff070-57bc-11ed-a1f1-d9a024bf871f</v>
      </c>
      <c r="E579" s="2">
        <f>IFERROR(__xludf.DUMMYFUNCTION("IFNA(FILTER('Audience data'!A:A, 'Audience data'!B:B=$D579, 'Audience data'!A:A=$E$2), 0)"),45232.0)</f>
        <v>45232</v>
      </c>
      <c r="F579" s="2"/>
    </row>
    <row r="580">
      <c r="D580" s="2" t="str">
        <f>IFERROR(__xludf.DUMMYFUNCTION("""COMPUTED_VALUE"""),"904969c0-5db8-11ee-9185-e5270066a2d3")</f>
        <v>904969c0-5db8-11ee-9185-e5270066a2d3</v>
      </c>
      <c r="E580" s="2">
        <f>IFERROR(__xludf.DUMMYFUNCTION("IFNA(FILTER('Audience data'!A:A, 'Audience data'!B:B=$D580, 'Audience data'!A:A=$E$2), 0)"),45232.0)</f>
        <v>45232</v>
      </c>
      <c r="F580" s="2"/>
    </row>
    <row r="581">
      <c r="D581" s="2" t="str">
        <f>IFERROR(__xludf.DUMMYFUNCTION("""COMPUTED_VALUE"""),"171ce6b0-dd22-11ed-94c4-d37f822402f4")</f>
        <v>171ce6b0-dd22-11ed-94c4-d37f822402f4</v>
      </c>
      <c r="E581" s="2">
        <f>IFERROR(__xludf.DUMMYFUNCTION("IFNA(FILTER('Audience data'!A:A, 'Audience data'!B:B=$D581, 'Audience data'!A:A=$E$2), 0)"),0.0)</f>
        <v>0</v>
      </c>
      <c r="F581" s="2"/>
    </row>
    <row r="582">
      <c r="D582" s="2" t="str">
        <f>IFERROR(__xludf.DUMMYFUNCTION("""COMPUTED_VALUE"""),"0e705cb0-594e-11ee-b40e-b125912f1ba6")</f>
        <v>0e705cb0-594e-11ee-b40e-b125912f1ba6</v>
      </c>
      <c r="E582" s="2">
        <f>IFERROR(__xludf.DUMMYFUNCTION("IFNA(FILTER('Audience data'!A:A, 'Audience data'!B:B=$D582, 'Audience data'!A:A=$E$2), 0)"),0.0)</f>
        <v>0</v>
      </c>
      <c r="F582" s="2"/>
    </row>
    <row r="583">
      <c r="D583" s="2" t="str">
        <f>IFERROR(__xludf.DUMMYFUNCTION("""COMPUTED_VALUE"""),"bec55e60-bd4d-11ec-bad1-352a3c90f6eb")</f>
        <v>bec55e60-bd4d-11ec-bad1-352a3c90f6eb</v>
      </c>
      <c r="E583" s="2">
        <f>IFERROR(__xludf.DUMMYFUNCTION("IFNA(FILTER('Audience data'!A:A, 'Audience data'!B:B=$D583, 'Audience data'!A:A=$E$2), 0)"),45232.0)</f>
        <v>45232</v>
      </c>
      <c r="F583" s="2"/>
    </row>
    <row r="584">
      <c r="D584" s="2" t="str">
        <f>IFERROR(__xludf.DUMMYFUNCTION("""COMPUTED_VALUE"""),"2ba1f410-dcb8-11ec-b9af-6dbf6cd09628")</f>
        <v>2ba1f410-dcb8-11ec-b9af-6dbf6cd09628</v>
      </c>
      <c r="E584" s="2">
        <f>IFERROR(__xludf.DUMMYFUNCTION("IFNA(FILTER('Audience data'!A:A, 'Audience data'!B:B=$D584, 'Audience data'!A:A=$E$2), 0)"),0.0)</f>
        <v>0</v>
      </c>
      <c r="F584" s="2"/>
    </row>
    <row r="585">
      <c r="D585" s="2" t="str">
        <f>IFERROR(__xludf.DUMMYFUNCTION("""COMPUTED_VALUE"""),"491848d0-0086-11ee-af2c-ab4d4b149261")</f>
        <v>491848d0-0086-11ee-af2c-ab4d4b149261</v>
      </c>
      <c r="E585" s="2">
        <f>IFERROR(__xludf.DUMMYFUNCTION("IFNA(FILTER('Audience data'!A:A, 'Audience data'!B:B=$D585, 'Audience data'!A:A=$E$2), 0)"),45232.0)</f>
        <v>45232</v>
      </c>
      <c r="F585" s="2"/>
    </row>
    <row r="586">
      <c r="D586" s="2" t="str">
        <f>IFERROR(__xludf.DUMMYFUNCTION("""COMPUTED_VALUE"""),"9a0f4460-a9a2-11eb-be82-75b0b9b423a9")</f>
        <v>9a0f4460-a9a2-11eb-be82-75b0b9b423a9</v>
      </c>
      <c r="E586" s="2">
        <f>IFERROR(__xludf.DUMMYFUNCTION("IFNA(FILTER('Audience data'!A:A, 'Audience data'!B:B=$D586, 'Audience data'!A:A=$E$2), 0)"),45232.0)</f>
        <v>45232</v>
      </c>
      <c r="F586" s="2"/>
    </row>
    <row r="587">
      <c r="D587" s="2" t="str">
        <f>IFERROR(__xludf.DUMMYFUNCTION("""COMPUTED_VALUE"""),"a5ad2250-fb86-11ed-9389-fb3ae8cc6873")</f>
        <v>a5ad2250-fb86-11ed-9389-fb3ae8cc6873</v>
      </c>
      <c r="E587" s="2">
        <f>IFERROR(__xludf.DUMMYFUNCTION("IFNA(FILTER('Audience data'!A:A, 'Audience data'!B:B=$D587, 'Audience data'!A:A=$E$2), 0)"),45232.0)</f>
        <v>45232</v>
      </c>
      <c r="F587" s="2"/>
    </row>
    <row r="588">
      <c r="D588" s="2" t="str">
        <f>IFERROR(__xludf.DUMMYFUNCTION("""COMPUTED_VALUE"""),"3fad9220-6398-11ea-9789-39cafe3b86b6")</f>
        <v>3fad9220-6398-11ea-9789-39cafe3b86b6</v>
      </c>
      <c r="E588" s="2">
        <f>IFERROR(__xludf.DUMMYFUNCTION("IFNA(FILTER('Audience data'!A:A, 'Audience data'!B:B=$D588, 'Audience data'!A:A=$E$2), 0)"),45232.0)</f>
        <v>45232</v>
      </c>
      <c r="F588" s="2"/>
    </row>
    <row r="589">
      <c r="D589" s="2" t="str">
        <f>IFERROR(__xludf.DUMMYFUNCTION("""COMPUTED_VALUE"""),"40db92d0-4005-11ee-9834-c3c3f51e9d0b")</f>
        <v>40db92d0-4005-11ee-9834-c3c3f51e9d0b</v>
      </c>
      <c r="E589" s="2">
        <f>IFERROR(__xludf.DUMMYFUNCTION("IFNA(FILTER('Audience data'!A:A, 'Audience data'!B:B=$D589, 'Audience data'!A:A=$E$2), 0)"),0.0)</f>
        <v>0</v>
      </c>
      <c r="F589" s="2"/>
    </row>
    <row r="590">
      <c r="D590" s="2" t="str">
        <f>IFERROR(__xludf.DUMMYFUNCTION("""COMPUTED_VALUE"""),"1c6902c0-01d4-11ea-9e4f-41d54eda09ef")</f>
        <v>1c6902c0-01d4-11ea-9e4f-41d54eda09ef</v>
      </c>
      <c r="E590" s="2">
        <f>IFERROR(__xludf.DUMMYFUNCTION("IFNA(FILTER('Audience data'!A:A, 'Audience data'!B:B=$D590, 'Audience data'!A:A=$E$2), 0)"),0.0)</f>
        <v>0</v>
      </c>
      <c r="F590" s="2"/>
    </row>
    <row r="591">
      <c r="D591" s="2" t="str">
        <f>IFERROR(__xludf.DUMMYFUNCTION("""COMPUTED_VALUE"""),"c0e59190-15d2-11ee-af76-176b5046ba29")</f>
        <v>c0e59190-15d2-11ee-af76-176b5046ba29</v>
      </c>
      <c r="E591" s="2">
        <f>IFERROR(__xludf.DUMMYFUNCTION("IFNA(FILTER('Audience data'!A:A, 'Audience data'!B:B=$D591, 'Audience data'!A:A=$E$2), 0)"),0.0)</f>
        <v>0</v>
      </c>
      <c r="F591" s="2"/>
    </row>
    <row r="592">
      <c r="D592" s="2" t="str">
        <f>IFERROR(__xludf.DUMMYFUNCTION("""COMPUTED_VALUE"""),"3adc7790-c586-11ed-83b7-076e1b9e619e")</f>
        <v>3adc7790-c586-11ed-83b7-076e1b9e619e</v>
      </c>
      <c r="E592" s="2">
        <f>IFERROR(__xludf.DUMMYFUNCTION("IFNA(FILTER('Audience data'!A:A, 'Audience data'!B:B=$D592, 'Audience data'!A:A=$E$2), 0)"),0.0)</f>
        <v>0</v>
      </c>
      <c r="F592" s="2"/>
    </row>
    <row r="593">
      <c r="D593" s="2" t="str">
        <f>IFERROR(__xludf.DUMMYFUNCTION("""COMPUTED_VALUE"""),"0ab697c0-ab98-11ec-a64a-2156c6248c1b")</f>
        <v>0ab697c0-ab98-11ec-a64a-2156c6248c1b</v>
      </c>
      <c r="E593" s="2">
        <f>IFERROR(__xludf.DUMMYFUNCTION("IFNA(FILTER('Audience data'!A:A, 'Audience data'!B:B=$D593, 'Audience data'!A:A=$E$2), 0)"),0.0)</f>
        <v>0</v>
      </c>
      <c r="F593" s="2"/>
    </row>
    <row r="594">
      <c r="D594" s="2" t="str">
        <f>IFERROR(__xludf.DUMMYFUNCTION("""COMPUTED_VALUE"""),"6261b740-7872-11ee-961f-5517ccf7abcc")</f>
        <v>6261b740-7872-11ee-961f-5517ccf7abcc</v>
      </c>
      <c r="E594" s="2">
        <f>IFERROR(__xludf.DUMMYFUNCTION("IFNA(FILTER('Audience data'!A:A, 'Audience data'!B:B=$D594, 'Audience data'!A:A=$E$2), 0)"),45232.0)</f>
        <v>45232</v>
      </c>
      <c r="F594" s="2"/>
    </row>
    <row r="595">
      <c r="D595" s="2" t="str">
        <f>IFERROR(__xludf.DUMMYFUNCTION("""COMPUTED_VALUE"""),"177d5680-b66e-11eb-b3c0-9d91e2a22b87")</f>
        <v>177d5680-b66e-11eb-b3c0-9d91e2a22b87</v>
      </c>
      <c r="E595" s="2">
        <f>IFERROR(__xludf.DUMMYFUNCTION("IFNA(FILTER('Audience data'!A:A, 'Audience data'!B:B=$D595, 'Audience data'!A:A=$E$2), 0)"),0.0)</f>
        <v>0</v>
      </c>
      <c r="F595" s="2"/>
    </row>
    <row r="596">
      <c r="D596" s="2" t="str">
        <f>IFERROR(__xludf.DUMMYFUNCTION("""COMPUTED_VALUE"""),"1af1dfb0-e255-11ed-889f-c119c82eb8db")</f>
        <v>1af1dfb0-e255-11ed-889f-c119c82eb8db</v>
      </c>
      <c r="E596" s="2">
        <f>IFERROR(__xludf.DUMMYFUNCTION("IFNA(FILTER('Audience data'!A:A, 'Audience data'!B:B=$D596, 'Audience data'!A:A=$E$2), 0)"),0.0)</f>
        <v>0</v>
      </c>
      <c r="F596" s="2"/>
    </row>
    <row r="597">
      <c r="D597" s="2" t="str">
        <f>IFERROR(__xludf.DUMMYFUNCTION("""COMPUTED_VALUE"""),"f165b8c0-bffd-11ed-b68b-cb215499e0ad")</f>
        <v>f165b8c0-bffd-11ed-b68b-cb215499e0ad</v>
      </c>
      <c r="E597" s="2">
        <f>IFERROR(__xludf.DUMMYFUNCTION("IFNA(FILTER('Audience data'!A:A, 'Audience data'!B:B=$D597, 'Audience data'!A:A=$E$2), 0)"),0.0)</f>
        <v>0</v>
      </c>
      <c r="F597" s="2"/>
    </row>
    <row r="598">
      <c r="D598" s="2" t="str">
        <f>IFERROR(__xludf.DUMMYFUNCTION("""COMPUTED_VALUE"""),"f60c5360-cd64-11ed-bf3f-87b39a04cf7f")</f>
        <v>f60c5360-cd64-11ed-bf3f-87b39a04cf7f</v>
      </c>
      <c r="E598" s="2">
        <f>IFERROR(__xludf.DUMMYFUNCTION("IFNA(FILTER('Audience data'!A:A, 'Audience data'!B:B=$D598, 'Audience data'!A:A=$E$2), 0)"),0.0)</f>
        <v>0</v>
      </c>
      <c r="F598" s="2"/>
    </row>
    <row r="599">
      <c r="D599" s="2" t="str">
        <f>IFERROR(__xludf.DUMMYFUNCTION("""COMPUTED_VALUE"""),"119f18e0-43cd-11ee-b3c7-97dbf58e5c66")</f>
        <v>119f18e0-43cd-11ee-b3c7-97dbf58e5c66</v>
      </c>
      <c r="E599" s="2">
        <f>IFERROR(__xludf.DUMMYFUNCTION("IFNA(FILTER('Audience data'!A:A, 'Audience data'!B:B=$D599, 'Audience data'!A:A=$E$2), 0)"),45232.0)</f>
        <v>45232</v>
      </c>
      <c r="F599" s="2"/>
    </row>
    <row r="600">
      <c r="D600" s="2" t="str">
        <f>IFERROR(__xludf.DUMMYFUNCTION("""COMPUTED_VALUE"""),"d9f3c430-8808-11ec-bf5f-2321cbbfc007")</f>
        <v>d9f3c430-8808-11ec-bf5f-2321cbbfc007</v>
      </c>
      <c r="E600" s="2">
        <f>IFERROR(__xludf.DUMMYFUNCTION("IFNA(FILTER('Audience data'!A:A, 'Audience data'!B:B=$D600, 'Audience data'!A:A=$E$2), 0)"),0.0)</f>
        <v>0</v>
      </c>
      <c r="F600" s="2"/>
    </row>
    <row r="601">
      <c r="D601" s="2" t="str">
        <f>IFERROR(__xludf.DUMMYFUNCTION("""COMPUTED_VALUE"""),"c145dc60-6697-11ee-ba74-f71df132660c")</f>
        <v>c145dc60-6697-11ee-ba74-f71df132660c</v>
      </c>
      <c r="E601" s="2">
        <f>IFERROR(__xludf.DUMMYFUNCTION("IFNA(FILTER('Audience data'!A:A, 'Audience data'!B:B=$D601, 'Audience data'!A:A=$E$2), 0)"),0.0)</f>
        <v>0</v>
      </c>
      <c r="F601" s="2"/>
    </row>
    <row r="602">
      <c r="D602" s="2" t="str">
        <f>IFERROR(__xludf.DUMMYFUNCTION("""COMPUTED_VALUE"""),"942b14b0-3740-11ee-9c50-23d848797bb4")</f>
        <v>942b14b0-3740-11ee-9c50-23d848797bb4</v>
      </c>
      <c r="E602" s="2">
        <f>IFERROR(__xludf.DUMMYFUNCTION("IFNA(FILTER('Audience data'!A:A, 'Audience data'!B:B=$D602, 'Audience data'!A:A=$E$2), 0)"),45232.0)</f>
        <v>45232</v>
      </c>
      <c r="F602" s="2"/>
    </row>
    <row r="603">
      <c r="D603" s="2" t="str">
        <f>IFERROR(__xludf.DUMMYFUNCTION("""COMPUTED_VALUE"""),"878e2850-1c52-11ed-9ea1-0702a8ee86f9")</f>
        <v>878e2850-1c52-11ed-9ea1-0702a8ee86f9</v>
      </c>
      <c r="E603" s="2">
        <f>IFERROR(__xludf.DUMMYFUNCTION("IFNA(FILTER('Audience data'!A:A, 'Audience data'!B:B=$D603, 'Audience data'!A:A=$E$2), 0)"),0.0)</f>
        <v>0</v>
      </c>
      <c r="F603" s="2"/>
    </row>
    <row r="604">
      <c r="D604" s="2" t="str">
        <f>IFERROR(__xludf.DUMMYFUNCTION("""COMPUTED_VALUE"""),"39188e40-0b94-11ee-a101-67eb31cacc85")</f>
        <v>39188e40-0b94-11ee-a101-67eb31cacc85</v>
      </c>
      <c r="E604" s="2">
        <f>IFERROR(__xludf.DUMMYFUNCTION("IFNA(FILTER('Audience data'!A:A, 'Audience data'!B:B=$D604, 'Audience data'!A:A=$E$2), 0)"),0.0)</f>
        <v>0</v>
      </c>
      <c r="F604" s="2"/>
    </row>
    <row r="605">
      <c r="D605" s="2" t="str">
        <f>IFERROR(__xludf.DUMMYFUNCTION("""COMPUTED_VALUE"""),"d94e80e0-44c9-11ee-bd5d-df6656db5b76")</f>
        <v>d94e80e0-44c9-11ee-bd5d-df6656db5b76</v>
      </c>
      <c r="E605" s="2">
        <f>IFERROR(__xludf.DUMMYFUNCTION("IFNA(FILTER('Audience data'!A:A, 'Audience data'!B:B=$D605, 'Audience data'!A:A=$E$2), 0)"),45232.0)</f>
        <v>45232</v>
      </c>
      <c r="F605" s="2"/>
    </row>
    <row r="606">
      <c r="D606" s="2" t="str">
        <f>IFERROR(__xludf.DUMMYFUNCTION("""COMPUTED_VALUE"""),"ed7bf8b0-7ce2-11eb-a984-0b585d77fc73")</f>
        <v>ed7bf8b0-7ce2-11eb-a984-0b585d77fc73</v>
      </c>
      <c r="E606" s="2">
        <f>IFERROR(__xludf.DUMMYFUNCTION("IFNA(FILTER('Audience data'!A:A, 'Audience data'!B:B=$D606, 'Audience data'!A:A=$E$2), 0)"),0.0)</f>
        <v>0</v>
      </c>
      <c r="F606" s="2"/>
    </row>
    <row r="607">
      <c r="D607" s="2" t="str">
        <f>IFERROR(__xludf.DUMMYFUNCTION("""COMPUTED_VALUE"""),"9f7b14f0-dd2a-11ea-8b48-7b8c98006cb0")</f>
        <v>9f7b14f0-dd2a-11ea-8b48-7b8c98006cb0</v>
      </c>
      <c r="E607" s="2">
        <f>IFERROR(__xludf.DUMMYFUNCTION("IFNA(FILTER('Audience data'!A:A, 'Audience data'!B:B=$D607, 'Audience data'!A:A=$E$2), 0)"),45232.0)</f>
        <v>45232</v>
      </c>
      <c r="F607" s="2"/>
    </row>
    <row r="608">
      <c r="D608" s="2" t="str">
        <f>IFERROR(__xludf.DUMMYFUNCTION("""COMPUTED_VALUE"""),"c8db7380-31b9-11ee-861f-e9feefc4028a")</f>
        <v>c8db7380-31b9-11ee-861f-e9feefc4028a</v>
      </c>
      <c r="E608" s="2">
        <f>IFERROR(__xludf.DUMMYFUNCTION("IFNA(FILTER('Audience data'!A:A, 'Audience data'!B:B=$D608, 'Audience data'!A:A=$E$2), 0)"),0.0)</f>
        <v>0</v>
      </c>
      <c r="F608" s="2"/>
    </row>
    <row r="609">
      <c r="D609" s="2" t="str">
        <f>IFERROR(__xludf.DUMMYFUNCTION("""COMPUTED_VALUE"""),"c43859a0-2576-11ee-95c0-f3a8eb36e260")</f>
        <v>c43859a0-2576-11ee-95c0-f3a8eb36e260</v>
      </c>
      <c r="E609" s="2">
        <f>IFERROR(__xludf.DUMMYFUNCTION("IFNA(FILTER('Audience data'!A:A, 'Audience data'!B:B=$D609, 'Audience data'!A:A=$E$2), 0)"),45232.0)</f>
        <v>45232</v>
      </c>
      <c r="F609" s="2"/>
    </row>
    <row r="610">
      <c r="D610" s="2" t="str">
        <f>IFERROR(__xludf.DUMMYFUNCTION("""COMPUTED_VALUE"""),"b58793a0-67a8-11eb-a3a1-e314a03b5d98")</f>
        <v>b58793a0-67a8-11eb-a3a1-e314a03b5d98</v>
      </c>
      <c r="E610" s="2">
        <f>IFERROR(__xludf.DUMMYFUNCTION("IFNA(FILTER('Audience data'!A:A, 'Audience data'!B:B=$D610, 'Audience data'!A:A=$E$2), 0)"),0.0)</f>
        <v>0</v>
      </c>
      <c r="F610" s="2"/>
    </row>
    <row r="611">
      <c r="D611" s="2" t="str">
        <f>IFERROR(__xludf.DUMMYFUNCTION("""COMPUTED_VALUE"""),"37fac7b0-4246-11ee-b237-774ecd0e55d5")</f>
        <v>37fac7b0-4246-11ee-b237-774ecd0e55d5</v>
      </c>
      <c r="E611" s="2">
        <f>IFERROR(__xludf.DUMMYFUNCTION("IFNA(FILTER('Audience data'!A:A, 'Audience data'!B:B=$D611, 'Audience data'!A:A=$E$2), 0)"),0.0)</f>
        <v>0</v>
      </c>
      <c r="F611" s="2"/>
    </row>
    <row r="612">
      <c r="D612" s="2" t="str">
        <f>IFERROR(__xludf.DUMMYFUNCTION("""COMPUTED_VALUE"""),"fffec340-4ae0-11ee-aa64-cb452c798cf7")</f>
        <v>fffec340-4ae0-11ee-aa64-cb452c798cf7</v>
      </c>
      <c r="E612" s="2">
        <f>IFERROR(__xludf.DUMMYFUNCTION("IFNA(FILTER('Audience data'!A:A, 'Audience data'!B:B=$D612, 'Audience data'!A:A=$E$2), 0)"),45232.0)</f>
        <v>45232</v>
      </c>
      <c r="F612" s="2"/>
    </row>
    <row r="613">
      <c r="D613" s="2" t="str">
        <f>IFERROR(__xludf.DUMMYFUNCTION("""COMPUTED_VALUE"""),"648c2480-c0ab-11ed-9a17-8396e86aa4ff")</f>
        <v>648c2480-c0ab-11ed-9a17-8396e86aa4ff</v>
      </c>
      <c r="E613" s="2">
        <f>IFERROR(__xludf.DUMMYFUNCTION("IFNA(FILTER('Audience data'!A:A, 'Audience data'!B:B=$D613, 'Audience data'!A:A=$E$2), 0)"),45232.0)</f>
        <v>45232</v>
      </c>
      <c r="F613" s="2"/>
    </row>
    <row r="614">
      <c r="D614" s="2" t="str">
        <f>IFERROR(__xludf.DUMMYFUNCTION("""COMPUTED_VALUE"""),"fe52f2d0-7152-11ee-ba94-f78c26841e52")</f>
        <v>fe52f2d0-7152-11ee-ba94-f78c26841e52</v>
      </c>
      <c r="E614" s="2">
        <f>IFERROR(__xludf.DUMMYFUNCTION("IFNA(FILTER('Audience data'!A:A, 'Audience data'!B:B=$D614, 'Audience data'!A:A=$E$2), 0)"),45232.0)</f>
        <v>45232</v>
      </c>
      <c r="F614" s="2"/>
    </row>
    <row r="615">
      <c r="D615" s="2" t="str">
        <f>IFERROR(__xludf.DUMMYFUNCTION("""COMPUTED_VALUE"""),"f3442640-28b7-11ee-8bfc-2f2d398b3974")</f>
        <v>f3442640-28b7-11ee-8bfc-2f2d398b3974</v>
      </c>
      <c r="E615" s="2">
        <f>IFERROR(__xludf.DUMMYFUNCTION("IFNA(FILTER('Audience data'!A:A, 'Audience data'!B:B=$D615, 'Audience data'!A:A=$E$2), 0)"),0.0)</f>
        <v>0</v>
      </c>
      <c r="F615" s="2"/>
    </row>
    <row r="616">
      <c r="D616" s="2" t="str">
        <f>IFERROR(__xludf.DUMMYFUNCTION("""COMPUTED_VALUE"""),"77d26ec0-9a8c-11ea-a2fd-3d9ff5d8d5c2")</f>
        <v>77d26ec0-9a8c-11ea-a2fd-3d9ff5d8d5c2</v>
      </c>
      <c r="E616" s="2">
        <f>IFERROR(__xludf.DUMMYFUNCTION("IFNA(FILTER('Audience data'!A:A, 'Audience data'!B:B=$D616, 'Audience data'!A:A=$E$2), 0)"),45232.0)</f>
        <v>45232</v>
      </c>
      <c r="F616" s="2"/>
    </row>
    <row r="617">
      <c r="D617" s="2" t="str">
        <f>IFERROR(__xludf.DUMMYFUNCTION("""COMPUTED_VALUE"""),"34804670-5b95-11ed-a84f-ef575c8f954e")</f>
        <v>34804670-5b95-11ed-a84f-ef575c8f954e</v>
      </c>
      <c r="E617" s="2">
        <f>IFERROR(__xludf.DUMMYFUNCTION("IFNA(FILTER('Audience data'!A:A, 'Audience data'!B:B=$D617, 'Audience data'!A:A=$E$2), 0)"),0.0)</f>
        <v>0</v>
      </c>
      <c r="F617" s="2"/>
    </row>
    <row r="618">
      <c r="D618" s="2" t="str">
        <f>IFERROR(__xludf.DUMMYFUNCTION("""COMPUTED_VALUE"""),"af142b30-4114-11ee-a7af-95b819bc48f9")</f>
        <v>af142b30-4114-11ee-a7af-95b819bc48f9</v>
      </c>
      <c r="E618" s="2">
        <f>IFERROR(__xludf.DUMMYFUNCTION("IFNA(FILTER('Audience data'!A:A, 'Audience data'!B:B=$D618, 'Audience data'!A:A=$E$2), 0)"),45232.0)</f>
        <v>45232</v>
      </c>
      <c r="F618" s="2"/>
    </row>
    <row r="619">
      <c r="D619" s="2" t="str">
        <f>IFERROR(__xludf.DUMMYFUNCTION("""COMPUTED_VALUE"""),"616bdf90-69b5-11ed-b8be-8fed9651f41a")</f>
        <v>616bdf90-69b5-11ed-b8be-8fed9651f41a</v>
      </c>
      <c r="E619" s="2">
        <f>IFERROR(__xludf.DUMMYFUNCTION("IFNA(FILTER('Audience data'!A:A, 'Audience data'!B:B=$D619, 'Audience data'!A:A=$E$2), 0)"),0.0)</f>
        <v>0</v>
      </c>
      <c r="F619" s="2"/>
    </row>
    <row r="620">
      <c r="D620" s="2" t="str">
        <f>IFERROR(__xludf.DUMMYFUNCTION("""COMPUTED_VALUE"""),"262f13e0-7aa7-11ed-8af5-2fc8820d33f9")</f>
        <v>262f13e0-7aa7-11ed-8af5-2fc8820d33f9</v>
      </c>
      <c r="E620" s="2">
        <f>IFERROR(__xludf.DUMMYFUNCTION("IFNA(FILTER('Audience data'!A:A, 'Audience data'!B:B=$D620, 'Audience data'!A:A=$E$2), 0)"),45232.0)</f>
        <v>45232</v>
      </c>
      <c r="F620" s="2"/>
    </row>
    <row r="621">
      <c r="D621" s="2" t="str">
        <f>IFERROR(__xludf.DUMMYFUNCTION("""COMPUTED_VALUE"""),"1fba7800-18db-11ea-a00b-cf3d2fa771e7")</f>
        <v>1fba7800-18db-11ea-a00b-cf3d2fa771e7</v>
      </c>
      <c r="E621" s="2">
        <f>IFERROR(__xludf.DUMMYFUNCTION("IFNA(FILTER('Audience data'!A:A, 'Audience data'!B:B=$D621, 'Audience data'!A:A=$E$2), 0)"),0.0)</f>
        <v>0</v>
      </c>
      <c r="F621" s="2"/>
    </row>
    <row r="622">
      <c r="D622" s="2" t="str">
        <f>IFERROR(__xludf.DUMMYFUNCTION("""COMPUTED_VALUE"""),"cf733600-e3ea-11ed-a5b9-b3c6a94e0cba")</f>
        <v>cf733600-e3ea-11ed-a5b9-b3c6a94e0cba</v>
      </c>
      <c r="E622" s="2">
        <f>IFERROR(__xludf.DUMMYFUNCTION("IFNA(FILTER('Audience data'!A:A, 'Audience data'!B:B=$D622, 'Audience data'!A:A=$E$2), 0)"),45232.0)</f>
        <v>45232</v>
      </c>
      <c r="F622" s="2"/>
    </row>
    <row r="623">
      <c r="D623" s="2" t="str">
        <f>IFERROR(__xludf.DUMMYFUNCTION("""COMPUTED_VALUE"""),"86576eb0-cedb-11ed-8a6f-f38a23eae62b")</f>
        <v>86576eb0-cedb-11ed-8a6f-f38a23eae62b</v>
      </c>
      <c r="E623" s="2">
        <f>IFERROR(__xludf.DUMMYFUNCTION("IFNA(FILTER('Audience data'!A:A, 'Audience data'!B:B=$D623, 'Audience data'!A:A=$E$2), 0)"),45232.0)</f>
        <v>45232</v>
      </c>
      <c r="F623" s="2"/>
    </row>
    <row r="624">
      <c r="D624" s="2" t="str">
        <f>IFERROR(__xludf.DUMMYFUNCTION("""COMPUTED_VALUE"""),"87b83df0-fb1f-11ed-a7d0-91e1f7cf1912")</f>
        <v>87b83df0-fb1f-11ed-a7d0-91e1f7cf1912</v>
      </c>
      <c r="E624" s="2">
        <f>IFERROR(__xludf.DUMMYFUNCTION("IFNA(FILTER('Audience data'!A:A, 'Audience data'!B:B=$D624, 'Audience data'!A:A=$E$2), 0)"),0.0)</f>
        <v>0</v>
      </c>
      <c r="F624" s="2"/>
    </row>
    <row r="625">
      <c r="D625" s="2" t="str">
        <f>IFERROR(__xludf.DUMMYFUNCTION("""COMPUTED_VALUE"""),"5b49f240-eb2a-11ed-8024-8ba72ec431ec")</f>
        <v>5b49f240-eb2a-11ed-8024-8ba72ec431ec</v>
      </c>
      <c r="E625" s="2">
        <f>IFERROR(__xludf.DUMMYFUNCTION("IFNA(FILTER('Audience data'!A:A, 'Audience data'!B:B=$D625, 'Audience data'!A:A=$E$2), 0)"),0.0)</f>
        <v>0</v>
      </c>
      <c r="F62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4" width="39.75"/>
  </cols>
  <sheetData>
    <row r="1">
      <c r="A1" s="8" t="s">
        <v>17</v>
      </c>
      <c r="B1" s="8" t="s">
        <v>18</v>
      </c>
      <c r="C1" s="9" t="s">
        <v>19</v>
      </c>
      <c r="D1" s="9" t="s">
        <v>20</v>
      </c>
    </row>
    <row r="2">
      <c r="A2" s="10">
        <v>45241.0</v>
      </c>
      <c r="B2" s="11" t="s">
        <v>21</v>
      </c>
      <c r="C2" s="12">
        <v>13.0</v>
      </c>
      <c r="D2" s="12">
        <f t="shared" ref="D2:D16815" si="1">DAY(A2)</f>
        <v>11</v>
      </c>
    </row>
    <row r="3">
      <c r="A3" s="10">
        <v>45248.0</v>
      </c>
      <c r="B3" s="11" t="s">
        <v>22</v>
      </c>
      <c r="C3" s="12">
        <v>14.0</v>
      </c>
      <c r="D3" s="12">
        <f t="shared" si="1"/>
        <v>18</v>
      </c>
    </row>
    <row r="4">
      <c r="A4" s="10">
        <v>45259.0</v>
      </c>
      <c r="B4" s="11" t="s">
        <v>23</v>
      </c>
      <c r="C4" s="12">
        <v>21.0</v>
      </c>
      <c r="D4" s="12">
        <f t="shared" si="1"/>
        <v>29</v>
      </c>
    </row>
    <row r="5">
      <c r="A5" s="10">
        <v>45259.0</v>
      </c>
      <c r="B5" s="11" t="s">
        <v>24</v>
      </c>
      <c r="C5" s="12">
        <v>23.0</v>
      </c>
      <c r="D5" s="12">
        <f t="shared" si="1"/>
        <v>29</v>
      </c>
    </row>
    <row r="6">
      <c r="A6" s="10">
        <v>45259.0</v>
      </c>
      <c r="B6" s="11" t="s">
        <v>25</v>
      </c>
      <c r="C6" s="12">
        <v>12.0</v>
      </c>
      <c r="D6" s="12">
        <f t="shared" si="1"/>
        <v>29</v>
      </c>
    </row>
    <row r="7">
      <c r="A7" s="10">
        <v>45242.0</v>
      </c>
      <c r="B7" s="11" t="s">
        <v>26</v>
      </c>
      <c r="C7" s="12">
        <v>12.0</v>
      </c>
      <c r="D7" s="12">
        <f t="shared" si="1"/>
        <v>12</v>
      </c>
    </row>
    <row r="8">
      <c r="A8" s="10">
        <v>45238.0</v>
      </c>
      <c r="B8" s="11" t="s">
        <v>27</v>
      </c>
      <c r="C8" s="12">
        <v>26.0</v>
      </c>
      <c r="D8" s="12">
        <f t="shared" si="1"/>
        <v>8</v>
      </c>
    </row>
    <row r="9">
      <c r="A9" s="10">
        <v>45231.0</v>
      </c>
      <c r="B9" s="11" t="s">
        <v>28</v>
      </c>
      <c r="C9" s="12">
        <v>12.0</v>
      </c>
      <c r="D9" s="12">
        <f t="shared" si="1"/>
        <v>1</v>
      </c>
    </row>
    <row r="10">
      <c r="A10" s="10">
        <v>45231.0</v>
      </c>
      <c r="B10" s="11" t="s">
        <v>29</v>
      </c>
      <c r="C10" s="12">
        <v>15.0</v>
      </c>
      <c r="D10" s="12">
        <f t="shared" si="1"/>
        <v>1</v>
      </c>
    </row>
    <row r="11">
      <c r="A11" s="10">
        <v>45231.0</v>
      </c>
      <c r="B11" s="11" t="s">
        <v>30</v>
      </c>
      <c r="C11" s="12">
        <v>13.0</v>
      </c>
      <c r="D11" s="12">
        <f t="shared" si="1"/>
        <v>1</v>
      </c>
    </row>
    <row r="12">
      <c r="A12" s="10">
        <v>45240.0</v>
      </c>
      <c r="B12" s="11" t="s">
        <v>24</v>
      </c>
      <c r="C12" s="12">
        <v>17.0</v>
      </c>
      <c r="D12" s="12">
        <f t="shared" si="1"/>
        <v>10</v>
      </c>
    </row>
    <row r="13">
      <c r="A13" s="10">
        <v>45240.0</v>
      </c>
      <c r="B13" s="11" t="s">
        <v>31</v>
      </c>
      <c r="C13" s="12">
        <v>42.0</v>
      </c>
      <c r="D13" s="12">
        <f t="shared" si="1"/>
        <v>10</v>
      </c>
    </row>
    <row r="14">
      <c r="A14" s="10">
        <v>45240.0</v>
      </c>
      <c r="B14" s="11" t="s">
        <v>32</v>
      </c>
      <c r="C14" s="12">
        <v>12.0</v>
      </c>
      <c r="D14" s="12">
        <f t="shared" si="1"/>
        <v>10</v>
      </c>
    </row>
    <row r="15">
      <c r="A15" s="10">
        <v>45233.0</v>
      </c>
      <c r="B15" s="11" t="s">
        <v>33</v>
      </c>
      <c r="C15" s="12">
        <v>42.0</v>
      </c>
      <c r="D15" s="12">
        <f t="shared" si="1"/>
        <v>3</v>
      </c>
    </row>
    <row r="16">
      <c r="A16" s="10">
        <v>45233.0</v>
      </c>
      <c r="B16" s="11" t="s">
        <v>34</v>
      </c>
      <c r="C16" s="12">
        <v>12.0</v>
      </c>
      <c r="D16" s="12">
        <f t="shared" si="1"/>
        <v>3</v>
      </c>
    </row>
    <row r="17">
      <c r="A17" s="10">
        <v>45233.0</v>
      </c>
      <c r="B17" s="11" t="s">
        <v>35</v>
      </c>
      <c r="C17" s="12">
        <v>18.0</v>
      </c>
      <c r="D17" s="12">
        <f t="shared" si="1"/>
        <v>3</v>
      </c>
    </row>
    <row r="18">
      <c r="A18" s="10">
        <v>45250.0</v>
      </c>
      <c r="B18" s="11" t="s">
        <v>36</v>
      </c>
      <c r="C18" s="12">
        <v>12.0</v>
      </c>
      <c r="D18" s="12">
        <f t="shared" si="1"/>
        <v>20</v>
      </c>
    </row>
    <row r="19">
      <c r="A19" s="10">
        <v>45250.0</v>
      </c>
      <c r="B19" s="11" t="s">
        <v>37</v>
      </c>
      <c r="C19" s="12">
        <v>10.0</v>
      </c>
      <c r="D19" s="12">
        <f t="shared" si="1"/>
        <v>20</v>
      </c>
    </row>
    <row r="20">
      <c r="A20" s="10">
        <v>45250.0</v>
      </c>
      <c r="B20" s="11" t="s">
        <v>38</v>
      </c>
      <c r="C20" s="12">
        <v>10.0</v>
      </c>
      <c r="D20" s="12">
        <f t="shared" si="1"/>
        <v>20</v>
      </c>
    </row>
    <row r="21">
      <c r="A21" s="10">
        <v>45250.0</v>
      </c>
      <c r="B21" s="11" t="s">
        <v>39</v>
      </c>
      <c r="C21" s="12">
        <v>10.0</v>
      </c>
      <c r="D21" s="12">
        <f t="shared" si="1"/>
        <v>20</v>
      </c>
    </row>
    <row r="22">
      <c r="A22" s="10">
        <v>45250.0</v>
      </c>
      <c r="B22" s="11" t="s">
        <v>40</v>
      </c>
      <c r="C22" s="12">
        <v>19.0</v>
      </c>
      <c r="D22" s="12">
        <f t="shared" si="1"/>
        <v>20</v>
      </c>
    </row>
    <row r="23">
      <c r="A23" s="10">
        <v>45252.0</v>
      </c>
      <c r="B23" s="11" t="s">
        <v>41</v>
      </c>
      <c r="C23" s="12">
        <v>10.0</v>
      </c>
      <c r="D23" s="12">
        <f t="shared" si="1"/>
        <v>22</v>
      </c>
    </row>
    <row r="24">
      <c r="A24" s="10">
        <v>45252.0</v>
      </c>
      <c r="B24" s="11" t="s">
        <v>42</v>
      </c>
      <c r="C24" s="12">
        <v>10.0</v>
      </c>
      <c r="D24" s="12">
        <f t="shared" si="1"/>
        <v>22</v>
      </c>
    </row>
    <row r="25">
      <c r="A25" s="10">
        <v>45252.0</v>
      </c>
      <c r="B25" s="11" t="s">
        <v>43</v>
      </c>
      <c r="C25" s="12">
        <v>11.0</v>
      </c>
      <c r="D25" s="12">
        <f t="shared" si="1"/>
        <v>22</v>
      </c>
    </row>
    <row r="26">
      <c r="A26" s="10">
        <v>45252.0</v>
      </c>
      <c r="B26" s="11" t="s">
        <v>44</v>
      </c>
      <c r="C26" s="12">
        <v>14.0</v>
      </c>
      <c r="D26" s="12">
        <f t="shared" si="1"/>
        <v>22</v>
      </c>
    </row>
    <row r="27">
      <c r="A27" s="10">
        <v>45257.0</v>
      </c>
      <c r="B27" s="11" t="s">
        <v>45</v>
      </c>
      <c r="C27" s="12">
        <v>10.0</v>
      </c>
      <c r="D27" s="12">
        <f t="shared" si="1"/>
        <v>27</v>
      </c>
    </row>
    <row r="28">
      <c r="A28" s="10">
        <v>45257.0</v>
      </c>
      <c r="B28" s="11" t="s">
        <v>46</v>
      </c>
      <c r="C28" s="12">
        <v>10.0</v>
      </c>
      <c r="D28" s="12">
        <f t="shared" si="1"/>
        <v>27</v>
      </c>
    </row>
    <row r="29">
      <c r="A29" s="10">
        <v>45260.0</v>
      </c>
      <c r="B29" s="11" t="s">
        <v>47</v>
      </c>
      <c r="C29" s="12">
        <v>59.0</v>
      </c>
      <c r="D29" s="12">
        <f t="shared" si="1"/>
        <v>30</v>
      </c>
    </row>
    <row r="30">
      <c r="A30" s="10">
        <v>45260.0</v>
      </c>
      <c r="B30" s="11" t="s">
        <v>48</v>
      </c>
      <c r="C30" s="12">
        <v>10.0</v>
      </c>
      <c r="D30" s="12">
        <f t="shared" si="1"/>
        <v>30</v>
      </c>
    </row>
    <row r="31">
      <c r="A31" s="10">
        <v>45260.0</v>
      </c>
      <c r="B31" s="11" t="s">
        <v>49</v>
      </c>
      <c r="C31" s="12">
        <v>26.0</v>
      </c>
      <c r="D31" s="12">
        <f t="shared" si="1"/>
        <v>30</v>
      </c>
    </row>
    <row r="32">
      <c r="A32" s="10">
        <v>45260.0</v>
      </c>
      <c r="B32" s="11" t="s">
        <v>50</v>
      </c>
      <c r="C32" s="12">
        <v>12.0</v>
      </c>
      <c r="D32" s="12">
        <f t="shared" si="1"/>
        <v>30</v>
      </c>
    </row>
    <row r="33">
      <c r="A33" s="10">
        <v>45239.0</v>
      </c>
      <c r="B33" s="11" t="s">
        <v>51</v>
      </c>
      <c r="C33" s="12">
        <v>15.0</v>
      </c>
      <c r="D33" s="12">
        <f t="shared" si="1"/>
        <v>9</v>
      </c>
    </row>
    <row r="34">
      <c r="A34" s="10">
        <v>45232.0</v>
      </c>
      <c r="B34" s="11" t="s">
        <v>52</v>
      </c>
      <c r="C34" s="12">
        <v>10.0</v>
      </c>
      <c r="D34" s="12">
        <f t="shared" si="1"/>
        <v>2</v>
      </c>
    </row>
    <row r="35">
      <c r="A35" s="10">
        <v>45232.0</v>
      </c>
      <c r="B35" s="11" t="s">
        <v>53</v>
      </c>
      <c r="C35" s="12">
        <v>19.0</v>
      </c>
      <c r="D35" s="12">
        <f t="shared" si="1"/>
        <v>2</v>
      </c>
    </row>
    <row r="36">
      <c r="A36" s="10">
        <v>45232.0</v>
      </c>
      <c r="B36" s="11" t="s">
        <v>54</v>
      </c>
      <c r="C36" s="12">
        <v>51.0</v>
      </c>
      <c r="D36" s="12">
        <f t="shared" si="1"/>
        <v>2</v>
      </c>
    </row>
    <row r="37">
      <c r="A37" s="10">
        <v>45237.0</v>
      </c>
      <c r="B37" s="11" t="s">
        <v>55</v>
      </c>
      <c r="C37" s="12">
        <v>22.0</v>
      </c>
      <c r="D37" s="12">
        <f t="shared" si="1"/>
        <v>7</v>
      </c>
    </row>
    <row r="38">
      <c r="A38" s="10">
        <v>45237.0</v>
      </c>
      <c r="B38" s="11" t="s">
        <v>56</v>
      </c>
      <c r="C38" s="12">
        <v>10.0</v>
      </c>
      <c r="D38" s="12">
        <f t="shared" si="1"/>
        <v>7</v>
      </c>
    </row>
    <row r="39">
      <c r="A39" s="10">
        <v>45256.0</v>
      </c>
      <c r="B39" s="11" t="s">
        <v>33</v>
      </c>
      <c r="C39" s="12">
        <v>30.0</v>
      </c>
      <c r="D39" s="12">
        <f t="shared" si="1"/>
        <v>26</v>
      </c>
    </row>
    <row r="40">
      <c r="A40" s="10">
        <v>45256.0</v>
      </c>
      <c r="B40" s="11" t="s">
        <v>57</v>
      </c>
      <c r="C40" s="12">
        <v>16.0</v>
      </c>
      <c r="D40" s="12">
        <f t="shared" si="1"/>
        <v>26</v>
      </c>
    </row>
    <row r="41">
      <c r="A41" s="10">
        <v>45255.0</v>
      </c>
      <c r="B41" s="11" t="s">
        <v>58</v>
      </c>
      <c r="C41" s="12">
        <v>28.0</v>
      </c>
      <c r="D41" s="12">
        <f t="shared" si="1"/>
        <v>25</v>
      </c>
    </row>
    <row r="42">
      <c r="A42" s="10">
        <v>45255.0</v>
      </c>
      <c r="B42" s="11" t="s">
        <v>59</v>
      </c>
      <c r="C42" s="12">
        <v>15.0</v>
      </c>
      <c r="D42" s="12">
        <f t="shared" si="1"/>
        <v>25</v>
      </c>
    </row>
    <row r="43">
      <c r="A43" s="10">
        <v>45247.0</v>
      </c>
      <c r="B43" s="11" t="s">
        <v>60</v>
      </c>
      <c r="C43" s="12">
        <v>18.0</v>
      </c>
      <c r="D43" s="12">
        <f t="shared" si="1"/>
        <v>17</v>
      </c>
    </row>
    <row r="44">
      <c r="A44" s="10">
        <v>45247.0</v>
      </c>
      <c r="B44" s="11" t="s">
        <v>61</v>
      </c>
      <c r="C44" s="12">
        <v>11.0</v>
      </c>
      <c r="D44" s="12">
        <f t="shared" si="1"/>
        <v>17</v>
      </c>
    </row>
    <row r="45">
      <c r="A45" s="10">
        <v>45247.0</v>
      </c>
      <c r="B45" s="11" t="s">
        <v>62</v>
      </c>
      <c r="C45" s="12">
        <v>12.0</v>
      </c>
      <c r="D45" s="12">
        <f t="shared" si="1"/>
        <v>17</v>
      </c>
    </row>
    <row r="46">
      <c r="A46" s="10">
        <v>45253.0</v>
      </c>
      <c r="B46" s="11" t="s">
        <v>63</v>
      </c>
      <c r="C46" s="12">
        <v>11.0</v>
      </c>
      <c r="D46" s="12">
        <f t="shared" si="1"/>
        <v>23</v>
      </c>
    </row>
    <row r="47">
      <c r="A47" s="10">
        <v>45253.0</v>
      </c>
      <c r="B47" s="11" t="s">
        <v>64</v>
      </c>
      <c r="C47" s="12">
        <v>10.0</v>
      </c>
      <c r="D47" s="12">
        <f t="shared" si="1"/>
        <v>23</v>
      </c>
    </row>
    <row r="48">
      <c r="A48" s="10">
        <v>45253.0</v>
      </c>
      <c r="B48" s="11" t="s">
        <v>65</v>
      </c>
      <c r="C48" s="12">
        <v>12.0</v>
      </c>
      <c r="D48" s="12">
        <f t="shared" si="1"/>
        <v>23</v>
      </c>
    </row>
    <row r="49">
      <c r="A49" s="10">
        <v>45235.0</v>
      </c>
      <c r="B49" s="11" t="s">
        <v>66</v>
      </c>
      <c r="C49" s="12">
        <v>15.0</v>
      </c>
      <c r="D49" s="12">
        <f t="shared" si="1"/>
        <v>5</v>
      </c>
    </row>
    <row r="50">
      <c r="A50" s="10">
        <v>45235.0</v>
      </c>
      <c r="B50" s="11" t="s">
        <v>67</v>
      </c>
      <c r="C50" s="12">
        <v>13.0</v>
      </c>
      <c r="D50" s="12">
        <f t="shared" si="1"/>
        <v>5</v>
      </c>
    </row>
    <row r="51">
      <c r="A51" s="10">
        <v>45254.0</v>
      </c>
      <c r="B51" s="11" t="s">
        <v>23</v>
      </c>
      <c r="C51" s="12">
        <v>11.0</v>
      </c>
      <c r="D51" s="12">
        <f t="shared" si="1"/>
        <v>24</v>
      </c>
    </row>
    <row r="52">
      <c r="A52" s="10">
        <v>45254.0</v>
      </c>
      <c r="B52" s="11" t="s">
        <v>68</v>
      </c>
      <c r="C52" s="12">
        <v>14.0</v>
      </c>
      <c r="D52" s="12">
        <f t="shared" si="1"/>
        <v>24</v>
      </c>
    </row>
    <row r="53">
      <c r="A53" s="10">
        <v>45234.0</v>
      </c>
      <c r="B53" s="11" t="s">
        <v>69</v>
      </c>
      <c r="C53" s="12">
        <v>13.0</v>
      </c>
      <c r="D53" s="12">
        <f t="shared" si="1"/>
        <v>4</v>
      </c>
    </row>
    <row r="54">
      <c r="A54" s="10">
        <v>45234.0</v>
      </c>
      <c r="B54" s="11" t="s">
        <v>70</v>
      </c>
      <c r="C54" s="12">
        <v>15.0</v>
      </c>
      <c r="D54" s="12">
        <f t="shared" si="1"/>
        <v>4</v>
      </c>
    </row>
    <row r="55">
      <c r="A55" s="10">
        <v>45234.0</v>
      </c>
      <c r="B55" s="11" t="s">
        <v>71</v>
      </c>
      <c r="C55" s="12">
        <v>22.0</v>
      </c>
      <c r="D55" s="12">
        <f t="shared" si="1"/>
        <v>4</v>
      </c>
    </row>
    <row r="56">
      <c r="A56" s="10">
        <v>45236.0</v>
      </c>
      <c r="B56" s="11" t="s">
        <v>72</v>
      </c>
      <c r="C56" s="12">
        <v>32.0</v>
      </c>
      <c r="D56" s="12">
        <f t="shared" si="1"/>
        <v>6</v>
      </c>
    </row>
    <row r="57">
      <c r="A57" s="10">
        <v>45236.0</v>
      </c>
      <c r="B57" s="11" t="s">
        <v>73</v>
      </c>
      <c r="C57" s="12">
        <v>16.0</v>
      </c>
      <c r="D57" s="12">
        <f t="shared" si="1"/>
        <v>6</v>
      </c>
    </row>
    <row r="58">
      <c r="A58" s="10">
        <v>45236.0</v>
      </c>
      <c r="B58" s="11" t="s">
        <v>74</v>
      </c>
      <c r="C58" s="12">
        <v>10.0</v>
      </c>
      <c r="D58" s="12">
        <f t="shared" si="1"/>
        <v>6</v>
      </c>
    </row>
    <row r="59">
      <c r="A59" s="10">
        <v>45236.0</v>
      </c>
      <c r="B59" s="11" t="s">
        <v>75</v>
      </c>
      <c r="C59" s="12">
        <v>31.0</v>
      </c>
      <c r="D59" s="12">
        <f t="shared" si="1"/>
        <v>6</v>
      </c>
    </row>
    <row r="60">
      <c r="A60" s="10">
        <v>45236.0</v>
      </c>
      <c r="B60" s="11" t="s">
        <v>76</v>
      </c>
      <c r="C60" s="12">
        <v>12.0</v>
      </c>
      <c r="D60" s="12">
        <f t="shared" si="1"/>
        <v>6</v>
      </c>
    </row>
    <row r="61">
      <c r="A61" s="10">
        <v>45236.0</v>
      </c>
      <c r="B61" s="11" t="s">
        <v>77</v>
      </c>
      <c r="C61" s="12">
        <v>11.0</v>
      </c>
      <c r="D61" s="12">
        <f t="shared" si="1"/>
        <v>6</v>
      </c>
    </row>
    <row r="62">
      <c r="A62" s="10">
        <v>45236.0</v>
      </c>
      <c r="B62" s="11" t="s">
        <v>78</v>
      </c>
      <c r="C62" s="12">
        <v>19.0</v>
      </c>
      <c r="D62" s="12">
        <f t="shared" si="1"/>
        <v>6</v>
      </c>
    </row>
    <row r="63">
      <c r="A63" s="10">
        <v>45243.0</v>
      </c>
      <c r="B63" s="11" t="s">
        <v>79</v>
      </c>
      <c r="C63" s="12">
        <v>10.0</v>
      </c>
      <c r="D63" s="12">
        <f t="shared" si="1"/>
        <v>13</v>
      </c>
    </row>
    <row r="64">
      <c r="A64" s="10">
        <v>45244.0</v>
      </c>
      <c r="B64" s="11" t="s">
        <v>80</v>
      </c>
      <c r="C64" s="12">
        <v>13.0</v>
      </c>
      <c r="D64" s="12">
        <f t="shared" si="1"/>
        <v>14</v>
      </c>
    </row>
    <row r="65">
      <c r="A65" s="10">
        <v>45249.0</v>
      </c>
      <c r="B65" s="11" t="s">
        <v>81</v>
      </c>
      <c r="C65" s="12">
        <v>13.0</v>
      </c>
      <c r="D65" s="12">
        <f t="shared" si="1"/>
        <v>19</v>
      </c>
    </row>
    <row r="66">
      <c r="A66" s="10">
        <v>45245.0</v>
      </c>
      <c r="B66" s="11" t="s">
        <v>82</v>
      </c>
      <c r="C66" s="12">
        <v>10.0</v>
      </c>
      <c r="D66" s="12">
        <f t="shared" si="1"/>
        <v>15</v>
      </c>
    </row>
    <row r="67">
      <c r="A67" s="10">
        <v>45258.0</v>
      </c>
      <c r="B67" s="11" t="s">
        <v>25</v>
      </c>
      <c r="C67" s="12">
        <v>10.0</v>
      </c>
      <c r="D67" s="12">
        <f t="shared" si="1"/>
        <v>28</v>
      </c>
    </row>
    <row r="68">
      <c r="A68" s="10">
        <v>45258.0</v>
      </c>
      <c r="B68" s="11" t="s">
        <v>83</v>
      </c>
      <c r="C68" s="12">
        <v>13.0</v>
      </c>
      <c r="D68" s="12">
        <f t="shared" si="1"/>
        <v>28</v>
      </c>
    </row>
    <row r="69">
      <c r="A69" s="10">
        <v>45259.0</v>
      </c>
      <c r="B69" s="11" t="s">
        <v>53</v>
      </c>
      <c r="C69" s="12">
        <v>37.0</v>
      </c>
      <c r="D69" s="12">
        <f t="shared" si="1"/>
        <v>29</v>
      </c>
    </row>
    <row r="70">
      <c r="A70" s="10">
        <v>45242.0</v>
      </c>
      <c r="B70" s="11" t="s">
        <v>84</v>
      </c>
      <c r="C70" s="12">
        <v>10.0</v>
      </c>
      <c r="D70" s="12">
        <f t="shared" si="1"/>
        <v>12</v>
      </c>
    </row>
    <row r="71">
      <c r="A71" s="10">
        <v>45242.0</v>
      </c>
      <c r="B71" s="11" t="s">
        <v>85</v>
      </c>
      <c r="C71" s="12">
        <v>10.0</v>
      </c>
      <c r="D71" s="12">
        <f t="shared" si="1"/>
        <v>12</v>
      </c>
    </row>
    <row r="72">
      <c r="A72" s="10">
        <v>45238.0</v>
      </c>
      <c r="B72" s="11" t="s">
        <v>86</v>
      </c>
      <c r="C72" s="12">
        <v>27.0</v>
      </c>
      <c r="D72" s="12">
        <f t="shared" si="1"/>
        <v>8</v>
      </c>
    </row>
    <row r="73">
      <c r="A73" s="10">
        <v>45238.0</v>
      </c>
      <c r="B73" s="11" t="s">
        <v>87</v>
      </c>
      <c r="C73" s="12">
        <v>13.0</v>
      </c>
      <c r="D73" s="12">
        <f t="shared" si="1"/>
        <v>8</v>
      </c>
    </row>
    <row r="74">
      <c r="A74" s="10">
        <v>45231.0</v>
      </c>
      <c r="B74" s="11" t="s">
        <v>33</v>
      </c>
      <c r="C74" s="12">
        <v>21.0</v>
      </c>
      <c r="D74" s="12">
        <f t="shared" si="1"/>
        <v>1</v>
      </c>
    </row>
    <row r="75">
      <c r="A75" s="10">
        <v>45231.0</v>
      </c>
      <c r="B75" s="11" t="s">
        <v>88</v>
      </c>
      <c r="C75" s="12">
        <v>21.0</v>
      </c>
      <c r="D75" s="12">
        <f t="shared" si="1"/>
        <v>1</v>
      </c>
    </row>
    <row r="76">
      <c r="A76" s="10">
        <v>45240.0</v>
      </c>
      <c r="B76" s="11" t="s">
        <v>89</v>
      </c>
      <c r="C76" s="12">
        <v>14.0</v>
      </c>
      <c r="D76" s="12">
        <f t="shared" si="1"/>
        <v>10</v>
      </c>
    </row>
    <row r="77">
      <c r="A77" s="10">
        <v>45233.0</v>
      </c>
      <c r="B77" s="11" t="s">
        <v>32</v>
      </c>
      <c r="C77" s="12">
        <v>11.0</v>
      </c>
      <c r="D77" s="12">
        <f t="shared" si="1"/>
        <v>3</v>
      </c>
    </row>
    <row r="78">
      <c r="A78" s="10">
        <v>45250.0</v>
      </c>
      <c r="B78" s="11" t="s">
        <v>90</v>
      </c>
      <c r="C78" s="12">
        <v>12.0</v>
      </c>
      <c r="D78" s="12">
        <f t="shared" si="1"/>
        <v>20</v>
      </c>
    </row>
    <row r="79">
      <c r="A79" s="10">
        <v>45250.0</v>
      </c>
      <c r="B79" s="11" t="s">
        <v>91</v>
      </c>
      <c r="C79" s="12">
        <v>11.0</v>
      </c>
      <c r="D79" s="12">
        <f t="shared" si="1"/>
        <v>20</v>
      </c>
    </row>
    <row r="80">
      <c r="A80" s="10">
        <v>45252.0</v>
      </c>
      <c r="B80" s="11" t="s">
        <v>92</v>
      </c>
      <c r="C80" s="12">
        <v>12.0</v>
      </c>
      <c r="D80" s="12">
        <f t="shared" si="1"/>
        <v>22</v>
      </c>
    </row>
    <row r="81">
      <c r="A81" s="10">
        <v>45252.0</v>
      </c>
      <c r="B81" s="11" t="s">
        <v>93</v>
      </c>
      <c r="C81" s="12">
        <v>11.0</v>
      </c>
      <c r="D81" s="12">
        <f t="shared" si="1"/>
        <v>22</v>
      </c>
    </row>
    <row r="82">
      <c r="A82" s="10">
        <v>45251.0</v>
      </c>
      <c r="B82" s="11" t="s">
        <v>39</v>
      </c>
      <c r="C82" s="12">
        <v>25.0</v>
      </c>
      <c r="D82" s="12">
        <f t="shared" si="1"/>
        <v>21</v>
      </c>
    </row>
    <row r="83">
      <c r="A83" s="10">
        <v>45251.0</v>
      </c>
      <c r="B83" s="11" t="s">
        <v>33</v>
      </c>
      <c r="C83" s="12">
        <v>12.0</v>
      </c>
      <c r="D83" s="12">
        <f t="shared" si="1"/>
        <v>21</v>
      </c>
    </row>
    <row r="84">
      <c r="A84" s="10">
        <v>45251.0</v>
      </c>
      <c r="B84" s="11" t="s">
        <v>94</v>
      </c>
      <c r="C84" s="12">
        <v>10.0</v>
      </c>
      <c r="D84" s="12">
        <f t="shared" si="1"/>
        <v>21</v>
      </c>
    </row>
    <row r="85">
      <c r="A85" s="10">
        <v>45251.0</v>
      </c>
      <c r="B85" s="11" t="s">
        <v>23</v>
      </c>
      <c r="C85" s="12">
        <v>50.0</v>
      </c>
      <c r="D85" s="12">
        <f t="shared" si="1"/>
        <v>21</v>
      </c>
    </row>
    <row r="86">
      <c r="A86" s="10">
        <v>45257.0</v>
      </c>
      <c r="B86" s="11" t="s">
        <v>95</v>
      </c>
      <c r="C86" s="12">
        <v>16.0</v>
      </c>
      <c r="D86" s="12">
        <f t="shared" si="1"/>
        <v>27</v>
      </c>
    </row>
    <row r="87">
      <c r="A87" s="10">
        <v>45257.0</v>
      </c>
      <c r="B87" s="11" t="s">
        <v>33</v>
      </c>
      <c r="C87" s="12">
        <v>21.0</v>
      </c>
      <c r="D87" s="12">
        <f t="shared" si="1"/>
        <v>27</v>
      </c>
    </row>
    <row r="88">
      <c r="A88" s="10">
        <v>45257.0</v>
      </c>
      <c r="B88" s="11" t="s">
        <v>96</v>
      </c>
      <c r="C88" s="12">
        <v>34.0</v>
      </c>
      <c r="D88" s="12">
        <f t="shared" si="1"/>
        <v>27</v>
      </c>
    </row>
    <row r="89">
      <c r="A89" s="10">
        <v>45257.0</v>
      </c>
      <c r="B89" s="11" t="s">
        <v>97</v>
      </c>
      <c r="C89" s="12">
        <v>13.0</v>
      </c>
      <c r="D89" s="12">
        <f t="shared" si="1"/>
        <v>27</v>
      </c>
    </row>
    <row r="90">
      <c r="A90" s="10">
        <v>45257.0</v>
      </c>
      <c r="B90" s="11" t="s">
        <v>98</v>
      </c>
      <c r="C90" s="12">
        <v>11.0</v>
      </c>
      <c r="D90" s="12">
        <f t="shared" si="1"/>
        <v>27</v>
      </c>
    </row>
    <row r="91">
      <c r="A91" s="10">
        <v>45260.0</v>
      </c>
      <c r="B91" s="11" t="s">
        <v>36</v>
      </c>
      <c r="C91" s="12">
        <v>18.0</v>
      </c>
      <c r="D91" s="12">
        <f t="shared" si="1"/>
        <v>30</v>
      </c>
    </row>
    <row r="92">
      <c r="A92" s="10">
        <v>45260.0</v>
      </c>
      <c r="B92" s="11" t="s">
        <v>84</v>
      </c>
      <c r="C92" s="12">
        <v>13.0</v>
      </c>
      <c r="D92" s="12">
        <f t="shared" si="1"/>
        <v>30</v>
      </c>
    </row>
    <row r="93">
      <c r="A93" s="10">
        <v>45260.0</v>
      </c>
      <c r="B93" s="11" t="s">
        <v>99</v>
      </c>
      <c r="C93" s="12">
        <v>10.0</v>
      </c>
      <c r="D93" s="12">
        <f t="shared" si="1"/>
        <v>30</v>
      </c>
    </row>
    <row r="94">
      <c r="A94" s="10">
        <v>45260.0</v>
      </c>
      <c r="B94" s="11" t="s">
        <v>23</v>
      </c>
      <c r="C94" s="12">
        <v>13.0</v>
      </c>
      <c r="D94" s="12">
        <f t="shared" si="1"/>
        <v>30</v>
      </c>
    </row>
    <row r="95">
      <c r="A95" s="10">
        <v>45239.0</v>
      </c>
      <c r="B95" s="11" t="s">
        <v>100</v>
      </c>
      <c r="C95" s="12">
        <v>14.0</v>
      </c>
      <c r="D95" s="12">
        <f t="shared" si="1"/>
        <v>9</v>
      </c>
    </row>
    <row r="96">
      <c r="A96" s="10">
        <v>45239.0</v>
      </c>
      <c r="B96" s="11" t="s">
        <v>101</v>
      </c>
      <c r="C96" s="12">
        <v>15.0</v>
      </c>
      <c r="D96" s="12">
        <f t="shared" si="1"/>
        <v>9</v>
      </c>
    </row>
    <row r="97">
      <c r="A97" s="10">
        <v>45232.0</v>
      </c>
      <c r="B97" s="11" t="s">
        <v>102</v>
      </c>
      <c r="C97" s="12">
        <v>19.0</v>
      </c>
      <c r="D97" s="12">
        <f t="shared" si="1"/>
        <v>2</v>
      </c>
    </row>
    <row r="98">
      <c r="A98" s="10">
        <v>45232.0</v>
      </c>
      <c r="B98" s="11" t="s">
        <v>103</v>
      </c>
      <c r="C98" s="12">
        <v>10.0</v>
      </c>
      <c r="D98" s="12">
        <f t="shared" si="1"/>
        <v>2</v>
      </c>
    </row>
    <row r="99">
      <c r="A99" s="10">
        <v>45232.0</v>
      </c>
      <c r="B99" s="11" t="s">
        <v>104</v>
      </c>
      <c r="C99" s="12">
        <v>85.0</v>
      </c>
      <c r="D99" s="12">
        <f t="shared" si="1"/>
        <v>2</v>
      </c>
    </row>
    <row r="100">
      <c r="A100" s="10">
        <v>45237.0</v>
      </c>
      <c r="B100" s="11" t="s">
        <v>86</v>
      </c>
      <c r="C100" s="12">
        <v>12.0</v>
      </c>
      <c r="D100" s="12">
        <f t="shared" si="1"/>
        <v>7</v>
      </c>
    </row>
    <row r="101">
      <c r="A101" s="10">
        <v>45237.0</v>
      </c>
      <c r="B101" s="11" t="s">
        <v>105</v>
      </c>
      <c r="C101" s="12">
        <v>21.0</v>
      </c>
      <c r="D101" s="12">
        <f t="shared" si="1"/>
        <v>7</v>
      </c>
    </row>
    <row r="102">
      <c r="A102" s="10">
        <v>45237.0</v>
      </c>
      <c r="B102" s="11" t="s">
        <v>106</v>
      </c>
      <c r="C102" s="12">
        <v>21.0</v>
      </c>
      <c r="D102" s="12">
        <f t="shared" si="1"/>
        <v>7</v>
      </c>
    </row>
    <row r="103">
      <c r="A103" s="10">
        <v>45256.0</v>
      </c>
      <c r="B103" s="11" t="s">
        <v>107</v>
      </c>
      <c r="C103" s="12">
        <v>15.0</v>
      </c>
      <c r="D103" s="12">
        <f t="shared" si="1"/>
        <v>26</v>
      </c>
    </row>
    <row r="104">
      <c r="A104" s="10">
        <v>45255.0</v>
      </c>
      <c r="B104" s="11" t="s">
        <v>108</v>
      </c>
      <c r="C104" s="12">
        <v>10.0</v>
      </c>
      <c r="D104" s="12">
        <f t="shared" si="1"/>
        <v>25</v>
      </c>
    </row>
    <row r="105">
      <c r="A105" s="10">
        <v>45255.0</v>
      </c>
      <c r="B105" s="11" t="s">
        <v>109</v>
      </c>
      <c r="C105" s="12">
        <v>11.0</v>
      </c>
      <c r="D105" s="12">
        <f t="shared" si="1"/>
        <v>25</v>
      </c>
    </row>
    <row r="106">
      <c r="A106" s="10">
        <v>45253.0</v>
      </c>
      <c r="B106" s="11" t="s">
        <v>55</v>
      </c>
      <c r="C106" s="12">
        <v>10.0</v>
      </c>
      <c r="D106" s="12">
        <f t="shared" si="1"/>
        <v>23</v>
      </c>
    </row>
    <row r="107">
      <c r="A107" s="10">
        <v>45235.0</v>
      </c>
      <c r="B107" s="11" t="s">
        <v>110</v>
      </c>
      <c r="C107" s="12">
        <v>11.0</v>
      </c>
      <c r="D107" s="12">
        <f t="shared" si="1"/>
        <v>5</v>
      </c>
    </row>
    <row r="108">
      <c r="A108" s="10">
        <v>45235.0</v>
      </c>
      <c r="B108" s="11" t="s">
        <v>111</v>
      </c>
      <c r="C108" s="12">
        <v>28.0</v>
      </c>
      <c r="D108" s="12">
        <f t="shared" si="1"/>
        <v>5</v>
      </c>
    </row>
    <row r="109">
      <c r="A109" s="10">
        <v>45254.0</v>
      </c>
      <c r="B109" s="11" t="s">
        <v>55</v>
      </c>
      <c r="C109" s="12">
        <v>15.0</v>
      </c>
      <c r="D109" s="12">
        <f t="shared" si="1"/>
        <v>24</v>
      </c>
    </row>
    <row r="110">
      <c r="A110" s="10">
        <v>45254.0</v>
      </c>
      <c r="B110" s="11" t="s">
        <v>112</v>
      </c>
      <c r="C110" s="12">
        <v>12.0</v>
      </c>
      <c r="D110" s="12">
        <f t="shared" si="1"/>
        <v>24</v>
      </c>
    </row>
    <row r="111">
      <c r="A111" s="10">
        <v>45254.0</v>
      </c>
      <c r="B111" s="11" t="s">
        <v>113</v>
      </c>
      <c r="C111" s="12">
        <v>22.0</v>
      </c>
      <c r="D111" s="12">
        <f t="shared" si="1"/>
        <v>24</v>
      </c>
    </row>
    <row r="112">
      <c r="A112" s="10">
        <v>45246.0</v>
      </c>
      <c r="B112" s="11" t="s">
        <v>85</v>
      </c>
      <c r="C112" s="12">
        <v>10.0</v>
      </c>
      <c r="D112" s="12">
        <f t="shared" si="1"/>
        <v>16</v>
      </c>
    </row>
    <row r="113">
      <c r="A113" s="10">
        <v>45246.0</v>
      </c>
      <c r="B113" s="11" t="s">
        <v>114</v>
      </c>
      <c r="C113" s="12">
        <v>10.0</v>
      </c>
      <c r="D113" s="12">
        <f t="shared" si="1"/>
        <v>16</v>
      </c>
    </row>
    <row r="114">
      <c r="A114" s="10">
        <v>45246.0</v>
      </c>
      <c r="B114" s="11" t="s">
        <v>115</v>
      </c>
      <c r="C114" s="12">
        <v>14.0</v>
      </c>
      <c r="D114" s="12">
        <f t="shared" si="1"/>
        <v>16</v>
      </c>
    </row>
    <row r="115">
      <c r="A115" s="10">
        <v>45234.0</v>
      </c>
      <c r="B115" s="11" t="s">
        <v>35</v>
      </c>
      <c r="C115" s="12">
        <v>11.0</v>
      </c>
      <c r="D115" s="12">
        <f t="shared" si="1"/>
        <v>4</v>
      </c>
    </row>
    <row r="116">
      <c r="A116" s="10">
        <v>45236.0</v>
      </c>
      <c r="B116" s="11" t="s">
        <v>116</v>
      </c>
      <c r="C116" s="12">
        <v>11.0</v>
      </c>
      <c r="D116" s="12">
        <f t="shared" si="1"/>
        <v>6</v>
      </c>
    </row>
    <row r="117">
      <c r="A117" s="10">
        <v>45236.0</v>
      </c>
      <c r="B117" s="11" t="s">
        <v>117</v>
      </c>
      <c r="C117" s="12">
        <v>21.0</v>
      </c>
      <c r="D117" s="12">
        <f t="shared" si="1"/>
        <v>6</v>
      </c>
    </row>
    <row r="118">
      <c r="A118" s="10">
        <v>45243.0</v>
      </c>
      <c r="B118" s="11" t="s">
        <v>118</v>
      </c>
      <c r="C118" s="12">
        <v>35.0</v>
      </c>
      <c r="D118" s="12">
        <f t="shared" si="1"/>
        <v>13</v>
      </c>
    </row>
    <row r="119">
      <c r="A119" s="10">
        <v>45243.0</v>
      </c>
      <c r="B119" s="11" t="s">
        <v>119</v>
      </c>
      <c r="C119" s="12">
        <v>20.0</v>
      </c>
      <c r="D119" s="12">
        <f t="shared" si="1"/>
        <v>13</v>
      </c>
    </row>
    <row r="120">
      <c r="A120" s="10">
        <v>45243.0</v>
      </c>
      <c r="B120" s="11" t="s">
        <v>87</v>
      </c>
      <c r="C120" s="12">
        <v>10.0</v>
      </c>
      <c r="D120" s="12">
        <f t="shared" si="1"/>
        <v>13</v>
      </c>
    </row>
    <row r="121">
      <c r="A121" s="10">
        <v>45243.0</v>
      </c>
      <c r="B121" s="11" t="s">
        <v>68</v>
      </c>
      <c r="C121" s="12">
        <v>10.0</v>
      </c>
      <c r="D121" s="12">
        <f t="shared" si="1"/>
        <v>13</v>
      </c>
    </row>
    <row r="122">
      <c r="A122" s="10">
        <v>45243.0</v>
      </c>
      <c r="B122" s="11" t="s">
        <v>120</v>
      </c>
      <c r="C122" s="12">
        <v>14.0</v>
      </c>
      <c r="D122" s="12">
        <f t="shared" si="1"/>
        <v>13</v>
      </c>
    </row>
    <row r="123">
      <c r="A123" s="10">
        <v>45243.0</v>
      </c>
      <c r="B123" s="11" t="s">
        <v>121</v>
      </c>
      <c r="C123" s="12">
        <v>15.0</v>
      </c>
      <c r="D123" s="12">
        <f t="shared" si="1"/>
        <v>13</v>
      </c>
    </row>
    <row r="124">
      <c r="A124" s="10">
        <v>45243.0</v>
      </c>
      <c r="B124" s="11" t="s">
        <v>122</v>
      </c>
      <c r="C124" s="12">
        <v>10.0</v>
      </c>
      <c r="D124" s="12">
        <f t="shared" si="1"/>
        <v>13</v>
      </c>
    </row>
    <row r="125">
      <c r="A125" s="10">
        <v>45244.0</v>
      </c>
      <c r="B125" s="11" t="s">
        <v>123</v>
      </c>
      <c r="C125" s="12">
        <v>10.0</v>
      </c>
      <c r="D125" s="12">
        <f t="shared" si="1"/>
        <v>14</v>
      </c>
    </row>
    <row r="126">
      <c r="A126" s="10">
        <v>45244.0</v>
      </c>
      <c r="B126" s="11" t="s">
        <v>124</v>
      </c>
      <c r="C126" s="12">
        <v>11.0</v>
      </c>
      <c r="D126" s="12">
        <f t="shared" si="1"/>
        <v>14</v>
      </c>
    </row>
    <row r="127">
      <c r="A127" s="10">
        <v>45244.0</v>
      </c>
      <c r="B127" s="11" t="s">
        <v>125</v>
      </c>
      <c r="C127" s="12">
        <v>10.0</v>
      </c>
      <c r="D127" s="12">
        <f t="shared" si="1"/>
        <v>14</v>
      </c>
    </row>
    <row r="128">
      <c r="A128" s="10">
        <v>45244.0</v>
      </c>
      <c r="B128" s="11" t="s">
        <v>126</v>
      </c>
      <c r="C128" s="12">
        <v>14.0</v>
      </c>
      <c r="D128" s="12">
        <f t="shared" si="1"/>
        <v>14</v>
      </c>
    </row>
    <row r="129">
      <c r="A129" s="10">
        <v>45245.0</v>
      </c>
      <c r="B129" s="11" t="s">
        <v>51</v>
      </c>
      <c r="C129" s="12">
        <v>11.0</v>
      </c>
      <c r="D129" s="12">
        <f t="shared" si="1"/>
        <v>15</v>
      </c>
    </row>
    <row r="130">
      <c r="A130" s="10">
        <v>45245.0</v>
      </c>
      <c r="B130" s="11" t="s">
        <v>127</v>
      </c>
      <c r="C130" s="12">
        <v>16.0</v>
      </c>
      <c r="D130" s="12">
        <f t="shared" si="1"/>
        <v>15</v>
      </c>
    </row>
    <row r="131">
      <c r="A131" s="10">
        <v>45245.0</v>
      </c>
      <c r="B131" s="11" t="s">
        <v>128</v>
      </c>
      <c r="C131" s="12">
        <v>11.0</v>
      </c>
      <c r="D131" s="12">
        <f t="shared" si="1"/>
        <v>15</v>
      </c>
    </row>
    <row r="132">
      <c r="A132" s="10">
        <v>45241.0</v>
      </c>
      <c r="B132" s="11" t="s">
        <v>127</v>
      </c>
      <c r="C132" s="12">
        <v>21.0</v>
      </c>
      <c r="D132" s="12">
        <f t="shared" si="1"/>
        <v>11</v>
      </c>
    </row>
    <row r="133">
      <c r="A133" s="10">
        <v>45258.0</v>
      </c>
      <c r="B133" s="11" t="s">
        <v>129</v>
      </c>
      <c r="C133" s="12">
        <v>18.0</v>
      </c>
      <c r="D133" s="12">
        <f t="shared" si="1"/>
        <v>28</v>
      </c>
    </row>
    <row r="134">
      <c r="A134" s="10">
        <v>45258.0</v>
      </c>
      <c r="B134" s="11" t="s">
        <v>130</v>
      </c>
      <c r="C134" s="12">
        <v>11.0</v>
      </c>
      <c r="D134" s="12">
        <f t="shared" si="1"/>
        <v>28</v>
      </c>
    </row>
    <row r="135">
      <c r="A135" s="10">
        <v>45258.0</v>
      </c>
      <c r="B135" s="11" t="s">
        <v>131</v>
      </c>
      <c r="C135" s="12">
        <v>10.0</v>
      </c>
      <c r="D135" s="12">
        <f t="shared" si="1"/>
        <v>28</v>
      </c>
    </row>
    <row r="136">
      <c r="A136" s="10">
        <v>45258.0</v>
      </c>
      <c r="B136" s="11" t="s">
        <v>132</v>
      </c>
      <c r="C136" s="12">
        <v>22.0</v>
      </c>
      <c r="D136" s="12">
        <f t="shared" si="1"/>
        <v>28</v>
      </c>
    </row>
    <row r="137">
      <c r="A137" s="10">
        <v>45248.0</v>
      </c>
      <c r="B137" s="11" t="s">
        <v>133</v>
      </c>
      <c r="C137" s="12">
        <v>10.0</v>
      </c>
      <c r="D137" s="12">
        <f t="shared" si="1"/>
        <v>18</v>
      </c>
    </row>
    <row r="138">
      <c r="A138" s="10">
        <v>45238.0</v>
      </c>
      <c r="B138" s="11" t="s">
        <v>32</v>
      </c>
      <c r="C138" s="12">
        <v>10.0</v>
      </c>
      <c r="D138" s="12">
        <f t="shared" si="1"/>
        <v>8</v>
      </c>
    </row>
    <row r="139">
      <c r="A139" s="10">
        <v>45238.0</v>
      </c>
      <c r="B139" s="11" t="s">
        <v>134</v>
      </c>
      <c r="C139" s="12">
        <v>16.0</v>
      </c>
      <c r="D139" s="12">
        <f t="shared" si="1"/>
        <v>8</v>
      </c>
    </row>
    <row r="140">
      <c r="A140" s="10">
        <v>45238.0</v>
      </c>
      <c r="B140" s="11" t="s">
        <v>135</v>
      </c>
      <c r="C140" s="12">
        <v>10.0</v>
      </c>
      <c r="D140" s="12">
        <f t="shared" si="1"/>
        <v>8</v>
      </c>
    </row>
    <row r="141">
      <c r="A141" s="10">
        <v>45238.0</v>
      </c>
      <c r="B141" s="11" t="s">
        <v>136</v>
      </c>
      <c r="C141" s="12">
        <v>25.0</v>
      </c>
      <c r="D141" s="12">
        <f t="shared" si="1"/>
        <v>8</v>
      </c>
    </row>
    <row r="142">
      <c r="A142" s="10">
        <v>45240.0</v>
      </c>
      <c r="B142" s="11" t="s">
        <v>137</v>
      </c>
      <c r="C142" s="12">
        <v>13.0</v>
      </c>
      <c r="D142" s="12">
        <f t="shared" si="1"/>
        <v>10</v>
      </c>
    </row>
    <row r="143">
      <c r="A143" s="10">
        <v>45240.0</v>
      </c>
      <c r="B143" s="11" t="s">
        <v>125</v>
      </c>
      <c r="C143" s="12">
        <v>10.0</v>
      </c>
      <c r="D143" s="12">
        <f t="shared" si="1"/>
        <v>10</v>
      </c>
    </row>
    <row r="144">
      <c r="A144" s="10">
        <v>45240.0</v>
      </c>
      <c r="B144" s="11" t="s">
        <v>138</v>
      </c>
      <c r="C144" s="12">
        <v>10.0</v>
      </c>
      <c r="D144" s="12">
        <f t="shared" si="1"/>
        <v>10</v>
      </c>
    </row>
    <row r="145">
      <c r="A145" s="10">
        <v>45240.0</v>
      </c>
      <c r="B145" s="11" t="s">
        <v>139</v>
      </c>
      <c r="C145" s="12">
        <v>14.0</v>
      </c>
      <c r="D145" s="12">
        <f t="shared" si="1"/>
        <v>10</v>
      </c>
    </row>
    <row r="146">
      <c r="A146" s="10">
        <v>45233.0</v>
      </c>
      <c r="B146" s="11" t="s">
        <v>140</v>
      </c>
      <c r="C146" s="12">
        <v>15.0</v>
      </c>
      <c r="D146" s="12">
        <f t="shared" si="1"/>
        <v>3</v>
      </c>
    </row>
    <row r="147">
      <c r="A147" s="10">
        <v>45233.0</v>
      </c>
      <c r="B147" s="11" t="s">
        <v>141</v>
      </c>
      <c r="C147" s="12">
        <v>10.0</v>
      </c>
      <c r="D147" s="12">
        <f t="shared" si="1"/>
        <v>3</v>
      </c>
    </row>
    <row r="148">
      <c r="A148" s="10">
        <v>45250.0</v>
      </c>
      <c r="B148" s="11" t="s">
        <v>142</v>
      </c>
      <c r="C148" s="12">
        <v>10.0</v>
      </c>
      <c r="D148" s="12">
        <f t="shared" si="1"/>
        <v>20</v>
      </c>
    </row>
    <row r="149">
      <c r="A149" s="10">
        <v>45250.0</v>
      </c>
      <c r="B149" s="11" t="s">
        <v>106</v>
      </c>
      <c r="C149" s="12">
        <v>14.0</v>
      </c>
      <c r="D149" s="12">
        <f t="shared" si="1"/>
        <v>20</v>
      </c>
    </row>
    <row r="150">
      <c r="A150" s="10">
        <v>45250.0</v>
      </c>
      <c r="B150" s="11" t="s">
        <v>93</v>
      </c>
      <c r="C150" s="12">
        <v>22.0</v>
      </c>
      <c r="D150" s="12">
        <f t="shared" si="1"/>
        <v>20</v>
      </c>
    </row>
    <row r="151">
      <c r="A151" s="10">
        <v>45251.0</v>
      </c>
      <c r="B151" s="11" t="s">
        <v>143</v>
      </c>
      <c r="C151" s="12">
        <v>22.0</v>
      </c>
      <c r="D151" s="12">
        <f t="shared" si="1"/>
        <v>21</v>
      </c>
    </row>
    <row r="152">
      <c r="A152" s="10">
        <v>45251.0</v>
      </c>
      <c r="B152" s="11" t="s">
        <v>144</v>
      </c>
      <c r="C152" s="12">
        <v>14.0</v>
      </c>
      <c r="D152" s="12">
        <f t="shared" si="1"/>
        <v>21</v>
      </c>
    </row>
    <row r="153">
      <c r="A153" s="10">
        <v>45251.0</v>
      </c>
      <c r="B153" s="11" t="s">
        <v>43</v>
      </c>
      <c r="C153" s="12">
        <v>10.0</v>
      </c>
      <c r="D153" s="12">
        <f t="shared" si="1"/>
        <v>21</v>
      </c>
    </row>
    <row r="154">
      <c r="A154" s="10">
        <v>45257.0</v>
      </c>
      <c r="B154" s="11" t="s">
        <v>145</v>
      </c>
      <c r="C154" s="12">
        <v>13.0</v>
      </c>
      <c r="D154" s="12">
        <f t="shared" si="1"/>
        <v>27</v>
      </c>
    </row>
    <row r="155">
      <c r="A155" s="10">
        <v>45257.0</v>
      </c>
      <c r="B155" s="11" t="s">
        <v>126</v>
      </c>
      <c r="C155" s="12">
        <v>20.0</v>
      </c>
      <c r="D155" s="12">
        <f t="shared" si="1"/>
        <v>27</v>
      </c>
    </row>
    <row r="156">
      <c r="A156" s="10">
        <v>45257.0</v>
      </c>
      <c r="B156" s="11" t="s">
        <v>146</v>
      </c>
      <c r="C156" s="12">
        <v>13.0</v>
      </c>
      <c r="D156" s="12">
        <f t="shared" si="1"/>
        <v>27</v>
      </c>
    </row>
    <row r="157">
      <c r="A157" s="10">
        <v>45260.0</v>
      </c>
      <c r="B157" s="11" t="s">
        <v>147</v>
      </c>
      <c r="C157" s="12">
        <v>11.0</v>
      </c>
      <c r="D157" s="12">
        <f t="shared" si="1"/>
        <v>30</v>
      </c>
    </row>
    <row r="158">
      <c r="A158" s="10">
        <v>45239.0</v>
      </c>
      <c r="B158" s="11" t="s">
        <v>23</v>
      </c>
      <c r="C158" s="12">
        <v>22.0</v>
      </c>
      <c r="D158" s="12">
        <f t="shared" si="1"/>
        <v>9</v>
      </c>
    </row>
    <row r="159">
      <c r="A159" s="10">
        <v>45239.0</v>
      </c>
      <c r="B159" s="11" t="s">
        <v>127</v>
      </c>
      <c r="C159" s="12">
        <v>16.0</v>
      </c>
      <c r="D159" s="12">
        <f t="shared" si="1"/>
        <v>9</v>
      </c>
    </row>
    <row r="160">
      <c r="A160" s="10">
        <v>45232.0</v>
      </c>
      <c r="B160" s="11" t="s">
        <v>148</v>
      </c>
      <c r="C160" s="12">
        <v>11.0</v>
      </c>
      <c r="D160" s="12">
        <f t="shared" si="1"/>
        <v>2</v>
      </c>
    </row>
    <row r="161">
      <c r="A161" s="10">
        <v>45232.0</v>
      </c>
      <c r="B161" s="11" t="s">
        <v>105</v>
      </c>
      <c r="C161" s="12">
        <v>16.0</v>
      </c>
      <c r="D161" s="12">
        <f t="shared" si="1"/>
        <v>2</v>
      </c>
    </row>
    <row r="162">
      <c r="A162" s="10">
        <v>45256.0</v>
      </c>
      <c r="B162" s="11" t="s">
        <v>149</v>
      </c>
      <c r="C162" s="12">
        <v>16.0</v>
      </c>
      <c r="D162" s="12">
        <f t="shared" si="1"/>
        <v>26</v>
      </c>
    </row>
    <row r="163">
      <c r="A163" s="10">
        <v>45253.0</v>
      </c>
      <c r="B163" s="11" t="s">
        <v>150</v>
      </c>
      <c r="C163" s="12">
        <v>28.0</v>
      </c>
      <c r="D163" s="12">
        <f t="shared" si="1"/>
        <v>23</v>
      </c>
    </row>
    <row r="164">
      <c r="A164" s="10">
        <v>45253.0</v>
      </c>
      <c r="B164" s="11" t="s">
        <v>37</v>
      </c>
      <c r="C164" s="12">
        <v>11.0</v>
      </c>
      <c r="D164" s="12">
        <f t="shared" si="1"/>
        <v>23</v>
      </c>
    </row>
    <row r="165">
      <c r="A165" s="10">
        <v>45253.0</v>
      </c>
      <c r="B165" s="11" t="s">
        <v>53</v>
      </c>
      <c r="C165" s="12">
        <v>21.0</v>
      </c>
      <c r="D165" s="12">
        <f t="shared" si="1"/>
        <v>23</v>
      </c>
    </row>
    <row r="166">
      <c r="A166" s="10">
        <v>45235.0</v>
      </c>
      <c r="B166" s="11" t="s">
        <v>151</v>
      </c>
      <c r="C166" s="12">
        <v>13.0</v>
      </c>
      <c r="D166" s="12">
        <f t="shared" si="1"/>
        <v>5</v>
      </c>
    </row>
    <row r="167">
      <c r="A167" s="10">
        <v>45235.0</v>
      </c>
      <c r="B167" s="11" t="s">
        <v>78</v>
      </c>
      <c r="C167" s="12">
        <v>12.0</v>
      </c>
      <c r="D167" s="12">
        <f t="shared" si="1"/>
        <v>5</v>
      </c>
    </row>
    <row r="168">
      <c r="A168" s="10">
        <v>45254.0</v>
      </c>
      <c r="B168" s="11" t="s">
        <v>95</v>
      </c>
      <c r="C168" s="12">
        <v>112.0</v>
      </c>
      <c r="D168" s="12">
        <f t="shared" si="1"/>
        <v>24</v>
      </c>
    </row>
    <row r="169">
      <c r="A169" s="10">
        <v>45246.0</v>
      </c>
      <c r="B169" s="11" t="s">
        <v>79</v>
      </c>
      <c r="C169" s="12">
        <v>15.0</v>
      </c>
      <c r="D169" s="12">
        <f t="shared" si="1"/>
        <v>16</v>
      </c>
    </row>
    <row r="170">
      <c r="A170" s="10">
        <v>45246.0</v>
      </c>
      <c r="B170" s="11" t="s">
        <v>152</v>
      </c>
      <c r="C170" s="12">
        <v>34.0</v>
      </c>
      <c r="D170" s="12">
        <f t="shared" si="1"/>
        <v>16</v>
      </c>
    </row>
    <row r="171">
      <c r="A171" s="10">
        <v>45246.0</v>
      </c>
      <c r="B171" s="11" t="s">
        <v>153</v>
      </c>
      <c r="C171" s="12">
        <v>10.0</v>
      </c>
      <c r="D171" s="12">
        <f t="shared" si="1"/>
        <v>16</v>
      </c>
    </row>
    <row r="172">
      <c r="A172" s="10">
        <v>45243.0</v>
      </c>
      <c r="B172" s="11" t="s">
        <v>154</v>
      </c>
      <c r="C172" s="12">
        <v>11.0</v>
      </c>
      <c r="D172" s="12">
        <f t="shared" si="1"/>
        <v>13</v>
      </c>
    </row>
    <row r="173">
      <c r="A173" s="10">
        <v>45243.0</v>
      </c>
      <c r="B173" s="11" t="s">
        <v>155</v>
      </c>
      <c r="C173" s="12">
        <v>11.0</v>
      </c>
      <c r="D173" s="12">
        <f t="shared" si="1"/>
        <v>13</v>
      </c>
    </row>
    <row r="174">
      <c r="A174" s="10">
        <v>45243.0</v>
      </c>
      <c r="B174" s="11" t="s">
        <v>84</v>
      </c>
      <c r="C174" s="12">
        <v>13.0</v>
      </c>
      <c r="D174" s="12">
        <f t="shared" si="1"/>
        <v>13</v>
      </c>
    </row>
    <row r="175">
      <c r="A175" s="10">
        <v>45243.0</v>
      </c>
      <c r="B175" s="11" t="s">
        <v>156</v>
      </c>
      <c r="C175" s="12">
        <v>20.0</v>
      </c>
      <c r="D175" s="12">
        <f t="shared" si="1"/>
        <v>13</v>
      </c>
    </row>
    <row r="176">
      <c r="A176" s="10">
        <v>45243.0</v>
      </c>
      <c r="B176" s="11" t="s">
        <v>157</v>
      </c>
      <c r="C176" s="12">
        <v>11.0</v>
      </c>
      <c r="D176" s="12">
        <f t="shared" si="1"/>
        <v>13</v>
      </c>
    </row>
    <row r="177">
      <c r="A177" s="10">
        <v>45243.0</v>
      </c>
      <c r="B177" s="11" t="s">
        <v>93</v>
      </c>
      <c r="C177" s="12">
        <v>15.0</v>
      </c>
      <c r="D177" s="12">
        <f t="shared" si="1"/>
        <v>13</v>
      </c>
    </row>
    <row r="178">
      <c r="A178" s="10">
        <v>45244.0</v>
      </c>
      <c r="B178" s="11" t="s">
        <v>79</v>
      </c>
      <c r="C178" s="12">
        <v>24.0</v>
      </c>
      <c r="D178" s="12">
        <f t="shared" si="1"/>
        <v>14</v>
      </c>
    </row>
    <row r="179">
      <c r="A179" s="10">
        <v>45244.0</v>
      </c>
      <c r="B179" s="11" t="s">
        <v>106</v>
      </c>
      <c r="C179" s="12">
        <v>33.0</v>
      </c>
      <c r="D179" s="12">
        <f t="shared" si="1"/>
        <v>14</v>
      </c>
    </row>
    <row r="180">
      <c r="A180" s="10">
        <v>45244.0</v>
      </c>
      <c r="B180" s="11" t="s">
        <v>158</v>
      </c>
      <c r="C180" s="12">
        <v>13.0</v>
      </c>
      <c r="D180" s="12">
        <f t="shared" si="1"/>
        <v>14</v>
      </c>
    </row>
    <row r="181">
      <c r="A181" s="10">
        <v>45244.0</v>
      </c>
      <c r="B181" s="11" t="s">
        <v>53</v>
      </c>
      <c r="C181" s="12">
        <v>12.0</v>
      </c>
      <c r="D181" s="12">
        <f t="shared" si="1"/>
        <v>14</v>
      </c>
    </row>
    <row r="182">
      <c r="A182" s="10">
        <v>45249.0</v>
      </c>
      <c r="B182" s="11" t="s">
        <v>159</v>
      </c>
      <c r="C182" s="12">
        <v>28.0</v>
      </c>
      <c r="D182" s="12">
        <f t="shared" si="1"/>
        <v>19</v>
      </c>
    </row>
    <row r="183">
      <c r="A183" s="10">
        <v>45249.0</v>
      </c>
      <c r="B183" s="11" t="s">
        <v>66</v>
      </c>
      <c r="C183" s="12">
        <v>11.0</v>
      </c>
      <c r="D183" s="12">
        <f t="shared" si="1"/>
        <v>19</v>
      </c>
    </row>
    <row r="184">
      <c r="A184" s="10">
        <v>45245.0</v>
      </c>
      <c r="B184" s="11" t="s">
        <v>23</v>
      </c>
      <c r="C184" s="12">
        <v>17.0</v>
      </c>
      <c r="D184" s="12">
        <f t="shared" si="1"/>
        <v>15</v>
      </c>
    </row>
    <row r="185">
      <c r="A185" s="10">
        <v>45245.0</v>
      </c>
      <c r="B185" s="11" t="s">
        <v>160</v>
      </c>
      <c r="C185" s="12">
        <v>36.0</v>
      </c>
      <c r="D185" s="12">
        <f t="shared" si="1"/>
        <v>15</v>
      </c>
    </row>
    <row r="186">
      <c r="A186" s="10">
        <v>45245.0</v>
      </c>
      <c r="B186" s="11" t="s">
        <v>161</v>
      </c>
      <c r="C186" s="12">
        <v>13.0</v>
      </c>
      <c r="D186" s="12">
        <f t="shared" si="1"/>
        <v>15</v>
      </c>
    </row>
    <row r="187">
      <c r="A187" s="10">
        <v>45241.0</v>
      </c>
      <c r="B187" s="11" t="s">
        <v>105</v>
      </c>
      <c r="C187" s="12">
        <v>65.0</v>
      </c>
      <c r="D187" s="12">
        <f t="shared" si="1"/>
        <v>11</v>
      </c>
    </row>
    <row r="188">
      <c r="A188" s="10">
        <v>45241.0</v>
      </c>
      <c r="B188" s="11" t="s">
        <v>162</v>
      </c>
      <c r="C188" s="12">
        <v>10.0</v>
      </c>
      <c r="D188" s="12">
        <f t="shared" si="1"/>
        <v>11</v>
      </c>
    </row>
    <row r="189">
      <c r="A189" s="10">
        <v>45241.0</v>
      </c>
      <c r="B189" s="11" t="s">
        <v>163</v>
      </c>
      <c r="C189" s="12">
        <v>10.0</v>
      </c>
      <c r="D189" s="12">
        <f t="shared" si="1"/>
        <v>11</v>
      </c>
    </row>
    <row r="190">
      <c r="A190" s="10">
        <v>45258.0</v>
      </c>
      <c r="B190" s="11" t="s">
        <v>164</v>
      </c>
      <c r="C190" s="12">
        <v>10.0</v>
      </c>
      <c r="D190" s="12">
        <f t="shared" si="1"/>
        <v>28</v>
      </c>
    </row>
    <row r="191">
      <c r="A191" s="10">
        <v>45258.0</v>
      </c>
      <c r="B191" s="11" t="s">
        <v>91</v>
      </c>
      <c r="C191" s="12">
        <v>12.0</v>
      </c>
      <c r="D191" s="12">
        <f t="shared" si="1"/>
        <v>28</v>
      </c>
    </row>
    <row r="192">
      <c r="A192" s="10">
        <v>45258.0</v>
      </c>
      <c r="B192" s="11" t="s">
        <v>165</v>
      </c>
      <c r="C192" s="12">
        <v>12.0</v>
      </c>
      <c r="D192" s="12">
        <f t="shared" si="1"/>
        <v>28</v>
      </c>
    </row>
    <row r="193">
      <c r="A193" s="10">
        <v>45258.0</v>
      </c>
      <c r="B193" s="11" t="s">
        <v>94</v>
      </c>
      <c r="C193" s="12">
        <v>16.0</v>
      </c>
      <c r="D193" s="12">
        <f t="shared" si="1"/>
        <v>28</v>
      </c>
    </row>
    <row r="194">
      <c r="A194" s="10">
        <v>45258.0</v>
      </c>
      <c r="B194" s="11" t="s">
        <v>166</v>
      </c>
      <c r="C194" s="12">
        <v>13.0</v>
      </c>
      <c r="D194" s="12">
        <f t="shared" si="1"/>
        <v>28</v>
      </c>
    </row>
    <row r="195">
      <c r="A195" s="10">
        <v>45248.0</v>
      </c>
      <c r="B195" s="11" t="s">
        <v>167</v>
      </c>
      <c r="C195" s="12">
        <v>20.0</v>
      </c>
      <c r="D195" s="12">
        <f t="shared" si="1"/>
        <v>18</v>
      </c>
    </row>
    <row r="196">
      <c r="A196" s="10">
        <v>45259.0</v>
      </c>
      <c r="B196" s="11" t="s">
        <v>152</v>
      </c>
      <c r="C196" s="12">
        <v>28.0</v>
      </c>
      <c r="D196" s="12">
        <f t="shared" si="1"/>
        <v>29</v>
      </c>
    </row>
    <row r="197">
      <c r="A197" s="10">
        <v>45242.0</v>
      </c>
      <c r="B197" s="11" t="s">
        <v>168</v>
      </c>
      <c r="C197" s="12">
        <v>10.0</v>
      </c>
      <c r="D197" s="12">
        <f t="shared" si="1"/>
        <v>12</v>
      </c>
    </row>
    <row r="198">
      <c r="A198" s="10">
        <v>45238.0</v>
      </c>
      <c r="B198" s="11" t="s">
        <v>169</v>
      </c>
      <c r="C198" s="12">
        <v>10.0</v>
      </c>
      <c r="D198" s="12">
        <f t="shared" si="1"/>
        <v>8</v>
      </c>
    </row>
    <row r="199">
      <c r="A199" s="10">
        <v>45231.0</v>
      </c>
      <c r="B199" s="11" t="s">
        <v>32</v>
      </c>
      <c r="C199" s="12">
        <v>23.0</v>
      </c>
      <c r="D199" s="12">
        <f t="shared" si="1"/>
        <v>1</v>
      </c>
    </row>
    <row r="200">
      <c r="A200" s="10">
        <v>45231.0</v>
      </c>
      <c r="B200" s="11" t="s">
        <v>105</v>
      </c>
      <c r="C200" s="12">
        <v>68.0</v>
      </c>
      <c r="D200" s="12">
        <f t="shared" si="1"/>
        <v>1</v>
      </c>
    </row>
    <row r="201">
      <c r="A201" s="10">
        <v>45231.0</v>
      </c>
      <c r="B201" s="11" t="s">
        <v>170</v>
      </c>
      <c r="C201" s="12">
        <v>14.0</v>
      </c>
      <c r="D201" s="12">
        <f t="shared" si="1"/>
        <v>1</v>
      </c>
    </row>
    <row r="202">
      <c r="A202" s="10">
        <v>45231.0</v>
      </c>
      <c r="B202" s="11" t="s">
        <v>171</v>
      </c>
      <c r="C202" s="12">
        <v>28.0</v>
      </c>
      <c r="D202" s="12">
        <f t="shared" si="1"/>
        <v>1</v>
      </c>
    </row>
    <row r="203">
      <c r="A203" s="10">
        <v>45231.0</v>
      </c>
      <c r="B203" s="11" t="s">
        <v>172</v>
      </c>
      <c r="C203" s="12">
        <v>12.0</v>
      </c>
      <c r="D203" s="12">
        <f t="shared" si="1"/>
        <v>1</v>
      </c>
    </row>
    <row r="204">
      <c r="A204" s="10">
        <v>45240.0</v>
      </c>
      <c r="B204" s="11" t="s">
        <v>86</v>
      </c>
      <c r="C204" s="12">
        <v>31.0</v>
      </c>
      <c r="D204" s="12">
        <f t="shared" si="1"/>
        <v>10</v>
      </c>
    </row>
    <row r="205">
      <c r="A205" s="10">
        <v>45240.0</v>
      </c>
      <c r="B205" s="11" t="s">
        <v>51</v>
      </c>
      <c r="C205" s="12">
        <v>25.0</v>
      </c>
      <c r="D205" s="12">
        <f t="shared" si="1"/>
        <v>10</v>
      </c>
    </row>
    <row r="206">
      <c r="A206" s="10">
        <v>45240.0</v>
      </c>
      <c r="B206" s="11" t="s">
        <v>173</v>
      </c>
      <c r="C206" s="12">
        <v>19.0</v>
      </c>
      <c r="D206" s="12">
        <f t="shared" si="1"/>
        <v>10</v>
      </c>
    </row>
    <row r="207">
      <c r="A207" s="10">
        <v>45240.0</v>
      </c>
      <c r="B207" s="11" t="s">
        <v>174</v>
      </c>
      <c r="C207" s="12">
        <v>10.0</v>
      </c>
      <c r="D207" s="12">
        <f t="shared" si="1"/>
        <v>10</v>
      </c>
    </row>
    <row r="208">
      <c r="A208" s="10">
        <v>45233.0</v>
      </c>
      <c r="B208" s="11" t="s">
        <v>175</v>
      </c>
      <c r="C208" s="12">
        <v>16.0</v>
      </c>
      <c r="D208" s="12">
        <f t="shared" si="1"/>
        <v>3</v>
      </c>
    </row>
    <row r="209">
      <c r="A209" s="10">
        <v>45250.0</v>
      </c>
      <c r="B209" s="11" t="s">
        <v>95</v>
      </c>
      <c r="C209" s="12">
        <v>34.0</v>
      </c>
      <c r="D209" s="12">
        <f t="shared" si="1"/>
        <v>20</v>
      </c>
    </row>
    <row r="210">
      <c r="A210" s="10">
        <v>45250.0</v>
      </c>
      <c r="B210" s="11" t="s">
        <v>154</v>
      </c>
      <c r="C210" s="12">
        <v>21.0</v>
      </c>
      <c r="D210" s="12">
        <f t="shared" si="1"/>
        <v>20</v>
      </c>
    </row>
    <row r="211">
      <c r="A211" s="10">
        <v>45250.0</v>
      </c>
      <c r="B211" s="11" t="s">
        <v>176</v>
      </c>
      <c r="C211" s="12">
        <v>32.0</v>
      </c>
      <c r="D211" s="12">
        <f t="shared" si="1"/>
        <v>20</v>
      </c>
    </row>
    <row r="212">
      <c r="A212" s="10">
        <v>45250.0</v>
      </c>
      <c r="B212" s="11" t="s">
        <v>177</v>
      </c>
      <c r="C212" s="12">
        <v>14.0</v>
      </c>
      <c r="D212" s="12">
        <f t="shared" si="1"/>
        <v>20</v>
      </c>
    </row>
    <row r="213">
      <c r="A213" s="10">
        <v>45250.0</v>
      </c>
      <c r="B213" s="11" t="s">
        <v>126</v>
      </c>
      <c r="C213" s="12">
        <v>11.0</v>
      </c>
      <c r="D213" s="12">
        <f t="shared" si="1"/>
        <v>20</v>
      </c>
    </row>
    <row r="214">
      <c r="A214" s="10">
        <v>45252.0</v>
      </c>
      <c r="B214" s="11" t="s">
        <v>178</v>
      </c>
      <c r="C214" s="12">
        <v>16.0</v>
      </c>
      <c r="D214" s="12">
        <f t="shared" si="1"/>
        <v>22</v>
      </c>
    </row>
    <row r="215">
      <c r="A215" s="10">
        <v>45252.0</v>
      </c>
      <c r="B215" s="11" t="s">
        <v>66</v>
      </c>
      <c r="C215" s="12">
        <v>13.0</v>
      </c>
      <c r="D215" s="12">
        <f t="shared" si="1"/>
        <v>22</v>
      </c>
    </row>
    <row r="216">
      <c r="A216" s="10">
        <v>45252.0</v>
      </c>
      <c r="B216" s="11" t="s">
        <v>179</v>
      </c>
      <c r="C216" s="12">
        <v>16.0</v>
      </c>
      <c r="D216" s="12">
        <f t="shared" si="1"/>
        <v>22</v>
      </c>
    </row>
    <row r="217">
      <c r="A217" s="10">
        <v>45251.0</v>
      </c>
      <c r="B217" s="11" t="s">
        <v>180</v>
      </c>
      <c r="C217" s="12">
        <v>16.0</v>
      </c>
      <c r="D217" s="12">
        <f t="shared" si="1"/>
        <v>21</v>
      </c>
    </row>
    <row r="218">
      <c r="A218" s="10">
        <v>45251.0</v>
      </c>
      <c r="B218" s="11" t="s">
        <v>181</v>
      </c>
      <c r="C218" s="12">
        <v>80.0</v>
      </c>
      <c r="D218" s="12">
        <f t="shared" si="1"/>
        <v>21</v>
      </c>
    </row>
    <row r="219">
      <c r="A219" s="10">
        <v>45257.0</v>
      </c>
      <c r="B219" s="11" t="s">
        <v>40</v>
      </c>
      <c r="C219" s="12">
        <v>10.0</v>
      </c>
      <c r="D219" s="12">
        <f t="shared" si="1"/>
        <v>27</v>
      </c>
    </row>
    <row r="220">
      <c r="A220" s="10">
        <v>45257.0</v>
      </c>
      <c r="B220" s="11" t="s">
        <v>182</v>
      </c>
      <c r="C220" s="12">
        <v>14.0</v>
      </c>
      <c r="D220" s="12">
        <f t="shared" si="1"/>
        <v>27</v>
      </c>
    </row>
    <row r="221">
      <c r="A221" s="10">
        <v>45260.0</v>
      </c>
      <c r="B221" s="11" t="s">
        <v>37</v>
      </c>
      <c r="C221" s="12">
        <v>13.0</v>
      </c>
      <c r="D221" s="12">
        <f t="shared" si="1"/>
        <v>30</v>
      </c>
    </row>
    <row r="222">
      <c r="A222" s="10">
        <v>45260.0</v>
      </c>
      <c r="B222" s="11" t="s">
        <v>183</v>
      </c>
      <c r="C222" s="12">
        <v>32.0</v>
      </c>
      <c r="D222" s="12">
        <f t="shared" si="1"/>
        <v>30</v>
      </c>
    </row>
    <row r="223">
      <c r="A223" s="10">
        <v>45260.0</v>
      </c>
      <c r="B223" s="11" t="s">
        <v>184</v>
      </c>
      <c r="C223" s="12">
        <v>14.0</v>
      </c>
      <c r="D223" s="12">
        <f t="shared" si="1"/>
        <v>30</v>
      </c>
    </row>
    <row r="224">
      <c r="A224" s="10">
        <v>45232.0</v>
      </c>
      <c r="B224" s="11" t="s">
        <v>156</v>
      </c>
      <c r="C224" s="12">
        <v>12.0</v>
      </c>
      <c r="D224" s="12">
        <f t="shared" si="1"/>
        <v>2</v>
      </c>
    </row>
    <row r="225">
      <c r="A225" s="10">
        <v>45237.0</v>
      </c>
      <c r="B225" s="11" t="s">
        <v>101</v>
      </c>
      <c r="C225" s="12">
        <v>19.0</v>
      </c>
      <c r="D225" s="12">
        <f t="shared" si="1"/>
        <v>7</v>
      </c>
    </row>
    <row r="226">
      <c r="A226" s="10">
        <v>45256.0</v>
      </c>
      <c r="B226" s="11" t="s">
        <v>185</v>
      </c>
      <c r="C226" s="12">
        <v>10.0</v>
      </c>
      <c r="D226" s="12">
        <f t="shared" si="1"/>
        <v>26</v>
      </c>
    </row>
    <row r="227">
      <c r="A227" s="10">
        <v>45235.0</v>
      </c>
      <c r="B227" s="11" t="s">
        <v>85</v>
      </c>
      <c r="C227" s="12">
        <v>12.0</v>
      </c>
      <c r="D227" s="12">
        <f t="shared" si="1"/>
        <v>5</v>
      </c>
    </row>
    <row r="228">
      <c r="A228" s="10">
        <v>45235.0</v>
      </c>
      <c r="B228" s="11" t="s">
        <v>166</v>
      </c>
      <c r="C228" s="12">
        <v>12.0</v>
      </c>
      <c r="D228" s="12">
        <f t="shared" si="1"/>
        <v>5</v>
      </c>
    </row>
    <row r="229">
      <c r="A229" s="10">
        <v>45235.0</v>
      </c>
      <c r="B229" s="11" t="s">
        <v>186</v>
      </c>
      <c r="C229" s="12">
        <v>12.0</v>
      </c>
      <c r="D229" s="12">
        <f t="shared" si="1"/>
        <v>5</v>
      </c>
    </row>
    <row r="230">
      <c r="A230" s="10">
        <v>45254.0</v>
      </c>
      <c r="B230" s="11" t="s">
        <v>152</v>
      </c>
      <c r="C230" s="12">
        <v>15.0</v>
      </c>
      <c r="D230" s="12">
        <f t="shared" si="1"/>
        <v>24</v>
      </c>
    </row>
    <row r="231">
      <c r="A231" s="10">
        <v>45254.0</v>
      </c>
      <c r="B231" s="11" t="s">
        <v>134</v>
      </c>
      <c r="C231" s="12">
        <v>12.0</v>
      </c>
      <c r="D231" s="12">
        <f t="shared" si="1"/>
        <v>24</v>
      </c>
    </row>
    <row r="232">
      <c r="A232" s="10">
        <v>45246.0</v>
      </c>
      <c r="B232" s="11" t="s">
        <v>187</v>
      </c>
      <c r="C232" s="12">
        <v>12.0</v>
      </c>
      <c r="D232" s="12">
        <f t="shared" si="1"/>
        <v>16</v>
      </c>
    </row>
    <row r="233">
      <c r="A233" s="10">
        <v>45246.0</v>
      </c>
      <c r="B233" s="11" t="s">
        <v>188</v>
      </c>
      <c r="C233" s="12">
        <v>13.0</v>
      </c>
      <c r="D233" s="12">
        <f t="shared" si="1"/>
        <v>16</v>
      </c>
    </row>
    <row r="234">
      <c r="A234" s="10">
        <v>45234.0</v>
      </c>
      <c r="B234" s="11" t="s">
        <v>187</v>
      </c>
      <c r="C234" s="12">
        <v>15.0</v>
      </c>
      <c r="D234" s="12">
        <f t="shared" si="1"/>
        <v>4</v>
      </c>
    </row>
    <row r="235">
      <c r="A235" s="10">
        <v>45236.0</v>
      </c>
      <c r="B235" s="11" t="s">
        <v>86</v>
      </c>
      <c r="C235" s="12">
        <v>13.0</v>
      </c>
      <c r="D235" s="12">
        <f t="shared" si="1"/>
        <v>6</v>
      </c>
    </row>
    <row r="236">
      <c r="A236" s="10">
        <v>45236.0</v>
      </c>
      <c r="B236" s="11" t="s">
        <v>189</v>
      </c>
      <c r="C236" s="12">
        <v>126.0</v>
      </c>
      <c r="D236" s="12">
        <f t="shared" si="1"/>
        <v>6</v>
      </c>
    </row>
    <row r="237">
      <c r="A237" s="10">
        <v>45243.0</v>
      </c>
      <c r="B237" s="11" t="s">
        <v>23</v>
      </c>
      <c r="C237" s="12">
        <v>26.0</v>
      </c>
      <c r="D237" s="12">
        <f t="shared" si="1"/>
        <v>13</v>
      </c>
    </row>
    <row r="238">
      <c r="A238" s="10">
        <v>45244.0</v>
      </c>
      <c r="B238" s="11" t="s">
        <v>63</v>
      </c>
      <c r="C238" s="12">
        <v>10.0</v>
      </c>
      <c r="D238" s="12">
        <f t="shared" si="1"/>
        <v>14</v>
      </c>
    </row>
    <row r="239">
      <c r="A239" s="10">
        <v>45244.0</v>
      </c>
      <c r="B239" s="11" t="s">
        <v>190</v>
      </c>
      <c r="C239" s="12">
        <v>12.0</v>
      </c>
      <c r="D239" s="12">
        <f t="shared" si="1"/>
        <v>14</v>
      </c>
    </row>
    <row r="240">
      <c r="A240" s="10">
        <v>45244.0</v>
      </c>
      <c r="B240" s="11" t="s">
        <v>84</v>
      </c>
      <c r="C240" s="12">
        <v>12.0</v>
      </c>
      <c r="D240" s="12">
        <f t="shared" si="1"/>
        <v>14</v>
      </c>
    </row>
    <row r="241">
      <c r="A241" s="10">
        <v>45244.0</v>
      </c>
      <c r="B241" s="11" t="s">
        <v>191</v>
      </c>
      <c r="C241" s="12">
        <v>25.0</v>
      </c>
      <c r="D241" s="12">
        <f t="shared" si="1"/>
        <v>14</v>
      </c>
    </row>
    <row r="242">
      <c r="A242" s="10">
        <v>45244.0</v>
      </c>
      <c r="B242" s="11" t="s">
        <v>192</v>
      </c>
      <c r="C242" s="12">
        <v>12.0</v>
      </c>
      <c r="D242" s="12">
        <f t="shared" si="1"/>
        <v>14</v>
      </c>
    </row>
    <row r="243">
      <c r="A243" s="10">
        <v>45249.0</v>
      </c>
      <c r="B243" s="11" t="s">
        <v>193</v>
      </c>
      <c r="C243" s="12">
        <v>12.0</v>
      </c>
      <c r="D243" s="12">
        <f t="shared" si="1"/>
        <v>19</v>
      </c>
    </row>
    <row r="244">
      <c r="A244" s="10">
        <v>45245.0</v>
      </c>
      <c r="B244" s="11" t="s">
        <v>194</v>
      </c>
      <c r="C244" s="12">
        <v>21.0</v>
      </c>
      <c r="D244" s="12">
        <f t="shared" si="1"/>
        <v>15</v>
      </c>
    </row>
    <row r="245">
      <c r="A245" s="10">
        <v>45245.0</v>
      </c>
      <c r="B245" s="11" t="s">
        <v>59</v>
      </c>
      <c r="C245" s="12">
        <v>42.0</v>
      </c>
      <c r="D245" s="12">
        <f t="shared" si="1"/>
        <v>15</v>
      </c>
    </row>
    <row r="246">
      <c r="A246" s="10">
        <v>45245.0</v>
      </c>
      <c r="B246" s="11" t="s">
        <v>195</v>
      </c>
      <c r="C246" s="12">
        <v>66.0</v>
      </c>
      <c r="D246" s="12">
        <f t="shared" si="1"/>
        <v>15</v>
      </c>
    </row>
    <row r="247">
      <c r="A247" s="10">
        <v>45241.0</v>
      </c>
      <c r="B247" s="11" t="s">
        <v>23</v>
      </c>
      <c r="C247" s="12">
        <v>24.0</v>
      </c>
      <c r="D247" s="12">
        <f t="shared" si="1"/>
        <v>11</v>
      </c>
    </row>
    <row r="248">
      <c r="A248" s="10">
        <v>45258.0</v>
      </c>
      <c r="B248" s="11" t="s">
        <v>196</v>
      </c>
      <c r="C248" s="12">
        <v>11.0</v>
      </c>
      <c r="D248" s="12">
        <f t="shared" si="1"/>
        <v>28</v>
      </c>
    </row>
    <row r="249">
      <c r="A249" s="10">
        <v>45258.0</v>
      </c>
      <c r="B249" s="11" t="s">
        <v>197</v>
      </c>
      <c r="C249" s="12">
        <v>11.0</v>
      </c>
      <c r="D249" s="12">
        <f t="shared" si="1"/>
        <v>28</v>
      </c>
    </row>
    <row r="250">
      <c r="A250" s="10">
        <v>45258.0</v>
      </c>
      <c r="B250" s="11" t="s">
        <v>84</v>
      </c>
      <c r="C250" s="12">
        <v>10.0</v>
      </c>
      <c r="D250" s="12">
        <f t="shared" si="1"/>
        <v>28</v>
      </c>
    </row>
    <row r="251">
      <c r="A251" s="10">
        <v>45258.0</v>
      </c>
      <c r="B251" s="11" t="s">
        <v>80</v>
      </c>
      <c r="C251" s="12">
        <v>10.0</v>
      </c>
      <c r="D251" s="12">
        <f t="shared" si="1"/>
        <v>28</v>
      </c>
    </row>
    <row r="252">
      <c r="A252" s="10">
        <v>45258.0</v>
      </c>
      <c r="B252" s="11" t="s">
        <v>152</v>
      </c>
      <c r="C252" s="12">
        <v>16.0</v>
      </c>
      <c r="D252" s="12">
        <f t="shared" si="1"/>
        <v>28</v>
      </c>
    </row>
    <row r="253">
      <c r="A253" s="10">
        <v>45248.0</v>
      </c>
      <c r="B253" s="11" t="s">
        <v>198</v>
      </c>
      <c r="C253" s="12">
        <v>16.0</v>
      </c>
      <c r="D253" s="12">
        <f t="shared" si="1"/>
        <v>18</v>
      </c>
    </row>
    <row r="254">
      <c r="A254" s="10">
        <v>45248.0</v>
      </c>
      <c r="B254" s="11" t="s">
        <v>97</v>
      </c>
      <c r="C254" s="12">
        <v>16.0</v>
      </c>
      <c r="D254" s="12">
        <f t="shared" si="1"/>
        <v>18</v>
      </c>
    </row>
    <row r="255">
      <c r="A255" s="10">
        <v>45259.0</v>
      </c>
      <c r="B255" s="11" t="s">
        <v>102</v>
      </c>
      <c r="C255" s="12">
        <v>19.0</v>
      </c>
      <c r="D255" s="12">
        <f t="shared" si="1"/>
        <v>29</v>
      </c>
    </row>
    <row r="256">
      <c r="A256" s="10">
        <v>45259.0</v>
      </c>
      <c r="B256" s="11" t="s">
        <v>199</v>
      </c>
      <c r="C256" s="12">
        <v>10.0</v>
      </c>
      <c r="D256" s="12">
        <f t="shared" si="1"/>
        <v>29</v>
      </c>
    </row>
    <row r="257">
      <c r="A257" s="10">
        <v>45259.0</v>
      </c>
      <c r="B257" s="11" t="s">
        <v>200</v>
      </c>
      <c r="C257" s="12">
        <v>14.0</v>
      </c>
      <c r="D257" s="12">
        <f t="shared" si="1"/>
        <v>29</v>
      </c>
    </row>
    <row r="258">
      <c r="A258" s="10">
        <v>45259.0</v>
      </c>
      <c r="B258" s="11" t="s">
        <v>201</v>
      </c>
      <c r="C258" s="12">
        <v>35.0</v>
      </c>
      <c r="D258" s="12">
        <f t="shared" si="1"/>
        <v>29</v>
      </c>
    </row>
    <row r="259">
      <c r="A259" s="10">
        <v>45259.0</v>
      </c>
      <c r="B259" s="11" t="s">
        <v>202</v>
      </c>
      <c r="C259" s="12">
        <v>11.0</v>
      </c>
      <c r="D259" s="12">
        <f t="shared" si="1"/>
        <v>29</v>
      </c>
    </row>
    <row r="260">
      <c r="A260" s="10">
        <v>45259.0</v>
      </c>
      <c r="B260" s="11" t="s">
        <v>36</v>
      </c>
      <c r="C260" s="12">
        <v>16.0</v>
      </c>
      <c r="D260" s="12">
        <f t="shared" si="1"/>
        <v>29</v>
      </c>
    </row>
    <row r="261">
      <c r="A261" s="10">
        <v>45242.0</v>
      </c>
      <c r="B261" s="11" t="s">
        <v>91</v>
      </c>
      <c r="C261" s="12">
        <v>12.0</v>
      </c>
      <c r="D261" s="12">
        <f t="shared" si="1"/>
        <v>12</v>
      </c>
    </row>
    <row r="262">
      <c r="A262" s="10">
        <v>45238.0</v>
      </c>
      <c r="B262" s="11" t="s">
        <v>203</v>
      </c>
      <c r="C262" s="12">
        <v>11.0</v>
      </c>
      <c r="D262" s="12">
        <f t="shared" si="1"/>
        <v>8</v>
      </c>
    </row>
    <row r="263">
      <c r="A263" s="10">
        <v>45238.0</v>
      </c>
      <c r="B263" s="11" t="s">
        <v>204</v>
      </c>
      <c r="C263" s="12">
        <v>14.0</v>
      </c>
      <c r="D263" s="12">
        <f t="shared" si="1"/>
        <v>8</v>
      </c>
    </row>
    <row r="264">
      <c r="A264" s="10">
        <v>45238.0</v>
      </c>
      <c r="B264" s="11" t="s">
        <v>80</v>
      </c>
      <c r="C264" s="12">
        <v>11.0</v>
      </c>
      <c r="D264" s="12">
        <f t="shared" si="1"/>
        <v>8</v>
      </c>
    </row>
    <row r="265">
      <c r="A265" s="10">
        <v>45238.0</v>
      </c>
      <c r="B265" s="11" t="s">
        <v>205</v>
      </c>
      <c r="C265" s="12">
        <v>10.0</v>
      </c>
      <c r="D265" s="12">
        <f t="shared" si="1"/>
        <v>8</v>
      </c>
    </row>
    <row r="266">
      <c r="A266" s="10">
        <v>45238.0</v>
      </c>
      <c r="B266" s="11" t="s">
        <v>40</v>
      </c>
      <c r="C266" s="12">
        <v>25.0</v>
      </c>
      <c r="D266" s="12">
        <f t="shared" si="1"/>
        <v>8</v>
      </c>
    </row>
    <row r="267">
      <c r="A267" s="10">
        <v>45238.0</v>
      </c>
      <c r="B267" s="11" t="s">
        <v>206</v>
      </c>
      <c r="C267" s="12">
        <v>14.0</v>
      </c>
      <c r="D267" s="12">
        <f t="shared" si="1"/>
        <v>8</v>
      </c>
    </row>
    <row r="268">
      <c r="A268" s="10">
        <v>45231.0</v>
      </c>
      <c r="B268" s="11" t="s">
        <v>207</v>
      </c>
      <c r="C268" s="12">
        <v>10.0</v>
      </c>
      <c r="D268" s="12">
        <f t="shared" si="1"/>
        <v>1</v>
      </c>
    </row>
    <row r="269">
      <c r="A269" s="10">
        <v>45231.0</v>
      </c>
      <c r="B269" s="11" t="s">
        <v>208</v>
      </c>
      <c r="C269" s="12">
        <v>12.0</v>
      </c>
      <c r="D269" s="12">
        <f t="shared" si="1"/>
        <v>1</v>
      </c>
    </row>
    <row r="270">
      <c r="A270" s="10">
        <v>45231.0</v>
      </c>
      <c r="B270" s="11" t="s">
        <v>209</v>
      </c>
      <c r="C270" s="12">
        <v>12.0</v>
      </c>
      <c r="D270" s="12">
        <f t="shared" si="1"/>
        <v>1</v>
      </c>
    </row>
    <row r="271">
      <c r="A271" s="10">
        <v>45233.0</v>
      </c>
      <c r="B271" s="11" t="s">
        <v>210</v>
      </c>
      <c r="C271" s="12">
        <v>10.0</v>
      </c>
      <c r="D271" s="12">
        <f t="shared" si="1"/>
        <v>3</v>
      </c>
    </row>
    <row r="272">
      <c r="A272" s="10">
        <v>45233.0</v>
      </c>
      <c r="B272" s="11" t="s">
        <v>24</v>
      </c>
      <c r="C272" s="12">
        <v>11.0</v>
      </c>
      <c r="D272" s="12">
        <f t="shared" si="1"/>
        <v>3</v>
      </c>
    </row>
    <row r="273">
      <c r="A273" s="10">
        <v>45252.0</v>
      </c>
      <c r="B273" s="11" t="s">
        <v>95</v>
      </c>
      <c r="C273" s="12">
        <v>65.0</v>
      </c>
      <c r="D273" s="12">
        <f t="shared" si="1"/>
        <v>22</v>
      </c>
    </row>
    <row r="274">
      <c r="A274" s="10">
        <v>45252.0</v>
      </c>
      <c r="B274" s="11" t="s">
        <v>152</v>
      </c>
      <c r="C274" s="12">
        <v>30.0</v>
      </c>
      <c r="D274" s="12">
        <f t="shared" si="1"/>
        <v>22</v>
      </c>
    </row>
    <row r="275">
      <c r="A275" s="10">
        <v>45252.0</v>
      </c>
      <c r="B275" s="11" t="s">
        <v>23</v>
      </c>
      <c r="C275" s="12">
        <v>37.0</v>
      </c>
      <c r="D275" s="12">
        <f t="shared" si="1"/>
        <v>22</v>
      </c>
    </row>
    <row r="276">
      <c r="A276" s="10">
        <v>45252.0</v>
      </c>
      <c r="B276" s="11" t="s">
        <v>135</v>
      </c>
      <c r="C276" s="12">
        <v>13.0</v>
      </c>
      <c r="D276" s="12">
        <f t="shared" si="1"/>
        <v>22</v>
      </c>
    </row>
    <row r="277">
      <c r="A277" s="10">
        <v>45252.0</v>
      </c>
      <c r="B277" s="11" t="s">
        <v>106</v>
      </c>
      <c r="C277" s="12">
        <v>11.0</v>
      </c>
      <c r="D277" s="12">
        <f t="shared" si="1"/>
        <v>22</v>
      </c>
    </row>
    <row r="278">
      <c r="A278" s="10">
        <v>45252.0</v>
      </c>
      <c r="B278" s="11" t="s">
        <v>211</v>
      </c>
      <c r="C278" s="12">
        <v>19.0</v>
      </c>
      <c r="D278" s="12">
        <f t="shared" si="1"/>
        <v>22</v>
      </c>
    </row>
    <row r="279">
      <c r="A279" s="10">
        <v>45251.0</v>
      </c>
      <c r="B279" s="11" t="s">
        <v>95</v>
      </c>
      <c r="C279" s="12">
        <v>23.0</v>
      </c>
      <c r="D279" s="12">
        <f t="shared" si="1"/>
        <v>21</v>
      </c>
    </row>
    <row r="280">
      <c r="A280" s="10">
        <v>45251.0</v>
      </c>
      <c r="B280" s="11" t="s">
        <v>175</v>
      </c>
      <c r="C280" s="12">
        <v>36.0</v>
      </c>
      <c r="D280" s="12">
        <f t="shared" si="1"/>
        <v>21</v>
      </c>
    </row>
    <row r="281">
      <c r="A281" s="10">
        <v>45257.0</v>
      </c>
      <c r="B281" s="11" t="s">
        <v>212</v>
      </c>
      <c r="C281" s="12">
        <v>72.0</v>
      </c>
      <c r="D281" s="12">
        <f t="shared" si="1"/>
        <v>27</v>
      </c>
    </row>
    <row r="282">
      <c r="A282" s="10">
        <v>45260.0</v>
      </c>
      <c r="B282" s="11" t="s">
        <v>213</v>
      </c>
      <c r="C282" s="12">
        <v>16.0</v>
      </c>
      <c r="D282" s="12">
        <f t="shared" si="1"/>
        <v>30</v>
      </c>
    </row>
    <row r="283">
      <c r="A283" s="10">
        <v>45260.0</v>
      </c>
      <c r="B283" s="11" t="s">
        <v>130</v>
      </c>
      <c r="C283" s="12">
        <v>12.0</v>
      </c>
      <c r="D283" s="12">
        <f t="shared" si="1"/>
        <v>30</v>
      </c>
    </row>
    <row r="284">
      <c r="A284" s="10">
        <v>45260.0</v>
      </c>
      <c r="B284" s="11" t="s">
        <v>135</v>
      </c>
      <c r="C284" s="12">
        <v>11.0</v>
      </c>
      <c r="D284" s="12">
        <f t="shared" si="1"/>
        <v>30</v>
      </c>
    </row>
    <row r="285">
      <c r="A285" s="10">
        <v>45260.0</v>
      </c>
      <c r="B285" s="11" t="s">
        <v>126</v>
      </c>
      <c r="C285" s="12">
        <v>10.0</v>
      </c>
      <c r="D285" s="12">
        <f t="shared" si="1"/>
        <v>30</v>
      </c>
    </row>
    <row r="286">
      <c r="A286" s="10">
        <v>45239.0</v>
      </c>
      <c r="B286" s="11" t="s">
        <v>214</v>
      </c>
      <c r="C286" s="12">
        <v>53.0</v>
      </c>
      <c r="D286" s="12">
        <f t="shared" si="1"/>
        <v>9</v>
      </c>
    </row>
    <row r="287">
      <c r="A287" s="10">
        <v>45239.0</v>
      </c>
      <c r="B287" s="11" t="s">
        <v>215</v>
      </c>
      <c r="C287" s="12">
        <v>10.0</v>
      </c>
      <c r="D287" s="12">
        <f t="shared" si="1"/>
        <v>9</v>
      </c>
    </row>
    <row r="288">
      <c r="A288" s="10">
        <v>45239.0</v>
      </c>
      <c r="B288" s="11" t="s">
        <v>126</v>
      </c>
      <c r="C288" s="12">
        <v>23.0</v>
      </c>
      <c r="D288" s="12">
        <f t="shared" si="1"/>
        <v>9</v>
      </c>
    </row>
    <row r="289">
      <c r="A289" s="10">
        <v>45232.0</v>
      </c>
      <c r="B289" s="11" t="s">
        <v>33</v>
      </c>
      <c r="C289" s="12">
        <v>10.0</v>
      </c>
      <c r="D289" s="12">
        <f t="shared" si="1"/>
        <v>2</v>
      </c>
    </row>
    <row r="290">
      <c r="A290" s="10">
        <v>45232.0</v>
      </c>
      <c r="B290" s="11" t="s">
        <v>216</v>
      </c>
      <c r="C290" s="12">
        <v>10.0</v>
      </c>
      <c r="D290" s="12">
        <f t="shared" si="1"/>
        <v>2</v>
      </c>
    </row>
    <row r="291">
      <c r="A291" s="10">
        <v>45232.0</v>
      </c>
      <c r="B291" s="11" t="s">
        <v>217</v>
      </c>
      <c r="C291" s="12">
        <v>12.0</v>
      </c>
      <c r="D291" s="12">
        <f t="shared" si="1"/>
        <v>2</v>
      </c>
    </row>
    <row r="292">
      <c r="A292" s="10">
        <v>45237.0</v>
      </c>
      <c r="B292" s="11" t="s">
        <v>33</v>
      </c>
      <c r="C292" s="12">
        <v>39.0</v>
      </c>
      <c r="D292" s="12">
        <f t="shared" si="1"/>
        <v>7</v>
      </c>
    </row>
    <row r="293">
      <c r="A293" s="10">
        <v>45237.0</v>
      </c>
      <c r="B293" s="11" t="s">
        <v>218</v>
      </c>
      <c r="C293" s="12">
        <v>36.0</v>
      </c>
      <c r="D293" s="12">
        <f t="shared" si="1"/>
        <v>7</v>
      </c>
    </row>
    <row r="294">
      <c r="A294" s="10">
        <v>45237.0</v>
      </c>
      <c r="B294" s="11" t="s">
        <v>219</v>
      </c>
      <c r="C294" s="12">
        <v>11.0</v>
      </c>
      <c r="D294" s="12">
        <f t="shared" si="1"/>
        <v>7</v>
      </c>
    </row>
    <row r="295">
      <c r="A295" s="10">
        <v>45237.0</v>
      </c>
      <c r="B295" s="11" t="s">
        <v>24</v>
      </c>
      <c r="C295" s="12">
        <v>13.0</v>
      </c>
      <c r="D295" s="12">
        <f t="shared" si="1"/>
        <v>7</v>
      </c>
    </row>
    <row r="296">
      <c r="A296" s="10">
        <v>45256.0</v>
      </c>
      <c r="B296" s="11" t="s">
        <v>59</v>
      </c>
      <c r="C296" s="12">
        <v>19.0</v>
      </c>
      <c r="D296" s="12">
        <f t="shared" si="1"/>
        <v>26</v>
      </c>
    </row>
    <row r="297">
      <c r="A297" s="10">
        <v>45255.0</v>
      </c>
      <c r="B297" s="11" t="s">
        <v>106</v>
      </c>
      <c r="C297" s="12">
        <v>12.0</v>
      </c>
      <c r="D297" s="12">
        <f t="shared" si="1"/>
        <v>25</v>
      </c>
    </row>
    <row r="298">
      <c r="A298" s="10">
        <v>45255.0</v>
      </c>
      <c r="B298" s="11" t="s">
        <v>220</v>
      </c>
      <c r="C298" s="12">
        <v>12.0</v>
      </c>
      <c r="D298" s="12">
        <f t="shared" si="1"/>
        <v>25</v>
      </c>
    </row>
    <row r="299">
      <c r="A299" s="10">
        <v>45255.0</v>
      </c>
      <c r="B299" s="11" t="s">
        <v>151</v>
      </c>
      <c r="C299" s="12">
        <v>13.0</v>
      </c>
      <c r="D299" s="12">
        <f t="shared" si="1"/>
        <v>25</v>
      </c>
    </row>
    <row r="300">
      <c r="A300" s="10">
        <v>45247.0</v>
      </c>
      <c r="B300" s="11" t="s">
        <v>221</v>
      </c>
      <c r="C300" s="12">
        <v>12.0</v>
      </c>
      <c r="D300" s="12">
        <f t="shared" si="1"/>
        <v>17</v>
      </c>
    </row>
    <row r="301">
      <c r="A301" s="10">
        <v>45247.0</v>
      </c>
      <c r="B301" s="11" t="s">
        <v>222</v>
      </c>
      <c r="C301" s="12">
        <v>10.0</v>
      </c>
      <c r="D301" s="12">
        <f t="shared" si="1"/>
        <v>17</v>
      </c>
    </row>
    <row r="302">
      <c r="A302" s="10">
        <v>45254.0</v>
      </c>
      <c r="B302" s="11" t="s">
        <v>223</v>
      </c>
      <c r="C302" s="12">
        <v>17.0</v>
      </c>
      <c r="D302" s="12">
        <f t="shared" si="1"/>
        <v>24</v>
      </c>
    </row>
    <row r="303">
      <c r="A303" s="10">
        <v>45254.0</v>
      </c>
      <c r="B303" s="11" t="s">
        <v>184</v>
      </c>
      <c r="C303" s="12">
        <v>10.0</v>
      </c>
      <c r="D303" s="12">
        <f t="shared" si="1"/>
        <v>24</v>
      </c>
    </row>
    <row r="304">
      <c r="A304" s="10">
        <v>45254.0</v>
      </c>
      <c r="B304" s="11" t="s">
        <v>98</v>
      </c>
      <c r="C304" s="12">
        <v>11.0</v>
      </c>
      <c r="D304" s="12">
        <f t="shared" si="1"/>
        <v>24</v>
      </c>
    </row>
    <row r="305">
      <c r="A305" s="10">
        <v>45254.0</v>
      </c>
      <c r="B305" s="11" t="s">
        <v>224</v>
      </c>
      <c r="C305" s="12">
        <v>12.0</v>
      </c>
      <c r="D305" s="12">
        <f t="shared" si="1"/>
        <v>24</v>
      </c>
    </row>
    <row r="306">
      <c r="A306" s="10">
        <v>45254.0</v>
      </c>
      <c r="B306" s="11" t="s">
        <v>36</v>
      </c>
      <c r="C306" s="12">
        <v>15.0</v>
      </c>
      <c r="D306" s="12">
        <f t="shared" si="1"/>
        <v>24</v>
      </c>
    </row>
    <row r="307">
      <c r="A307" s="10">
        <v>45246.0</v>
      </c>
      <c r="B307" s="11" t="s">
        <v>225</v>
      </c>
      <c r="C307" s="12">
        <v>31.0</v>
      </c>
      <c r="D307" s="12">
        <f t="shared" si="1"/>
        <v>16</v>
      </c>
    </row>
    <row r="308">
      <c r="A308" s="10">
        <v>45246.0</v>
      </c>
      <c r="B308" s="11" t="s">
        <v>226</v>
      </c>
      <c r="C308" s="12">
        <v>11.0</v>
      </c>
      <c r="D308" s="12">
        <f t="shared" si="1"/>
        <v>16</v>
      </c>
    </row>
    <row r="309">
      <c r="A309" s="10">
        <v>45234.0</v>
      </c>
      <c r="B309" s="11" t="s">
        <v>227</v>
      </c>
      <c r="C309" s="12">
        <v>69.0</v>
      </c>
      <c r="D309" s="12">
        <f t="shared" si="1"/>
        <v>4</v>
      </c>
    </row>
    <row r="310">
      <c r="A310" s="10">
        <v>45236.0</v>
      </c>
      <c r="B310" s="11" t="s">
        <v>228</v>
      </c>
      <c r="C310" s="12">
        <v>15.0</v>
      </c>
      <c r="D310" s="12">
        <f t="shared" si="1"/>
        <v>6</v>
      </c>
    </row>
    <row r="311">
      <c r="A311" s="10">
        <v>45236.0</v>
      </c>
      <c r="B311" s="11" t="s">
        <v>229</v>
      </c>
      <c r="C311" s="12">
        <v>19.0</v>
      </c>
      <c r="D311" s="12">
        <f t="shared" si="1"/>
        <v>6</v>
      </c>
    </row>
    <row r="312">
      <c r="A312" s="10">
        <v>45236.0</v>
      </c>
      <c r="B312" s="11" t="s">
        <v>230</v>
      </c>
      <c r="C312" s="12">
        <v>12.0</v>
      </c>
      <c r="D312" s="12">
        <f t="shared" si="1"/>
        <v>6</v>
      </c>
    </row>
    <row r="313">
      <c r="A313" s="10">
        <v>45236.0</v>
      </c>
      <c r="B313" s="11" t="s">
        <v>231</v>
      </c>
      <c r="C313" s="12">
        <v>19.0</v>
      </c>
      <c r="D313" s="12">
        <f t="shared" si="1"/>
        <v>6</v>
      </c>
    </row>
    <row r="314">
      <c r="A314" s="10">
        <v>45245.0</v>
      </c>
      <c r="B314" s="11" t="s">
        <v>93</v>
      </c>
      <c r="C314" s="12">
        <v>19.0</v>
      </c>
      <c r="D314" s="12">
        <f t="shared" si="1"/>
        <v>15</v>
      </c>
    </row>
    <row r="315">
      <c r="A315" s="10">
        <v>45245.0</v>
      </c>
      <c r="B315" s="11" t="s">
        <v>232</v>
      </c>
      <c r="C315" s="12">
        <v>20.0</v>
      </c>
      <c r="D315" s="12">
        <f t="shared" si="1"/>
        <v>15</v>
      </c>
    </row>
    <row r="316">
      <c r="A316" s="10">
        <v>45241.0</v>
      </c>
      <c r="B316" s="11" t="s">
        <v>233</v>
      </c>
      <c r="C316" s="12">
        <v>20.0</v>
      </c>
      <c r="D316" s="12">
        <f t="shared" si="1"/>
        <v>11</v>
      </c>
    </row>
    <row r="317">
      <c r="A317" s="10">
        <v>45258.0</v>
      </c>
      <c r="B317" s="11" t="s">
        <v>234</v>
      </c>
      <c r="C317" s="12">
        <v>21.0</v>
      </c>
      <c r="D317" s="12">
        <f t="shared" si="1"/>
        <v>28</v>
      </c>
    </row>
    <row r="318">
      <c r="A318" s="10">
        <v>45258.0</v>
      </c>
      <c r="B318" s="11" t="s">
        <v>235</v>
      </c>
      <c r="C318" s="12">
        <v>44.0</v>
      </c>
      <c r="D318" s="12">
        <f t="shared" si="1"/>
        <v>28</v>
      </c>
    </row>
    <row r="319">
      <c r="A319" s="10">
        <v>45258.0</v>
      </c>
      <c r="B319" s="11" t="s">
        <v>81</v>
      </c>
      <c r="C319" s="12">
        <v>14.0</v>
      </c>
      <c r="D319" s="12">
        <f t="shared" si="1"/>
        <v>28</v>
      </c>
    </row>
    <row r="320">
      <c r="A320" s="10">
        <v>45259.0</v>
      </c>
      <c r="B320" s="11" t="s">
        <v>60</v>
      </c>
      <c r="C320" s="12">
        <v>30.0</v>
      </c>
      <c r="D320" s="12">
        <f t="shared" si="1"/>
        <v>29</v>
      </c>
    </row>
    <row r="321">
      <c r="A321" s="10">
        <v>45259.0</v>
      </c>
      <c r="B321" s="11" t="s">
        <v>47</v>
      </c>
      <c r="C321" s="12">
        <v>23.0</v>
      </c>
      <c r="D321" s="12">
        <f t="shared" si="1"/>
        <v>29</v>
      </c>
    </row>
    <row r="322">
      <c r="A322" s="10">
        <v>45259.0</v>
      </c>
      <c r="B322" s="11" t="s">
        <v>95</v>
      </c>
      <c r="C322" s="12">
        <v>32.0</v>
      </c>
      <c r="D322" s="12">
        <f t="shared" si="1"/>
        <v>29</v>
      </c>
    </row>
    <row r="323">
      <c r="A323" s="10">
        <v>45259.0</v>
      </c>
      <c r="B323" s="11" t="s">
        <v>236</v>
      </c>
      <c r="C323" s="12">
        <v>22.0</v>
      </c>
      <c r="D323" s="12">
        <f t="shared" si="1"/>
        <v>29</v>
      </c>
    </row>
    <row r="324">
      <c r="A324" s="10">
        <v>45259.0</v>
      </c>
      <c r="B324" s="11" t="s">
        <v>22</v>
      </c>
      <c r="C324" s="12">
        <v>11.0</v>
      </c>
      <c r="D324" s="12">
        <f t="shared" si="1"/>
        <v>29</v>
      </c>
    </row>
    <row r="325">
      <c r="A325" s="10">
        <v>45259.0</v>
      </c>
      <c r="B325" s="11" t="s">
        <v>237</v>
      </c>
      <c r="C325" s="12">
        <v>13.0</v>
      </c>
      <c r="D325" s="12">
        <f t="shared" si="1"/>
        <v>29</v>
      </c>
    </row>
    <row r="326">
      <c r="A326" s="10">
        <v>45242.0</v>
      </c>
      <c r="B326" s="11" t="s">
        <v>86</v>
      </c>
      <c r="C326" s="12">
        <v>24.0</v>
      </c>
      <c r="D326" s="12">
        <f t="shared" si="1"/>
        <v>12</v>
      </c>
    </row>
    <row r="327">
      <c r="A327" s="10">
        <v>45238.0</v>
      </c>
      <c r="B327" s="11" t="s">
        <v>106</v>
      </c>
      <c r="C327" s="12">
        <v>18.0</v>
      </c>
      <c r="D327" s="12">
        <f t="shared" si="1"/>
        <v>8</v>
      </c>
    </row>
    <row r="328">
      <c r="A328" s="10">
        <v>45231.0</v>
      </c>
      <c r="B328" s="11" t="s">
        <v>238</v>
      </c>
      <c r="C328" s="12">
        <v>14.0</v>
      </c>
      <c r="D328" s="12">
        <f t="shared" si="1"/>
        <v>1</v>
      </c>
    </row>
    <row r="329">
      <c r="A329" s="10">
        <v>45240.0</v>
      </c>
      <c r="B329" s="11" t="s">
        <v>23</v>
      </c>
      <c r="C329" s="12">
        <v>26.0</v>
      </c>
      <c r="D329" s="12">
        <f t="shared" si="1"/>
        <v>10</v>
      </c>
    </row>
    <row r="330">
      <c r="A330" s="10">
        <v>45233.0</v>
      </c>
      <c r="B330" s="11" t="s">
        <v>85</v>
      </c>
      <c r="C330" s="12">
        <v>24.0</v>
      </c>
      <c r="D330" s="12">
        <f t="shared" si="1"/>
        <v>3</v>
      </c>
    </row>
    <row r="331">
      <c r="A331" s="10">
        <v>45233.0</v>
      </c>
      <c r="B331" s="11" t="s">
        <v>186</v>
      </c>
      <c r="C331" s="12">
        <v>28.0</v>
      </c>
      <c r="D331" s="12">
        <f t="shared" si="1"/>
        <v>3</v>
      </c>
    </row>
    <row r="332">
      <c r="A332" s="10">
        <v>45233.0</v>
      </c>
      <c r="B332" s="11" t="s">
        <v>102</v>
      </c>
      <c r="C332" s="12">
        <v>16.0</v>
      </c>
      <c r="D332" s="12">
        <f t="shared" si="1"/>
        <v>3</v>
      </c>
    </row>
    <row r="333">
      <c r="A333" s="10">
        <v>45233.0</v>
      </c>
      <c r="B333" s="11" t="s">
        <v>239</v>
      </c>
      <c r="C333" s="12">
        <v>14.0</v>
      </c>
      <c r="D333" s="12">
        <f t="shared" si="1"/>
        <v>3</v>
      </c>
    </row>
    <row r="334">
      <c r="A334" s="10">
        <v>45233.0</v>
      </c>
      <c r="B334" s="11" t="s">
        <v>240</v>
      </c>
      <c r="C334" s="12">
        <v>12.0</v>
      </c>
      <c r="D334" s="12">
        <f t="shared" si="1"/>
        <v>3</v>
      </c>
    </row>
    <row r="335">
      <c r="A335" s="10">
        <v>45250.0</v>
      </c>
      <c r="B335" s="11" t="s">
        <v>241</v>
      </c>
      <c r="C335" s="12">
        <v>27.0</v>
      </c>
      <c r="D335" s="12">
        <f t="shared" si="1"/>
        <v>20</v>
      </c>
    </row>
    <row r="336">
      <c r="A336" s="10">
        <v>45250.0</v>
      </c>
      <c r="B336" s="11" t="s">
        <v>23</v>
      </c>
      <c r="C336" s="12">
        <v>56.0</v>
      </c>
      <c r="D336" s="12">
        <f t="shared" si="1"/>
        <v>20</v>
      </c>
    </row>
    <row r="337">
      <c r="A337" s="10">
        <v>45250.0</v>
      </c>
      <c r="B337" s="11" t="s">
        <v>242</v>
      </c>
      <c r="C337" s="12">
        <v>33.0</v>
      </c>
      <c r="D337" s="12">
        <f t="shared" si="1"/>
        <v>20</v>
      </c>
    </row>
    <row r="338">
      <c r="A338" s="10">
        <v>45250.0</v>
      </c>
      <c r="B338" s="11" t="s">
        <v>135</v>
      </c>
      <c r="C338" s="12">
        <v>11.0</v>
      </c>
      <c r="D338" s="12">
        <f t="shared" si="1"/>
        <v>20</v>
      </c>
    </row>
    <row r="339">
      <c r="A339" s="10">
        <v>45257.0</v>
      </c>
      <c r="B339" s="11" t="s">
        <v>36</v>
      </c>
      <c r="C339" s="12">
        <v>19.0</v>
      </c>
      <c r="D339" s="12">
        <f t="shared" si="1"/>
        <v>27</v>
      </c>
    </row>
    <row r="340">
      <c r="A340" s="10">
        <v>45257.0</v>
      </c>
      <c r="B340" s="11" t="s">
        <v>243</v>
      </c>
      <c r="C340" s="12">
        <v>10.0</v>
      </c>
      <c r="D340" s="12">
        <f t="shared" si="1"/>
        <v>27</v>
      </c>
    </row>
    <row r="341">
      <c r="A341" s="10">
        <v>45257.0</v>
      </c>
      <c r="B341" s="11" t="s">
        <v>59</v>
      </c>
      <c r="C341" s="12">
        <v>15.0</v>
      </c>
      <c r="D341" s="12">
        <f t="shared" si="1"/>
        <v>27</v>
      </c>
    </row>
    <row r="342">
      <c r="A342" s="10">
        <v>45257.0</v>
      </c>
      <c r="B342" s="11" t="s">
        <v>244</v>
      </c>
      <c r="C342" s="12">
        <v>12.0</v>
      </c>
      <c r="D342" s="12">
        <f t="shared" si="1"/>
        <v>27</v>
      </c>
    </row>
    <row r="343">
      <c r="A343" s="10">
        <v>45260.0</v>
      </c>
      <c r="B343" s="11" t="s">
        <v>245</v>
      </c>
      <c r="C343" s="12">
        <v>15.0</v>
      </c>
      <c r="D343" s="12">
        <f t="shared" si="1"/>
        <v>30</v>
      </c>
    </row>
    <row r="344">
      <c r="A344" s="10">
        <v>45260.0</v>
      </c>
      <c r="B344" s="11" t="s">
        <v>246</v>
      </c>
      <c r="C344" s="12">
        <v>13.0</v>
      </c>
      <c r="D344" s="12">
        <f t="shared" si="1"/>
        <v>30</v>
      </c>
    </row>
    <row r="345">
      <c r="A345" s="10">
        <v>45232.0</v>
      </c>
      <c r="B345" s="11" t="s">
        <v>247</v>
      </c>
      <c r="C345" s="12">
        <v>14.0</v>
      </c>
      <c r="D345" s="12">
        <f t="shared" si="1"/>
        <v>2</v>
      </c>
    </row>
    <row r="346">
      <c r="A346" s="10">
        <v>45232.0</v>
      </c>
      <c r="B346" s="11" t="s">
        <v>248</v>
      </c>
      <c r="C346" s="12">
        <v>12.0</v>
      </c>
      <c r="D346" s="12">
        <f t="shared" si="1"/>
        <v>2</v>
      </c>
    </row>
    <row r="347">
      <c r="A347" s="10">
        <v>45256.0</v>
      </c>
      <c r="B347" s="11" t="s">
        <v>23</v>
      </c>
      <c r="C347" s="12">
        <v>15.0</v>
      </c>
      <c r="D347" s="12">
        <f t="shared" si="1"/>
        <v>26</v>
      </c>
    </row>
    <row r="348">
      <c r="A348" s="10">
        <v>45256.0</v>
      </c>
      <c r="B348" s="11" t="s">
        <v>132</v>
      </c>
      <c r="C348" s="12">
        <v>19.0</v>
      </c>
      <c r="D348" s="12">
        <f t="shared" si="1"/>
        <v>26</v>
      </c>
    </row>
    <row r="349">
      <c r="A349" s="10">
        <v>45256.0</v>
      </c>
      <c r="B349" s="11" t="s">
        <v>161</v>
      </c>
      <c r="C349" s="12">
        <v>12.0</v>
      </c>
      <c r="D349" s="12">
        <f t="shared" si="1"/>
        <v>26</v>
      </c>
    </row>
    <row r="350">
      <c r="A350" s="10">
        <v>45255.0</v>
      </c>
      <c r="B350" s="11" t="s">
        <v>249</v>
      </c>
      <c r="C350" s="12">
        <v>10.0</v>
      </c>
      <c r="D350" s="12">
        <f t="shared" si="1"/>
        <v>25</v>
      </c>
    </row>
    <row r="351">
      <c r="A351" s="10">
        <v>45247.0</v>
      </c>
      <c r="B351" s="11" t="s">
        <v>95</v>
      </c>
      <c r="C351" s="12">
        <v>13.0</v>
      </c>
      <c r="D351" s="12">
        <f t="shared" si="1"/>
        <v>17</v>
      </c>
    </row>
    <row r="352">
      <c r="A352" s="10">
        <v>45247.0</v>
      </c>
      <c r="B352" s="11" t="s">
        <v>250</v>
      </c>
      <c r="C352" s="12">
        <v>10.0</v>
      </c>
      <c r="D352" s="12">
        <f t="shared" si="1"/>
        <v>17</v>
      </c>
    </row>
    <row r="353">
      <c r="A353" s="10">
        <v>45247.0</v>
      </c>
      <c r="B353" s="11" t="s">
        <v>79</v>
      </c>
      <c r="C353" s="12">
        <v>13.0</v>
      </c>
      <c r="D353" s="12">
        <f t="shared" si="1"/>
        <v>17</v>
      </c>
    </row>
    <row r="354">
      <c r="A354" s="10">
        <v>45247.0</v>
      </c>
      <c r="B354" s="11" t="s">
        <v>80</v>
      </c>
      <c r="C354" s="12">
        <v>12.0</v>
      </c>
      <c r="D354" s="12">
        <f t="shared" si="1"/>
        <v>17</v>
      </c>
    </row>
    <row r="355">
      <c r="A355" s="10">
        <v>45253.0</v>
      </c>
      <c r="B355" s="11" t="s">
        <v>251</v>
      </c>
      <c r="C355" s="12">
        <v>58.0</v>
      </c>
      <c r="D355" s="12">
        <f t="shared" si="1"/>
        <v>23</v>
      </c>
    </row>
    <row r="356">
      <c r="A356" s="10">
        <v>45253.0</v>
      </c>
      <c r="B356" s="11" t="s">
        <v>252</v>
      </c>
      <c r="C356" s="12">
        <v>18.0</v>
      </c>
      <c r="D356" s="12">
        <f t="shared" si="1"/>
        <v>23</v>
      </c>
    </row>
    <row r="357">
      <c r="A357" s="10">
        <v>45253.0</v>
      </c>
      <c r="B357" s="11" t="s">
        <v>23</v>
      </c>
      <c r="C357" s="12">
        <v>17.0</v>
      </c>
      <c r="D357" s="12">
        <f t="shared" si="1"/>
        <v>23</v>
      </c>
    </row>
    <row r="358">
      <c r="A358" s="10">
        <v>45253.0</v>
      </c>
      <c r="B358" s="11" t="s">
        <v>253</v>
      </c>
      <c r="C358" s="12">
        <v>11.0</v>
      </c>
      <c r="D358" s="12">
        <f t="shared" si="1"/>
        <v>23</v>
      </c>
    </row>
    <row r="359">
      <c r="A359" s="10">
        <v>45253.0</v>
      </c>
      <c r="B359" s="11" t="s">
        <v>254</v>
      </c>
      <c r="C359" s="12">
        <v>14.0</v>
      </c>
      <c r="D359" s="12">
        <f t="shared" si="1"/>
        <v>23</v>
      </c>
    </row>
    <row r="360">
      <c r="A360" s="10">
        <v>45235.0</v>
      </c>
      <c r="B360" s="11" t="s">
        <v>255</v>
      </c>
      <c r="C360" s="12">
        <v>10.0</v>
      </c>
      <c r="D360" s="12">
        <f t="shared" si="1"/>
        <v>5</v>
      </c>
    </row>
    <row r="361">
      <c r="A361" s="10">
        <v>45235.0</v>
      </c>
      <c r="B361" s="11" t="s">
        <v>69</v>
      </c>
      <c r="C361" s="12">
        <v>14.0</v>
      </c>
      <c r="D361" s="12">
        <f t="shared" si="1"/>
        <v>5</v>
      </c>
    </row>
    <row r="362">
      <c r="A362" s="10">
        <v>45235.0</v>
      </c>
      <c r="B362" s="11" t="s">
        <v>230</v>
      </c>
      <c r="C362" s="12">
        <v>17.0</v>
      </c>
      <c r="D362" s="12">
        <f t="shared" si="1"/>
        <v>5</v>
      </c>
    </row>
    <row r="363">
      <c r="A363" s="10">
        <v>45235.0</v>
      </c>
      <c r="B363" s="11" t="s">
        <v>22</v>
      </c>
      <c r="C363" s="12">
        <v>17.0</v>
      </c>
      <c r="D363" s="12">
        <f t="shared" si="1"/>
        <v>5</v>
      </c>
    </row>
    <row r="364">
      <c r="A364" s="10">
        <v>45254.0</v>
      </c>
      <c r="B364" s="11" t="s">
        <v>256</v>
      </c>
      <c r="C364" s="12">
        <v>40.0</v>
      </c>
      <c r="D364" s="12">
        <f t="shared" si="1"/>
        <v>24</v>
      </c>
    </row>
    <row r="365">
      <c r="A365" s="10">
        <v>45246.0</v>
      </c>
      <c r="B365" s="11" t="s">
        <v>43</v>
      </c>
      <c r="C365" s="12">
        <v>12.0</v>
      </c>
      <c r="D365" s="12">
        <f t="shared" si="1"/>
        <v>16</v>
      </c>
    </row>
    <row r="366">
      <c r="A366" s="10">
        <v>45234.0</v>
      </c>
      <c r="B366" s="11" t="s">
        <v>257</v>
      </c>
      <c r="C366" s="12">
        <v>12.0</v>
      </c>
      <c r="D366" s="12">
        <f t="shared" si="1"/>
        <v>4</v>
      </c>
    </row>
    <row r="367">
      <c r="A367" s="10">
        <v>45236.0</v>
      </c>
      <c r="B367" s="11" t="s">
        <v>258</v>
      </c>
      <c r="C367" s="12">
        <v>15.0</v>
      </c>
      <c r="D367" s="12">
        <f t="shared" si="1"/>
        <v>6</v>
      </c>
    </row>
    <row r="368">
      <c r="A368" s="10">
        <v>45236.0</v>
      </c>
      <c r="B368" s="11" t="s">
        <v>259</v>
      </c>
      <c r="C368" s="12">
        <v>18.0</v>
      </c>
      <c r="D368" s="12">
        <f t="shared" si="1"/>
        <v>6</v>
      </c>
    </row>
    <row r="369">
      <c r="A369" s="10">
        <v>45243.0</v>
      </c>
      <c r="B369" s="11" t="s">
        <v>106</v>
      </c>
      <c r="C369" s="12">
        <v>19.0</v>
      </c>
      <c r="D369" s="12">
        <f t="shared" si="1"/>
        <v>13</v>
      </c>
    </row>
    <row r="370">
      <c r="A370" s="10">
        <v>45243.0</v>
      </c>
      <c r="B370" s="11" t="s">
        <v>85</v>
      </c>
      <c r="C370" s="12">
        <v>11.0</v>
      </c>
      <c r="D370" s="12">
        <f t="shared" si="1"/>
        <v>13</v>
      </c>
    </row>
    <row r="371">
      <c r="A371" s="10">
        <v>45244.0</v>
      </c>
      <c r="B371" s="11" t="s">
        <v>214</v>
      </c>
      <c r="C371" s="12">
        <v>32.0</v>
      </c>
      <c r="D371" s="12">
        <f t="shared" si="1"/>
        <v>14</v>
      </c>
    </row>
    <row r="372">
      <c r="A372" s="10">
        <v>45244.0</v>
      </c>
      <c r="B372" s="11" t="s">
        <v>66</v>
      </c>
      <c r="C372" s="12">
        <v>13.0</v>
      </c>
      <c r="D372" s="12">
        <f t="shared" si="1"/>
        <v>14</v>
      </c>
    </row>
    <row r="373">
      <c r="A373" s="10">
        <v>45249.0</v>
      </c>
      <c r="B373" s="11" t="s">
        <v>33</v>
      </c>
      <c r="C373" s="12">
        <v>13.0</v>
      </c>
      <c r="D373" s="12">
        <f t="shared" si="1"/>
        <v>19</v>
      </c>
    </row>
    <row r="374">
      <c r="A374" s="10">
        <v>45245.0</v>
      </c>
      <c r="B374" s="11" t="s">
        <v>260</v>
      </c>
      <c r="C374" s="12">
        <v>11.0</v>
      </c>
      <c r="D374" s="12">
        <f t="shared" si="1"/>
        <v>15</v>
      </c>
    </row>
    <row r="375">
      <c r="A375" s="10">
        <v>45245.0</v>
      </c>
      <c r="B375" s="11" t="s">
        <v>33</v>
      </c>
      <c r="C375" s="12">
        <v>11.0</v>
      </c>
      <c r="D375" s="12">
        <f t="shared" si="1"/>
        <v>15</v>
      </c>
    </row>
    <row r="376">
      <c r="A376" s="10">
        <v>45241.0</v>
      </c>
      <c r="B376" s="11" t="s">
        <v>261</v>
      </c>
      <c r="C376" s="12">
        <v>0.0</v>
      </c>
      <c r="D376" s="12">
        <f t="shared" si="1"/>
        <v>11</v>
      </c>
    </row>
    <row r="377">
      <c r="A377" s="10">
        <v>45241.0</v>
      </c>
      <c r="B377" s="11" t="s">
        <v>262</v>
      </c>
      <c r="C377" s="12">
        <v>0.0</v>
      </c>
      <c r="D377" s="12">
        <f t="shared" si="1"/>
        <v>11</v>
      </c>
    </row>
    <row r="378">
      <c r="A378" s="10">
        <v>45241.0</v>
      </c>
      <c r="B378" s="11" t="s">
        <v>263</v>
      </c>
      <c r="C378" s="12">
        <v>0.0</v>
      </c>
      <c r="D378" s="12">
        <f t="shared" si="1"/>
        <v>11</v>
      </c>
    </row>
    <row r="379">
      <c r="A379" s="10">
        <v>45241.0</v>
      </c>
      <c r="B379" s="11" t="s">
        <v>264</v>
      </c>
      <c r="C379" s="12">
        <v>0.0</v>
      </c>
      <c r="D379" s="12">
        <f t="shared" si="1"/>
        <v>11</v>
      </c>
    </row>
    <row r="380">
      <c r="A380" s="10">
        <v>45241.0</v>
      </c>
      <c r="B380" s="11" t="s">
        <v>265</v>
      </c>
      <c r="C380" s="12">
        <v>0.0</v>
      </c>
      <c r="D380" s="12">
        <f t="shared" si="1"/>
        <v>11</v>
      </c>
    </row>
    <row r="381">
      <c r="A381" s="10">
        <v>45241.0</v>
      </c>
      <c r="B381" s="11" t="s">
        <v>266</v>
      </c>
      <c r="C381" s="12">
        <v>0.0</v>
      </c>
      <c r="D381" s="12">
        <f t="shared" si="1"/>
        <v>11</v>
      </c>
    </row>
    <row r="382">
      <c r="A382" s="10">
        <v>45241.0</v>
      </c>
      <c r="B382" s="11" t="s">
        <v>267</v>
      </c>
      <c r="C382" s="12">
        <v>0.0</v>
      </c>
      <c r="D382" s="12">
        <f t="shared" si="1"/>
        <v>11</v>
      </c>
    </row>
    <row r="383">
      <c r="A383" s="10">
        <v>45241.0</v>
      </c>
      <c r="B383" s="11" t="s">
        <v>268</v>
      </c>
      <c r="C383" s="12">
        <v>0.0</v>
      </c>
      <c r="D383" s="12">
        <f t="shared" si="1"/>
        <v>11</v>
      </c>
    </row>
    <row r="384">
      <c r="A384" s="10">
        <v>45241.0</v>
      </c>
      <c r="B384" s="11" t="s">
        <v>269</v>
      </c>
      <c r="C384" s="12">
        <v>0.0</v>
      </c>
      <c r="D384" s="12">
        <f t="shared" si="1"/>
        <v>11</v>
      </c>
    </row>
    <row r="385">
      <c r="A385" s="10">
        <v>45241.0</v>
      </c>
      <c r="B385" s="11" t="s">
        <v>270</v>
      </c>
      <c r="C385" s="12">
        <v>0.0</v>
      </c>
      <c r="D385" s="12">
        <f t="shared" si="1"/>
        <v>11</v>
      </c>
    </row>
    <row r="386">
      <c r="A386" s="10">
        <v>45241.0</v>
      </c>
      <c r="B386" s="11" t="s">
        <v>271</v>
      </c>
      <c r="C386" s="12">
        <v>0.0</v>
      </c>
      <c r="D386" s="12">
        <f t="shared" si="1"/>
        <v>11</v>
      </c>
    </row>
    <row r="387">
      <c r="A387" s="10">
        <v>45241.0</v>
      </c>
      <c r="B387" s="11" t="s">
        <v>272</v>
      </c>
      <c r="C387" s="12">
        <v>0.0</v>
      </c>
      <c r="D387" s="12">
        <f t="shared" si="1"/>
        <v>11</v>
      </c>
    </row>
    <row r="388">
      <c r="A388" s="10">
        <v>45241.0</v>
      </c>
      <c r="B388" s="11" t="s">
        <v>166</v>
      </c>
      <c r="C388" s="12">
        <v>0.0</v>
      </c>
      <c r="D388" s="12">
        <f t="shared" si="1"/>
        <v>11</v>
      </c>
    </row>
    <row r="389">
      <c r="A389" s="10">
        <v>45241.0</v>
      </c>
      <c r="B389" s="11" t="s">
        <v>145</v>
      </c>
      <c r="C389" s="12">
        <v>0.0</v>
      </c>
      <c r="D389" s="12">
        <f t="shared" si="1"/>
        <v>11</v>
      </c>
    </row>
    <row r="390">
      <c r="A390" s="10">
        <v>45241.0</v>
      </c>
      <c r="B390" s="11" t="s">
        <v>273</v>
      </c>
      <c r="C390" s="12">
        <v>0.0</v>
      </c>
      <c r="D390" s="12">
        <f t="shared" si="1"/>
        <v>11</v>
      </c>
    </row>
    <row r="391">
      <c r="A391" s="10">
        <v>45241.0</v>
      </c>
      <c r="B391" s="11" t="s">
        <v>274</v>
      </c>
      <c r="C391" s="12">
        <v>0.0</v>
      </c>
      <c r="D391" s="12">
        <f t="shared" si="1"/>
        <v>11</v>
      </c>
    </row>
    <row r="392">
      <c r="A392" s="10">
        <v>45241.0</v>
      </c>
      <c r="B392" s="11" t="s">
        <v>275</v>
      </c>
      <c r="C392" s="12">
        <v>0.0</v>
      </c>
      <c r="D392" s="12">
        <f t="shared" si="1"/>
        <v>11</v>
      </c>
    </row>
    <row r="393">
      <c r="A393" s="10">
        <v>45241.0</v>
      </c>
      <c r="B393" s="11" t="s">
        <v>276</v>
      </c>
      <c r="C393" s="12">
        <v>0.0</v>
      </c>
      <c r="D393" s="12">
        <f t="shared" si="1"/>
        <v>11</v>
      </c>
    </row>
    <row r="394">
      <c r="A394" s="10">
        <v>45241.0</v>
      </c>
      <c r="B394" s="11" t="s">
        <v>277</v>
      </c>
      <c r="C394" s="12">
        <v>0.0</v>
      </c>
      <c r="D394" s="12">
        <f t="shared" si="1"/>
        <v>11</v>
      </c>
    </row>
    <row r="395">
      <c r="A395" s="10">
        <v>45241.0</v>
      </c>
      <c r="B395" s="11" t="s">
        <v>278</v>
      </c>
      <c r="C395" s="12">
        <v>0.0</v>
      </c>
      <c r="D395" s="12">
        <f t="shared" si="1"/>
        <v>11</v>
      </c>
    </row>
    <row r="396">
      <c r="A396" s="10">
        <v>45241.0</v>
      </c>
      <c r="B396" s="11" t="s">
        <v>279</v>
      </c>
      <c r="C396" s="12">
        <v>0.0</v>
      </c>
      <c r="D396" s="12">
        <f t="shared" si="1"/>
        <v>11</v>
      </c>
    </row>
    <row r="397">
      <c r="A397" s="10">
        <v>45241.0</v>
      </c>
      <c r="B397" s="11" t="s">
        <v>280</v>
      </c>
      <c r="C397" s="12">
        <v>0.0</v>
      </c>
      <c r="D397" s="12">
        <f t="shared" si="1"/>
        <v>11</v>
      </c>
    </row>
    <row r="398">
      <c r="A398" s="10">
        <v>45241.0</v>
      </c>
      <c r="B398" s="11" t="s">
        <v>281</v>
      </c>
      <c r="C398" s="12">
        <v>0.0</v>
      </c>
      <c r="D398" s="12">
        <f t="shared" si="1"/>
        <v>11</v>
      </c>
    </row>
    <row r="399">
      <c r="A399" s="10">
        <v>45241.0</v>
      </c>
      <c r="B399" s="11" t="s">
        <v>282</v>
      </c>
      <c r="C399" s="12">
        <v>0.0</v>
      </c>
      <c r="D399" s="12">
        <f t="shared" si="1"/>
        <v>11</v>
      </c>
    </row>
    <row r="400">
      <c r="A400" s="10">
        <v>45241.0</v>
      </c>
      <c r="B400" s="11" t="s">
        <v>283</v>
      </c>
      <c r="C400" s="12">
        <v>0.0</v>
      </c>
      <c r="D400" s="12">
        <f t="shared" si="1"/>
        <v>11</v>
      </c>
    </row>
    <row r="401">
      <c r="A401" s="10">
        <v>45241.0</v>
      </c>
      <c r="B401" s="11" t="s">
        <v>284</v>
      </c>
      <c r="C401" s="12">
        <v>0.0</v>
      </c>
      <c r="D401" s="12">
        <f t="shared" si="1"/>
        <v>11</v>
      </c>
    </row>
    <row r="402">
      <c r="A402" s="10">
        <v>45241.0</v>
      </c>
      <c r="B402" s="11" t="s">
        <v>285</v>
      </c>
      <c r="C402" s="12">
        <v>0.0</v>
      </c>
      <c r="D402" s="12">
        <f t="shared" si="1"/>
        <v>11</v>
      </c>
    </row>
    <row r="403">
      <c r="A403" s="10">
        <v>45241.0</v>
      </c>
      <c r="B403" s="11" t="s">
        <v>246</v>
      </c>
      <c r="C403" s="12">
        <v>0.0</v>
      </c>
      <c r="D403" s="12">
        <f t="shared" si="1"/>
        <v>11</v>
      </c>
    </row>
    <row r="404">
      <c r="A404" s="10">
        <v>45241.0</v>
      </c>
      <c r="B404" s="11" t="s">
        <v>286</v>
      </c>
      <c r="C404" s="12">
        <v>0.0</v>
      </c>
      <c r="D404" s="12">
        <f t="shared" si="1"/>
        <v>11</v>
      </c>
    </row>
    <row r="405">
      <c r="A405" s="10">
        <v>45241.0</v>
      </c>
      <c r="B405" s="11" t="s">
        <v>287</v>
      </c>
      <c r="C405" s="12">
        <v>0.0</v>
      </c>
      <c r="D405" s="12">
        <f t="shared" si="1"/>
        <v>11</v>
      </c>
    </row>
    <row r="406">
      <c r="A406" s="10">
        <v>45241.0</v>
      </c>
      <c r="B406" s="11" t="s">
        <v>288</v>
      </c>
      <c r="C406" s="12">
        <v>0.0</v>
      </c>
      <c r="D406" s="12">
        <f t="shared" si="1"/>
        <v>11</v>
      </c>
    </row>
    <row r="407">
      <c r="A407" s="10">
        <v>45241.0</v>
      </c>
      <c r="B407" s="11" t="s">
        <v>289</v>
      </c>
      <c r="C407" s="12">
        <v>0.0</v>
      </c>
      <c r="D407" s="12">
        <f t="shared" si="1"/>
        <v>11</v>
      </c>
    </row>
    <row r="408">
      <c r="A408" s="10">
        <v>45241.0</v>
      </c>
      <c r="B408" s="11" t="s">
        <v>290</v>
      </c>
      <c r="C408" s="12">
        <v>0.0</v>
      </c>
      <c r="D408" s="12">
        <f t="shared" si="1"/>
        <v>11</v>
      </c>
    </row>
    <row r="409">
      <c r="A409" s="10">
        <v>45241.0</v>
      </c>
      <c r="B409" s="11" t="s">
        <v>291</v>
      </c>
      <c r="C409" s="12">
        <v>0.0</v>
      </c>
      <c r="D409" s="12">
        <f t="shared" si="1"/>
        <v>11</v>
      </c>
    </row>
    <row r="410">
      <c r="A410" s="10">
        <v>45241.0</v>
      </c>
      <c r="B410" s="11" t="s">
        <v>292</v>
      </c>
      <c r="C410" s="12">
        <v>0.0</v>
      </c>
      <c r="D410" s="12">
        <f t="shared" si="1"/>
        <v>11</v>
      </c>
    </row>
    <row r="411">
      <c r="A411" s="10">
        <v>45241.0</v>
      </c>
      <c r="B411" s="11" t="s">
        <v>293</v>
      </c>
      <c r="C411" s="12">
        <v>0.0</v>
      </c>
      <c r="D411" s="12">
        <f t="shared" si="1"/>
        <v>11</v>
      </c>
    </row>
    <row r="412">
      <c r="A412" s="10">
        <v>45241.0</v>
      </c>
      <c r="B412" s="11" t="s">
        <v>294</v>
      </c>
      <c r="C412" s="12">
        <v>0.0</v>
      </c>
      <c r="D412" s="12">
        <f t="shared" si="1"/>
        <v>11</v>
      </c>
    </row>
    <row r="413">
      <c r="A413" s="10">
        <v>45241.0</v>
      </c>
      <c r="B413" s="11" t="s">
        <v>295</v>
      </c>
      <c r="C413" s="12">
        <v>0.0</v>
      </c>
      <c r="D413" s="12">
        <f t="shared" si="1"/>
        <v>11</v>
      </c>
    </row>
    <row r="414">
      <c r="A414" s="10">
        <v>45241.0</v>
      </c>
      <c r="B414" s="11" t="s">
        <v>296</v>
      </c>
      <c r="C414" s="12">
        <v>0.0</v>
      </c>
      <c r="D414" s="12">
        <f t="shared" si="1"/>
        <v>11</v>
      </c>
    </row>
    <row r="415">
      <c r="A415" s="10">
        <v>45258.0</v>
      </c>
      <c r="B415" s="11" t="s">
        <v>297</v>
      </c>
      <c r="C415" s="12">
        <v>0.0</v>
      </c>
      <c r="D415" s="12">
        <f t="shared" si="1"/>
        <v>28</v>
      </c>
    </row>
    <row r="416">
      <c r="A416" s="10">
        <v>45258.0</v>
      </c>
      <c r="B416" s="11" t="s">
        <v>298</v>
      </c>
      <c r="C416" s="12">
        <v>0.0</v>
      </c>
      <c r="D416" s="12">
        <f t="shared" si="1"/>
        <v>28</v>
      </c>
    </row>
    <row r="417">
      <c r="A417" s="10">
        <v>45258.0</v>
      </c>
      <c r="B417" s="11" t="s">
        <v>299</v>
      </c>
      <c r="C417" s="12">
        <v>0.0</v>
      </c>
      <c r="D417" s="12">
        <f t="shared" si="1"/>
        <v>28</v>
      </c>
    </row>
    <row r="418">
      <c r="A418" s="10">
        <v>45258.0</v>
      </c>
      <c r="B418" s="11" t="s">
        <v>300</v>
      </c>
      <c r="C418" s="12">
        <v>0.0</v>
      </c>
      <c r="D418" s="12">
        <f t="shared" si="1"/>
        <v>28</v>
      </c>
    </row>
    <row r="419">
      <c r="A419" s="10">
        <v>45258.0</v>
      </c>
      <c r="B419" s="11" t="s">
        <v>301</v>
      </c>
      <c r="C419" s="12">
        <v>0.0</v>
      </c>
      <c r="D419" s="12">
        <f t="shared" si="1"/>
        <v>28</v>
      </c>
    </row>
    <row r="420">
      <c r="A420" s="10">
        <v>45258.0</v>
      </c>
      <c r="B420" s="11" t="s">
        <v>302</v>
      </c>
      <c r="C420" s="12">
        <v>0.0</v>
      </c>
      <c r="D420" s="12">
        <f t="shared" si="1"/>
        <v>28</v>
      </c>
    </row>
    <row r="421">
      <c r="A421" s="10">
        <v>45258.0</v>
      </c>
      <c r="B421" s="11" t="s">
        <v>303</v>
      </c>
      <c r="C421" s="12">
        <v>0.0</v>
      </c>
      <c r="D421" s="12">
        <f t="shared" si="1"/>
        <v>28</v>
      </c>
    </row>
    <row r="422">
      <c r="A422" s="10">
        <v>45258.0</v>
      </c>
      <c r="B422" s="11" t="s">
        <v>304</v>
      </c>
      <c r="C422" s="12">
        <v>0.0</v>
      </c>
      <c r="D422" s="12">
        <f t="shared" si="1"/>
        <v>28</v>
      </c>
    </row>
    <row r="423">
      <c r="A423" s="10">
        <v>45258.0</v>
      </c>
      <c r="B423" s="11" t="s">
        <v>305</v>
      </c>
      <c r="C423" s="12">
        <v>0.0</v>
      </c>
      <c r="D423" s="12">
        <f t="shared" si="1"/>
        <v>28</v>
      </c>
    </row>
    <row r="424">
      <c r="A424" s="10">
        <v>45258.0</v>
      </c>
      <c r="B424" s="11" t="s">
        <v>306</v>
      </c>
      <c r="C424" s="12">
        <v>0.0</v>
      </c>
      <c r="D424" s="12">
        <f t="shared" si="1"/>
        <v>28</v>
      </c>
    </row>
    <row r="425">
      <c r="A425" s="10">
        <v>45258.0</v>
      </c>
      <c r="B425" s="11" t="s">
        <v>307</v>
      </c>
      <c r="C425" s="12">
        <v>0.0</v>
      </c>
      <c r="D425" s="12">
        <f t="shared" si="1"/>
        <v>28</v>
      </c>
    </row>
    <row r="426">
      <c r="A426" s="10">
        <v>45258.0</v>
      </c>
      <c r="B426" s="11" t="s">
        <v>308</v>
      </c>
      <c r="C426" s="12">
        <v>0.0</v>
      </c>
      <c r="D426" s="12">
        <f t="shared" si="1"/>
        <v>28</v>
      </c>
    </row>
    <row r="427">
      <c r="A427" s="10">
        <v>45258.0</v>
      </c>
      <c r="B427" s="11" t="s">
        <v>309</v>
      </c>
      <c r="C427" s="12">
        <v>0.0</v>
      </c>
      <c r="D427" s="12">
        <f t="shared" si="1"/>
        <v>28</v>
      </c>
    </row>
    <row r="428">
      <c r="A428" s="10">
        <v>45258.0</v>
      </c>
      <c r="B428" s="11" t="s">
        <v>310</v>
      </c>
      <c r="C428" s="12">
        <v>0.0</v>
      </c>
      <c r="D428" s="12">
        <f t="shared" si="1"/>
        <v>28</v>
      </c>
    </row>
    <row r="429">
      <c r="A429" s="10">
        <v>45258.0</v>
      </c>
      <c r="B429" s="11" t="s">
        <v>311</v>
      </c>
      <c r="C429" s="12">
        <v>0.0</v>
      </c>
      <c r="D429" s="12">
        <f t="shared" si="1"/>
        <v>28</v>
      </c>
    </row>
    <row r="430">
      <c r="A430" s="10">
        <v>45258.0</v>
      </c>
      <c r="B430" s="11" t="s">
        <v>312</v>
      </c>
      <c r="C430" s="12">
        <v>0.0</v>
      </c>
      <c r="D430" s="12">
        <f t="shared" si="1"/>
        <v>28</v>
      </c>
    </row>
    <row r="431">
      <c r="A431" s="10">
        <v>45258.0</v>
      </c>
      <c r="B431" s="11" t="s">
        <v>313</v>
      </c>
      <c r="C431" s="12">
        <v>0.0</v>
      </c>
      <c r="D431" s="12">
        <f t="shared" si="1"/>
        <v>28</v>
      </c>
    </row>
    <row r="432">
      <c r="A432" s="10">
        <v>45258.0</v>
      </c>
      <c r="B432" s="11" t="s">
        <v>314</v>
      </c>
      <c r="C432" s="12">
        <v>0.0</v>
      </c>
      <c r="D432" s="12">
        <f t="shared" si="1"/>
        <v>28</v>
      </c>
    </row>
    <row r="433">
      <c r="A433" s="10">
        <v>45258.0</v>
      </c>
      <c r="B433" s="11" t="s">
        <v>315</v>
      </c>
      <c r="C433" s="12">
        <v>0.0</v>
      </c>
      <c r="D433" s="12">
        <f t="shared" si="1"/>
        <v>28</v>
      </c>
    </row>
    <row r="434">
      <c r="A434" s="10">
        <v>45258.0</v>
      </c>
      <c r="B434" s="11" t="s">
        <v>316</v>
      </c>
      <c r="C434" s="12">
        <v>0.0</v>
      </c>
      <c r="D434" s="12">
        <f t="shared" si="1"/>
        <v>28</v>
      </c>
    </row>
    <row r="435">
      <c r="A435" s="10">
        <v>45258.0</v>
      </c>
      <c r="B435" s="11" t="s">
        <v>317</v>
      </c>
      <c r="C435" s="12">
        <v>0.0</v>
      </c>
      <c r="D435" s="12">
        <f t="shared" si="1"/>
        <v>28</v>
      </c>
    </row>
    <row r="436">
      <c r="A436" s="10">
        <v>45258.0</v>
      </c>
      <c r="B436" s="11" t="s">
        <v>318</v>
      </c>
      <c r="C436" s="12">
        <v>0.0</v>
      </c>
      <c r="D436" s="12">
        <f t="shared" si="1"/>
        <v>28</v>
      </c>
    </row>
    <row r="437">
      <c r="A437" s="10">
        <v>45258.0</v>
      </c>
      <c r="B437" s="11" t="s">
        <v>319</v>
      </c>
      <c r="C437" s="12">
        <v>0.0</v>
      </c>
      <c r="D437" s="12">
        <f t="shared" si="1"/>
        <v>28</v>
      </c>
    </row>
    <row r="438">
      <c r="A438" s="10">
        <v>45258.0</v>
      </c>
      <c r="B438" s="11" t="s">
        <v>320</v>
      </c>
      <c r="C438" s="12">
        <v>0.0</v>
      </c>
      <c r="D438" s="12">
        <f t="shared" si="1"/>
        <v>28</v>
      </c>
    </row>
    <row r="439">
      <c r="A439" s="10">
        <v>45258.0</v>
      </c>
      <c r="B439" s="11" t="s">
        <v>321</v>
      </c>
      <c r="C439" s="12">
        <v>0.0</v>
      </c>
      <c r="D439" s="12">
        <f t="shared" si="1"/>
        <v>28</v>
      </c>
    </row>
    <row r="440">
      <c r="A440" s="10">
        <v>45258.0</v>
      </c>
      <c r="B440" s="11" t="s">
        <v>322</v>
      </c>
      <c r="C440" s="12">
        <v>0.0</v>
      </c>
      <c r="D440" s="12">
        <f t="shared" si="1"/>
        <v>28</v>
      </c>
    </row>
    <row r="441">
      <c r="A441" s="10">
        <v>45258.0</v>
      </c>
      <c r="B441" s="11" t="s">
        <v>323</v>
      </c>
      <c r="C441" s="12">
        <v>0.0</v>
      </c>
      <c r="D441" s="12">
        <f t="shared" si="1"/>
        <v>28</v>
      </c>
    </row>
    <row r="442">
      <c r="A442" s="10">
        <v>45258.0</v>
      </c>
      <c r="B442" s="11" t="s">
        <v>324</v>
      </c>
      <c r="C442" s="12">
        <v>0.0</v>
      </c>
      <c r="D442" s="12">
        <f t="shared" si="1"/>
        <v>28</v>
      </c>
    </row>
    <row r="443">
      <c r="A443" s="10">
        <v>45258.0</v>
      </c>
      <c r="B443" s="11" t="s">
        <v>325</v>
      </c>
      <c r="C443" s="12">
        <v>0.0</v>
      </c>
      <c r="D443" s="12">
        <f t="shared" si="1"/>
        <v>28</v>
      </c>
    </row>
    <row r="444">
      <c r="A444" s="10">
        <v>45258.0</v>
      </c>
      <c r="B444" s="11" t="s">
        <v>326</v>
      </c>
      <c r="C444" s="12">
        <v>0.0</v>
      </c>
      <c r="D444" s="12">
        <f t="shared" si="1"/>
        <v>28</v>
      </c>
    </row>
    <row r="445">
      <c r="A445" s="10">
        <v>45258.0</v>
      </c>
      <c r="B445" s="11" t="s">
        <v>327</v>
      </c>
      <c r="C445" s="12">
        <v>0.0</v>
      </c>
      <c r="D445" s="12">
        <f t="shared" si="1"/>
        <v>28</v>
      </c>
    </row>
    <row r="446">
      <c r="A446" s="10">
        <v>45258.0</v>
      </c>
      <c r="B446" s="11" t="s">
        <v>328</v>
      </c>
      <c r="C446" s="12">
        <v>0.0</v>
      </c>
      <c r="D446" s="12">
        <f t="shared" si="1"/>
        <v>28</v>
      </c>
    </row>
    <row r="447">
      <c r="A447" s="10">
        <v>45258.0</v>
      </c>
      <c r="B447" s="11" t="s">
        <v>329</v>
      </c>
      <c r="C447" s="12">
        <v>0.0</v>
      </c>
      <c r="D447" s="12">
        <f t="shared" si="1"/>
        <v>28</v>
      </c>
    </row>
    <row r="448">
      <c r="A448" s="10">
        <v>45258.0</v>
      </c>
      <c r="B448" s="11" t="s">
        <v>330</v>
      </c>
      <c r="C448" s="12">
        <v>0.0</v>
      </c>
      <c r="D448" s="12">
        <f t="shared" si="1"/>
        <v>28</v>
      </c>
    </row>
    <row r="449">
      <c r="A449" s="10">
        <v>45258.0</v>
      </c>
      <c r="B449" s="11" t="s">
        <v>331</v>
      </c>
      <c r="C449" s="12">
        <v>0.0</v>
      </c>
      <c r="D449" s="12">
        <f t="shared" si="1"/>
        <v>28</v>
      </c>
    </row>
    <row r="450">
      <c r="A450" s="10">
        <v>45258.0</v>
      </c>
      <c r="B450" s="11" t="s">
        <v>332</v>
      </c>
      <c r="C450" s="12">
        <v>0.0</v>
      </c>
      <c r="D450" s="12">
        <f t="shared" si="1"/>
        <v>28</v>
      </c>
    </row>
    <row r="451">
      <c r="A451" s="10">
        <v>45258.0</v>
      </c>
      <c r="B451" s="11" t="s">
        <v>333</v>
      </c>
      <c r="C451" s="12">
        <v>0.0</v>
      </c>
      <c r="D451" s="12">
        <f t="shared" si="1"/>
        <v>28</v>
      </c>
    </row>
    <row r="452">
      <c r="A452" s="10">
        <v>45258.0</v>
      </c>
      <c r="B452" s="11" t="s">
        <v>334</v>
      </c>
      <c r="C452" s="12">
        <v>0.0</v>
      </c>
      <c r="D452" s="12">
        <f t="shared" si="1"/>
        <v>28</v>
      </c>
    </row>
    <row r="453">
      <c r="A453" s="10">
        <v>45258.0</v>
      </c>
      <c r="B453" s="11" t="s">
        <v>335</v>
      </c>
      <c r="C453" s="12">
        <v>0.0</v>
      </c>
      <c r="D453" s="12">
        <f t="shared" si="1"/>
        <v>28</v>
      </c>
    </row>
    <row r="454">
      <c r="A454" s="10">
        <v>45258.0</v>
      </c>
      <c r="B454" s="11" t="s">
        <v>336</v>
      </c>
      <c r="C454" s="12">
        <v>0.0</v>
      </c>
      <c r="D454" s="12">
        <f t="shared" si="1"/>
        <v>28</v>
      </c>
    </row>
    <row r="455">
      <c r="A455" s="10">
        <v>45258.0</v>
      </c>
      <c r="B455" s="11" t="s">
        <v>337</v>
      </c>
      <c r="C455" s="12">
        <v>0.0</v>
      </c>
      <c r="D455" s="12">
        <f t="shared" si="1"/>
        <v>28</v>
      </c>
    </row>
    <row r="456">
      <c r="A456" s="10">
        <v>45258.0</v>
      </c>
      <c r="B456" s="11" t="s">
        <v>338</v>
      </c>
      <c r="C456" s="12">
        <v>0.0</v>
      </c>
      <c r="D456" s="12">
        <f t="shared" si="1"/>
        <v>28</v>
      </c>
    </row>
    <row r="457">
      <c r="A457" s="10">
        <v>45258.0</v>
      </c>
      <c r="B457" s="11" t="s">
        <v>339</v>
      </c>
      <c r="C457" s="12">
        <v>0.0</v>
      </c>
      <c r="D457" s="12">
        <f t="shared" si="1"/>
        <v>28</v>
      </c>
    </row>
    <row r="458">
      <c r="A458" s="10">
        <v>45258.0</v>
      </c>
      <c r="B458" s="11" t="s">
        <v>340</v>
      </c>
      <c r="C458" s="12">
        <v>0.0</v>
      </c>
      <c r="D458" s="12">
        <f t="shared" si="1"/>
        <v>28</v>
      </c>
    </row>
    <row r="459">
      <c r="A459" s="10">
        <v>45258.0</v>
      </c>
      <c r="B459" s="11" t="s">
        <v>341</v>
      </c>
      <c r="C459" s="12">
        <v>0.0</v>
      </c>
      <c r="D459" s="12">
        <f t="shared" si="1"/>
        <v>28</v>
      </c>
    </row>
    <row r="460">
      <c r="A460" s="10">
        <v>45258.0</v>
      </c>
      <c r="B460" s="11" t="s">
        <v>342</v>
      </c>
      <c r="C460" s="12">
        <v>0.0</v>
      </c>
      <c r="D460" s="12">
        <f t="shared" si="1"/>
        <v>28</v>
      </c>
    </row>
    <row r="461">
      <c r="A461" s="10">
        <v>45258.0</v>
      </c>
      <c r="B461" s="11" t="s">
        <v>343</v>
      </c>
      <c r="C461" s="12">
        <v>0.0</v>
      </c>
      <c r="D461" s="12">
        <f t="shared" si="1"/>
        <v>28</v>
      </c>
    </row>
    <row r="462">
      <c r="A462" s="10">
        <v>45258.0</v>
      </c>
      <c r="B462" s="11" t="s">
        <v>344</v>
      </c>
      <c r="C462" s="12">
        <v>0.0</v>
      </c>
      <c r="D462" s="12">
        <f t="shared" si="1"/>
        <v>28</v>
      </c>
    </row>
    <row r="463">
      <c r="A463" s="10">
        <v>45258.0</v>
      </c>
      <c r="B463" s="11" t="s">
        <v>345</v>
      </c>
      <c r="C463" s="12">
        <v>0.0</v>
      </c>
      <c r="D463" s="12">
        <f t="shared" si="1"/>
        <v>28</v>
      </c>
    </row>
    <row r="464">
      <c r="A464" s="10">
        <v>45258.0</v>
      </c>
      <c r="B464" s="11" t="s">
        <v>346</v>
      </c>
      <c r="C464" s="12">
        <v>0.0</v>
      </c>
      <c r="D464" s="12">
        <f t="shared" si="1"/>
        <v>28</v>
      </c>
    </row>
    <row r="465">
      <c r="A465" s="10">
        <v>45258.0</v>
      </c>
      <c r="B465" s="11" t="s">
        <v>347</v>
      </c>
      <c r="C465" s="12">
        <v>0.0</v>
      </c>
      <c r="D465" s="12">
        <f t="shared" si="1"/>
        <v>28</v>
      </c>
    </row>
    <row r="466">
      <c r="A466" s="10">
        <v>45258.0</v>
      </c>
      <c r="B466" s="11" t="s">
        <v>348</v>
      </c>
      <c r="C466" s="12">
        <v>0.0</v>
      </c>
      <c r="D466" s="12">
        <f t="shared" si="1"/>
        <v>28</v>
      </c>
    </row>
    <row r="467">
      <c r="A467" s="10">
        <v>45258.0</v>
      </c>
      <c r="B467" s="11" t="s">
        <v>349</v>
      </c>
      <c r="C467" s="12">
        <v>0.0</v>
      </c>
      <c r="D467" s="12">
        <f t="shared" si="1"/>
        <v>28</v>
      </c>
    </row>
    <row r="468">
      <c r="A468" s="10">
        <v>45258.0</v>
      </c>
      <c r="B468" s="11" t="s">
        <v>350</v>
      </c>
      <c r="C468" s="12">
        <v>0.0</v>
      </c>
      <c r="D468" s="12">
        <f t="shared" si="1"/>
        <v>28</v>
      </c>
    </row>
    <row r="469">
      <c r="A469" s="10">
        <v>45258.0</v>
      </c>
      <c r="B469" s="11" t="s">
        <v>351</v>
      </c>
      <c r="C469" s="12">
        <v>0.0</v>
      </c>
      <c r="D469" s="12">
        <f t="shared" si="1"/>
        <v>28</v>
      </c>
    </row>
    <row r="470">
      <c r="A470" s="10">
        <v>45258.0</v>
      </c>
      <c r="B470" s="11" t="s">
        <v>352</v>
      </c>
      <c r="C470" s="12">
        <v>0.0</v>
      </c>
      <c r="D470" s="12">
        <f t="shared" si="1"/>
        <v>28</v>
      </c>
    </row>
    <row r="471">
      <c r="A471" s="10">
        <v>45258.0</v>
      </c>
      <c r="B471" s="11" t="s">
        <v>353</v>
      </c>
      <c r="C471" s="12">
        <v>0.0</v>
      </c>
      <c r="D471" s="12">
        <f t="shared" si="1"/>
        <v>28</v>
      </c>
    </row>
    <row r="472">
      <c r="A472" s="10">
        <v>45258.0</v>
      </c>
      <c r="B472" s="11" t="s">
        <v>354</v>
      </c>
      <c r="C472" s="12">
        <v>0.0</v>
      </c>
      <c r="D472" s="12">
        <f t="shared" si="1"/>
        <v>28</v>
      </c>
    </row>
    <row r="473">
      <c r="A473" s="10">
        <v>45258.0</v>
      </c>
      <c r="B473" s="11" t="s">
        <v>355</v>
      </c>
      <c r="C473" s="12">
        <v>0.0</v>
      </c>
      <c r="D473" s="12">
        <f t="shared" si="1"/>
        <v>28</v>
      </c>
    </row>
    <row r="474">
      <c r="A474" s="10">
        <v>45258.0</v>
      </c>
      <c r="B474" s="11" t="s">
        <v>356</v>
      </c>
      <c r="C474" s="12">
        <v>0.0</v>
      </c>
      <c r="D474" s="12">
        <f t="shared" si="1"/>
        <v>28</v>
      </c>
    </row>
    <row r="475">
      <c r="A475" s="10">
        <v>45258.0</v>
      </c>
      <c r="B475" s="11" t="s">
        <v>357</v>
      </c>
      <c r="C475" s="12">
        <v>0.0</v>
      </c>
      <c r="D475" s="12">
        <f t="shared" si="1"/>
        <v>28</v>
      </c>
    </row>
    <row r="476">
      <c r="A476" s="10">
        <v>45258.0</v>
      </c>
      <c r="B476" s="11" t="s">
        <v>358</v>
      </c>
      <c r="C476" s="12">
        <v>0.0</v>
      </c>
      <c r="D476" s="12">
        <f t="shared" si="1"/>
        <v>28</v>
      </c>
    </row>
    <row r="477">
      <c r="A477" s="10">
        <v>45258.0</v>
      </c>
      <c r="B477" s="11" t="s">
        <v>359</v>
      </c>
      <c r="C477" s="12">
        <v>0.0</v>
      </c>
      <c r="D477" s="12">
        <f t="shared" si="1"/>
        <v>28</v>
      </c>
    </row>
    <row r="478">
      <c r="A478" s="10">
        <v>45248.0</v>
      </c>
      <c r="B478" s="11" t="s">
        <v>360</v>
      </c>
      <c r="C478" s="12">
        <v>0.0</v>
      </c>
      <c r="D478" s="12">
        <f t="shared" si="1"/>
        <v>18</v>
      </c>
    </row>
    <row r="479">
      <c r="A479" s="10">
        <v>45248.0</v>
      </c>
      <c r="B479" s="11" t="s">
        <v>91</v>
      </c>
      <c r="C479" s="12">
        <v>0.0</v>
      </c>
      <c r="D479" s="12">
        <f t="shared" si="1"/>
        <v>18</v>
      </c>
    </row>
    <row r="480">
      <c r="A480" s="10">
        <v>45248.0</v>
      </c>
      <c r="B480" s="11" t="s">
        <v>361</v>
      </c>
      <c r="C480" s="12">
        <v>0.0</v>
      </c>
      <c r="D480" s="12">
        <f t="shared" si="1"/>
        <v>18</v>
      </c>
    </row>
    <row r="481">
      <c r="A481" s="10">
        <v>45248.0</v>
      </c>
      <c r="B481" s="11" t="s">
        <v>362</v>
      </c>
      <c r="C481" s="12">
        <v>0.0</v>
      </c>
      <c r="D481" s="12">
        <f t="shared" si="1"/>
        <v>18</v>
      </c>
    </row>
    <row r="482">
      <c r="A482" s="10">
        <v>45248.0</v>
      </c>
      <c r="B482" s="11" t="s">
        <v>363</v>
      </c>
      <c r="C482" s="12">
        <v>0.0</v>
      </c>
      <c r="D482" s="12">
        <f t="shared" si="1"/>
        <v>18</v>
      </c>
    </row>
    <row r="483">
      <c r="A483" s="10">
        <v>45248.0</v>
      </c>
      <c r="B483" s="11" t="s">
        <v>364</v>
      </c>
      <c r="C483" s="12">
        <v>0.0</v>
      </c>
      <c r="D483" s="12">
        <f t="shared" si="1"/>
        <v>18</v>
      </c>
    </row>
    <row r="484">
      <c r="A484" s="10">
        <v>45248.0</v>
      </c>
      <c r="B484" s="11" t="s">
        <v>365</v>
      </c>
      <c r="C484" s="12">
        <v>0.0</v>
      </c>
      <c r="D484" s="12">
        <f t="shared" si="1"/>
        <v>18</v>
      </c>
    </row>
    <row r="485">
      <c r="A485" s="10">
        <v>45248.0</v>
      </c>
      <c r="B485" s="11" t="s">
        <v>366</v>
      </c>
      <c r="C485" s="12">
        <v>0.0</v>
      </c>
      <c r="D485" s="12">
        <f t="shared" si="1"/>
        <v>18</v>
      </c>
    </row>
    <row r="486">
      <c r="A486" s="10">
        <v>45248.0</v>
      </c>
      <c r="B486" s="11" t="s">
        <v>367</v>
      </c>
      <c r="C486" s="12">
        <v>0.0</v>
      </c>
      <c r="D486" s="12">
        <f t="shared" si="1"/>
        <v>18</v>
      </c>
    </row>
    <row r="487">
      <c r="A487" s="10">
        <v>45248.0</v>
      </c>
      <c r="B487" s="11" t="s">
        <v>368</v>
      </c>
      <c r="C487" s="12">
        <v>0.0</v>
      </c>
      <c r="D487" s="12">
        <f t="shared" si="1"/>
        <v>18</v>
      </c>
    </row>
    <row r="488">
      <c r="A488" s="10">
        <v>45248.0</v>
      </c>
      <c r="B488" s="11" t="s">
        <v>369</v>
      </c>
      <c r="C488" s="12">
        <v>0.0</v>
      </c>
      <c r="D488" s="12">
        <f t="shared" si="1"/>
        <v>18</v>
      </c>
    </row>
    <row r="489">
      <c r="A489" s="10">
        <v>45248.0</v>
      </c>
      <c r="B489" s="11" t="s">
        <v>370</v>
      </c>
      <c r="C489" s="12">
        <v>0.0</v>
      </c>
      <c r="D489" s="12">
        <f t="shared" si="1"/>
        <v>18</v>
      </c>
    </row>
    <row r="490">
      <c r="A490" s="10">
        <v>45248.0</v>
      </c>
      <c r="B490" s="11" t="s">
        <v>371</v>
      </c>
      <c r="C490" s="12">
        <v>0.0</v>
      </c>
      <c r="D490" s="12">
        <f t="shared" si="1"/>
        <v>18</v>
      </c>
    </row>
    <row r="491">
      <c r="A491" s="10">
        <v>45248.0</v>
      </c>
      <c r="B491" s="11" t="s">
        <v>372</v>
      </c>
      <c r="C491" s="12">
        <v>0.0</v>
      </c>
      <c r="D491" s="12">
        <f t="shared" si="1"/>
        <v>18</v>
      </c>
    </row>
    <row r="492">
      <c r="A492" s="10">
        <v>45248.0</v>
      </c>
      <c r="B492" s="11" t="s">
        <v>373</v>
      </c>
      <c r="C492" s="12">
        <v>0.0</v>
      </c>
      <c r="D492" s="12">
        <f t="shared" si="1"/>
        <v>18</v>
      </c>
    </row>
    <row r="493">
      <c r="A493" s="10">
        <v>45248.0</v>
      </c>
      <c r="B493" s="11" t="s">
        <v>374</v>
      </c>
      <c r="C493" s="12">
        <v>0.0</v>
      </c>
      <c r="D493" s="12">
        <f t="shared" si="1"/>
        <v>18</v>
      </c>
    </row>
    <row r="494">
      <c r="A494" s="10">
        <v>45248.0</v>
      </c>
      <c r="B494" s="11" t="s">
        <v>375</v>
      </c>
      <c r="C494" s="12">
        <v>0.0</v>
      </c>
      <c r="D494" s="12">
        <f t="shared" si="1"/>
        <v>18</v>
      </c>
    </row>
    <row r="495">
      <c r="A495" s="10">
        <v>45248.0</v>
      </c>
      <c r="B495" s="11" t="s">
        <v>376</v>
      </c>
      <c r="C495" s="12">
        <v>0.0</v>
      </c>
      <c r="D495" s="12">
        <f t="shared" si="1"/>
        <v>18</v>
      </c>
    </row>
    <row r="496">
      <c r="A496" s="10">
        <v>45248.0</v>
      </c>
      <c r="B496" s="11" t="s">
        <v>377</v>
      </c>
      <c r="C496" s="12">
        <v>0.0</v>
      </c>
      <c r="D496" s="12">
        <f t="shared" si="1"/>
        <v>18</v>
      </c>
    </row>
    <row r="497">
      <c r="A497" s="10">
        <v>45248.0</v>
      </c>
      <c r="B497" s="11" t="s">
        <v>378</v>
      </c>
      <c r="C497" s="12">
        <v>0.0</v>
      </c>
      <c r="D497" s="12">
        <f t="shared" si="1"/>
        <v>18</v>
      </c>
    </row>
    <row r="498">
      <c r="A498" s="10">
        <v>45248.0</v>
      </c>
      <c r="B498" s="11" t="s">
        <v>379</v>
      </c>
      <c r="C498" s="12">
        <v>0.0</v>
      </c>
      <c r="D498" s="12">
        <f t="shared" si="1"/>
        <v>18</v>
      </c>
    </row>
    <row r="499">
      <c r="A499" s="10">
        <v>45248.0</v>
      </c>
      <c r="B499" s="11" t="s">
        <v>380</v>
      </c>
      <c r="C499" s="12">
        <v>0.0</v>
      </c>
      <c r="D499" s="12">
        <f t="shared" si="1"/>
        <v>18</v>
      </c>
    </row>
    <row r="500">
      <c r="A500" s="10">
        <v>45248.0</v>
      </c>
      <c r="B500" s="11" t="s">
        <v>381</v>
      </c>
      <c r="C500" s="12">
        <v>0.0</v>
      </c>
      <c r="D500" s="12">
        <f t="shared" si="1"/>
        <v>18</v>
      </c>
    </row>
    <row r="501">
      <c r="A501" s="10">
        <v>45248.0</v>
      </c>
      <c r="B501" s="11" t="s">
        <v>382</v>
      </c>
      <c r="C501" s="12">
        <v>0.0</v>
      </c>
      <c r="D501" s="12">
        <f t="shared" si="1"/>
        <v>18</v>
      </c>
    </row>
    <row r="502">
      <c r="A502" s="10">
        <v>45248.0</v>
      </c>
      <c r="B502" s="11" t="s">
        <v>383</v>
      </c>
      <c r="C502" s="12">
        <v>0.0</v>
      </c>
      <c r="D502" s="12">
        <f t="shared" si="1"/>
        <v>18</v>
      </c>
    </row>
    <row r="503">
      <c r="A503" s="10">
        <v>45248.0</v>
      </c>
      <c r="B503" s="11" t="s">
        <v>384</v>
      </c>
      <c r="C503" s="12">
        <v>0.0</v>
      </c>
      <c r="D503" s="12">
        <f t="shared" si="1"/>
        <v>18</v>
      </c>
    </row>
    <row r="504">
      <c r="A504" s="10">
        <v>45248.0</v>
      </c>
      <c r="B504" s="11" t="s">
        <v>385</v>
      </c>
      <c r="C504" s="12">
        <v>0.0</v>
      </c>
      <c r="D504" s="12">
        <f t="shared" si="1"/>
        <v>18</v>
      </c>
    </row>
    <row r="505">
      <c r="A505" s="10">
        <v>45248.0</v>
      </c>
      <c r="B505" s="11" t="s">
        <v>386</v>
      </c>
      <c r="C505" s="12">
        <v>0.0</v>
      </c>
      <c r="D505" s="12">
        <f t="shared" si="1"/>
        <v>18</v>
      </c>
    </row>
    <row r="506">
      <c r="A506" s="10">
        <v>45248.0</v>
      </c>
      <c r="B506" s="11" t="s">
        <v>387</v>
      </c>
      <c r="C506" s="12">
        <v>0.0</v>
      </c>
      <c r="D506" s="12">
        <f t="shared" si="1"/>
        <v>18</v>
      </c>
    </row>
    <row r="507">
      <c r="A507" s="10">
        <v>45248.0</v>
      </c>
      <c r="B507" s="11" t="s">
        <v>388</v>
      </c>
      <c r="C507" s="12">
        <v>0.0</v>
      </c>
      <c r="D507" s="12">
        <f t="shared" si="1"/>
        <v>18</v>
      </c>
    </row>
    <row r="508">
      <c r="A508" s="10">
        <v>45248.0</v>
      </c>
      <c r="B508" s="11" t="s">
        <v>389</v>
      </c>
      <c r="C508" s="12">
        <v>0.0</v>
      </c>
      <c r="D508" s="12">
        <f t="shared" si="1"/>
        <v>18</v>
      </c>
    </row>
    <row r="509">
      <c r="A509" s="10">
        <v>45248.0</v>
      </c>
      <c r="B509" s="11" t="s">
        <v>390</v>
      </c>
      <c r="C509" s="12">
        <v>0.0</v>
      </c>
      <c r="D509" s="12">
        <f t="shared" si="1"/>
        <v>18</v>
      </c>
    </row>
    <row r="510">
      <c r="A510" s="10">
        <v>45248.0</v>
      </c>
      <c r="B510" s="11" t="s">
        <v>391</v>
      </c>
      <c r="C510" s="12">
        <v>0.0</v>
      </c>
      <c r="D510" s="12">
        <f t="shared" si="1"/>
        <v>18</v>
      </c>
    </row>
    <row r="511">
      <c r="A511" s="10">
        <v>45248.0</v>
      </c>
      <c r="B511" s="11" t="s">
        <v>392</v>
      </c>
      <c r="C511" s="12">
        <v>0.0</v>
      </c>
      <c r="D511" s="12">
        <f t="shared" si="1"/>
        <v>18</v>
      </c>
    </row>
    <row r="512">
      <c r="A512" s="10">
        <v>45248.0</v>
      </c>
      <c r="B512" s="11" t="s">
        <v>393</v>
      </c>
      <c r="C512" s="12">
        <v>0.0</v>
      </c>
      <c r="D512" s="12">
        <f t="shared" si="1"/>
        <v>18</v>
      </c>
    </row>
    <row r="513">
      <c r="A513" s="10">
        <v>45259.0</v>
      </c>
      <c r="B513" s="11" t="s">
        <v>394</v>
      </c>
      <c r="C513" s="12">
        <v>0.0</v>
      </c>
      <c r="D513" s="12">
        <f t="shared" si="1"/>
        <v>29</v>
      </c>
    </row>
    <row r="514">
      <c r="A514" s="10">
        <v>45259.0</v>
      </c>
      <c r="B514" s="11" t="s">
        <v>310</v>
      </c>
      <c r="C514" s="12">
        <v>0.0</v>
      </c>
      <c r="D514" s="12">
        <f t="shared" si="1"/>
        <v>29</v>
      </c>
    </row>
    <row r="515">
      <c r="A515" s="10">
        <v>45259.0</v>
      </c>
      <c r="B515" s="11" t="s">
        <v>395</v>
      </c>
      <c r="C515" s="12">
        <v>0.0</v>
      </c>
      <c r="D515" s="12">
        <f t="shared" si="1"/>
        <v>29</v>
      </c>
    </row>
    <row r="516">
      <c r="A516" s="10">
        <v>45259.0</v>
      </c>
      <c r="B516" s="11" t="s">
        <v>396</v>
      </c>
      <c r="C516" s="12">
        <v>0.0</v>
      </c>
      <c r="D516" s="12">
        <f t="shared" si="1"/>
        <v>29</v>
      </c>
    </row>
    <row r="517">
      <c r="A517" s="10">
        <v>45259.0</v>
      </c>
      <c r="B517" s="11" t="s">
        <v>397</v>
      </c>
      <c r="C517" s="12">
        <v>0.0</v>
      </c>
      <c r="D517" s="12">
        <f t="shared" si="1"/>
        <v>29</v>
      </c>
    </row>
    <row r="518">
      <c r="A518" s="10">
        <v>45259.0</v>
      </c>
      <c r="B518" s="11" t="s">
        <v>398</v>
      </c>
      <c r="C518" s="12">
        <v>0.0</v>
      </c>
      <c r="D518" s="12">
        <f t="shared" si="1"/>
        <v>29</v>
      </c>
    </row>
    <row r="519">
      <c r="A519" s="10">
        <v>45259.0</v>
      </c>
      <c r="B519" s="11" t="s">
        <v>399</v>
      </c>
      <c r="C519" s="12">
        <v>0.0</v>
      </c>
      <c r="D519" s="12">
        <f t="shared" si="1"/>
        <v>29</v>
      </c>
    </row>
    <row r="520">
      <c r="A520" s="10">
        <v>45259.0</v>
      </c>
      <c r="B520" s="11" t="s">
        <v>297</v>
      </c>
      <c r="C520" s="12">
        <v>0.0</v>
      </c>
      <c r="D520" s="12">
        <f t="shared" si="1"/>
        <v>29</v>
      </c>
    </row>
    <row r="521">
      <c r="A521" s="10">
        <v>45259.0</v>
      </c>
      <c r="B521" s="11" t="s">
        <v>343</v>
      </c>
      <c r="C521" s="12">
        <v>0.0</v>
      </c>
      <c r="D521" s="12">
        <f t="shared" si="1"/>
        <v>29</v>
      </c>
    </row>
    <row r="522">
      <c r="A522" s="10">
        <v>45259.0</v>
      </c>
      <c r="B522" s="11" t="s">
        <v>400</v>
      </c>
      <c r="C522" s="12">
        <v>0.0</v>
      </c>
      <c r="D522" s="12">
        <f t="shared" si="1"/>
        <v>29</v>
      </c>
    </row>
    <row r="523">
      <c r="A523" s="10">
        <v>45259.0</v>
      </c>
      <c r="B523" s="11" t="s">
        <v>401</v>
      </c>
      <c r="C523" s="12">
        <v>0.0</v>
      </c>
      <c r="D523" s="12">
        <f t="shared" si="1"/>
        <v>29</v>
      </c>
    </row>
    <row r="524">
      <c r="A524" s="10">
        <v>45259.0</v>
      </c>
      <c r="B524" s="11" t="s">
        <v>402</v>
      </c>
      <c r="C524" s="12">
        <v>0.0</v>
      </c>
      <c r="D524" s="12">
        <f t="shared" si="1"/>
        <v>29</v>
      </c>
    </row>
    <row r="525">
      <c r="A525" s="10">
        <v>45259.0</v>
      </c>
      <c r="B525" s="11" t="s">
        <v>403</v>
      </c>
      <c r="C525" s="12">
        <v>0.0</v>
      </c>
      <c r="D525" s="12">
        <f t="shared" si="1"/>
        <v>29</v>
      </c>
    </row>
    <row r="526">
      <c r="A526" s="10">
        <v>45259.0</v>
      </c>
      <c r="B526" s="11" t="s">
        <v>306</v>
      </c>
      <c r="C526" s="12">
        <v>0.0</v>
      </c>
      <c r="D526" s="12">
        <f t="shared" si="1"/>
        <v>29</v>
      </c>
    </row>
    <row r="527">
      <c r="A527" s="10">
        <v>45259.0</v>
      </c>
      <c r="B527" s="11" t="s">
        <v>404</v>
      </c>
      <c r="C527" s="12">
        <v>0.0</v>
      </c>
      <c r="D527" s="12">
        <f t="shared" si="1"/>
        <v>29</v>
      </c>
    </row>
    <row r="528">
      <c r="A528" s="10">
        <v>45259.0</v>
      </c>
      <c r="B528" s="11" t="s">
        <v>405</v>
      </c>
      <c r="C528" s="12">
        <v>0.0</v>
      </c>
      <c r="D528" s="12">
        <f t="shared" si="1"/>
        <v>29</v>
      </c>
    </row>
    <row r="529">
      <c r="A529" s="10">
        <v>45259.0</v>
      </c>
      <c r="B529" s="11" t="s">
        <v>406</v>
      </c>
      <c r="C529" s="12">
        <v>0.0</v>
      </c>
      <c r="D529" s="12">
        <f t="shared" si="1"/>
        <v>29</v>
      </c>
    </row>
    <row r="530">
      <c r="A530" s="10">
        <v>45259.0</v>
      </c>
      <c r="B530" s="11" t="s">
        <v>407</v>
      </c>
      <c r="C530" s="12">
        <v>0.0</v>
      </c>
      <c r="D530" s="12">
        <f t="shared" si="1"/>
        <v>29</v>
      </c>
    </row>
    <row r="531">
      <c r="A531" s="10">
        <v>45259.0</v>
      </c>
      <c r="B531" s="11" t="s">
        <v>408</v>
      </c>
      <c r="C531" s="12">
        <v>0.0</v>
      </c>
      <c r="D531" s="12">
        <f t="shared" si="1"/>
        <v>29</v>
      </c>
    </row>
    <row r="532">
      <c r="A532" s="10">
        <v>45259.0</v>
      </c>
      <c r="B532" s="11" t="s">
        <v>409</v>
      </c>
      <c r="C532" s="12">
        <v>0.0</v>
      </c>
      <c r="D532" s="12">
        <f t="shared" si="1"/>
        <v>29</v>
      </c>
    </row>
    <row r="533">
      <c r="A533" s="10">
        <v>45259.0</v>
      </c>
      <c r="B533" s="11" t="s">
        <v>410</v>
      </c>
      <c r="C533" s="12">
        <v>0.0</v>
      </c>
      <c r="D533" s="12">
        <f t="shared" si="1"/>
        <v>29</v>
      </c>
    </row>
    <row r="534">
      <c r="A534" s="10">
        <v>45259.0</v>
      </c>
      <c r="B534" s="11" t="s">
        <v>411</v>
      </c>
      <c r="C534" s="12">
        <v>0.0</v>
      </c>
      <c r="D534" s="12">
        <f t="shared" si="1"/>
        <v>29</v>
      </c>
    </row>
    <row r="535">
      <c r="A535" s="10">
        <v>45259.0</v>
      </c>
      <c r="B535" s="11" t="s">
        <v>412</v>
      </c>
      <c r="C535" s="12">
        <v>0.0</v>
      </c>
      <c r="D535" s="12">
        <f t="shared" si="1"/>
        <v>29</v>
      </c>
    </row>
    <row r="536">
      <c r="A536" s="10">
        <v>45259.0</v>
      </c>
      <c r="B536" s="11" t="s">
        <v>413</v>
      </c>
      <c r="C536" s="12">
        <v>0.0</v>
      </c>
      <c r="D536" s="12">
        <f t="shared" si="1"/>
        <v>29</v>
      </c>
    </row>
    <row r="537">
      <c r="A537" s="10">
        <v>45259.0</v>
      </c>
      <c r="B537" s="11" t="s">
        <v>414</v>
      </c>
      <c r="C537" s="12">
        <v>0.0</v>
      </c>
      <c r="D537" s="12">
        <f t="shared" si="1"/>
        <v>29</v>
      </c>
    </row>
    <row r="538">
      <c r="A538" s="10">
        <v>45259.0</v>
      </c>
      <c r="B538" s="11" t="s">
        <v>415</v>
      </c>
      <c r="C538" s="12">
        <v>0.0</v>
      </c>
      <c r="D538" s="12">
        <f t="shared" si="1"/>
        <v>29</v>
      </c>
    </row>
    <row r="539">
      <c r="A539" s="10">
        <v>45259.0</v>
      </c>
      <c r="B539" s="11" t="s">
        <v>416</v>
      </c>
      <c r="C539" s="12">
        <v>0.0</v>
      </c>
      <c r="D539" s="12">
        <f t="shared" si="1"/>
        <v>29</v>
      </c>
    </row>
    <row r="540">
      <c r="A540" s="10">
        <v>45259.0</v>
      </c>
      <c r="B540" s="11" t="s">
        <v>417</v>
      </c>
      <c r="C540" s="12">
        <v>0.0</v>
      </c>
      <c r="D540" s="12">
        <f t="shared" si="1"/>
        <v>29</v>
      </c>
    </row>
    <row r="541">
      <c r="A541" s="10">
        <v>45259.0</v>
      </c>
      <c r="B541" s="11" t="s">
        <v>418</v>
      </c>
      <c r="C541" s="12">
        <v>0.0</v>
      </c>
      <c r="D541" s="12">
        <f t="shared" si="1"/>
        <v>29</v>
      </c>
    </row>
    <row r="542">
      <c r="A542" s="10">
        <v>45259.0</v>
      </c>
      <c r="B542" s="11" t="s">
        <v>419</v>
      </c>
      <c r="C542" s="12">
        <v>0.0</v>
      </c>
      <c r="D542" s="12">
        <f t="shared" si="1"/>
        <v>29</v>
      </c>
    </row>
    <row r="543">
      <c r="A543" s="10">
        <v>45259.0</v>
      </c>
      <c r="B543" s="11" t="s">
        <v>420</v>
      </c>
      <c r="C543" s="12">
        <v>0.0</v>
      </c>
      <c r="D543" s="12">
        <f t="shared" si="1"/>
        <v>29</v>
      </c>
    </row>
    <row r="544">
      <c r="A544" s="10">
        <v>45259.0</v>
      </c>
      <c r="B544" s="11" t="s">
        <v>421</v>
      </c>
      <c r="C544" s="12">
        <v>0.0</v>
      </c>
      <c r="D544" s="12">
        <f t="shared" si="1"/>
        <v>29</v>
      </c>
    </row>
    <row r="545">
      <c r="A545" s="10">
        <v>45259.0</v>
      </c>
      <c r="B545" s="11" t="s">
        <v>422</v>
      </c>
      <c r="C545" s="12">
        <v>0.0</v>
      </c>
      <c r="D545" s="12">
        <f t="shared" si="1"/>
        <v>29</v>
      </c>
    </row>
    <row r="546">
      <c r="A546" s="10">
        <v>45259.0</v>
      </c>
      <c r="B546" s="11" t="s">
        <v>423</v>
      </c>
      <c r="C546" s="12">
        <v>0.0</v>
      </c>
      <c r="D546" s="12">
        <f t="shared" si="1"/>
        <v>29</v>
      </c>
    </row>
    <row r="547">
      <c r="A547" s="10">
        <v>45259.0</v>
      </c>
      <c r="B547" s="11" t="s">
        <v>424</v>
      </c>
      <c r="C547" s="12">
        <v>0.0</v>
      </c>
      <c r="D547" s="12">
        <f t="shared" si="1"/>
        <v>29</v>
      </c>
    </row>
    <row r="548">
      <c r="A548" s="10">
        <v>45259.0</v>
      </c>
      <c r="B548" s="11" t="s">
        <v>425</v>
      </c>
      <c r="C548" s="12">
        <v>0.0</v>
      </c>
      <c r="D548" s="12">
        <f t="shared" si="1"/>
        <v>29</v>
      </c>
    </row>
    <row r="549">
      <c r="A549" s="10">
        <v>45259.0</v>
      </c>
      <c r="B549" s="11" t="s">
        <v>426</v>
      </c>
      <c r="C549" s="12">
        <v>0.0</v>
      </c>
      <c r="D549" s="12">
        <f t="shared" si="1"/>
        <v>29</v>
      </c>
    </row>
    <row r="550">
      <c r="A550" s="10">
        <v>45259.0</v>
      </c>
      <c r="B550" s="11" t="s">
        <v>427</v>
      </c>
      <c r="C550" s="12">
        <v>0.0</v>
      </c>
      <c r="D550" s="12">
        <f t="shared" si="1"/>
        <v>29</v>
      </c>
    </row>
    <row r="551">
      <c r="A551" s="10">
        <v>45259.0</v>
      </c>
      <c r="B551" s="11" t="s">
        <v>428</v>
      </c>
      <c r="C551" s="12">
        <v>0.0</v>
      </c>
      <c r="D551" s="12">
        <f t="shared" si="1"/>
        <v>29</v>
      </c>
    </row>
    <row r="552">
      <c r="A552" s="10">
        <v>45259.0</v>
      </c>
      <c r="B552" s="11" t="s">
        <v>429</v>
      </c>
      <c r="C552" s="12">
        <v>0.0</v>
      </c>
      <c r="D552" s="12">
        <f t="shared" si="1"/>
        <v>29</v>
      </c>
    </row>
    <row r="553">
      <c r="A553" s="10">
        <v>45259.0</v>
      </c>
      <c r="B553" s="11" t="s">
        <v>430</v>
      </c>
      <c r="C553" s="12">
        <v>0.0</v>
      </c>
      <c r="D553" s="12">
        <f t="shared" si="1"/>
        <v>29</v>
      </c>
    </row>
    <row r="554">
      <c r="A554" s="10">
        <v>45259.0</v>
      </c>
      <c r="B554" s="11" t="s">
        <v>431</v>
      </c>
      <c r="C554" s="12">
        <v>0.0</v>
      </c>
      <c r="D554" s="12">
        <f t="shared" si="1"/>
        <v>29</v>
      </c>
    </row>
    <row r="555">
      <c r="A555" s="10">
        <v>45259.0</v>
      </c>
      <c r="B555" s="11" t="s">
        <v>432</v>
      </c>
      <c r="C555" s="12">
        <v>0.0</v>
      </c>
      <c r="D555" s="12">
        <f t="shared" si="1"/>
        <v>29</v>
      </c>
    </row>
    <row r="556">
      <c r="A556" s="10">
        <v>45259.0</v>
      </c>
      <c r="B556" s="11" t="s">
        <v>433</v>
      </c>
      <c r="C556" s="12">
        <v>0.0</v>
      </c>
      <c r="D556" s="12">
        <f t="shared" si="1"/>
        <v>29</v>
      </c>
    </row>
    <row r="557">
      <c r="A557" s="10">
        <v>45259.0</v>
      </c>
      <c r="B557" s="11" t="s">
        <v>434</v>
      </c>
      <c r="C557" s="12">
        <v>0.0</v>
      </c>
      <c r="D557" s="12">
        <f t="shared" si="1"/>
        <v>29</v>
      </c>
    </row>
    <row r="558">
      <c r="A558" s="10">
        <v>45259.0</v>
      </c>
      <c r="B558" s="11" t="s">
        <v>435</v>
      </c>
      <c r="C558" s="12">
        <v>0.0</v>
      </c>
      <c r="D558" s="12">
        <f t="shared" si="1"/>
        <v>29</v>
      </c>
    </row>
    <row r="559">
      <c r="A559" s="10">
        <v>45259.0</v>
      </c>
      <c r="B559" s="11" t="s">
        <v>436</v>
      </c>
      <c r="C559" s="12">
        <v>0.0</v>
      </c>
      <c r="D559" s="12">
        <f t="shared" si="1"/>
        <v>29</v>
      </c>
    </row>
    <row r="560">
      <c r="A560" s="10">
        <v>45259.0</v>
      </c>
      <c r="B560" s="11" t="s">
        <v>437</v>
      </c>
      <c r="C560" s="12">
        <v>0.0</v>
      </c>
      <c r="D560" s="12">
        <f t="shared" si="1"/>
        <v>29</v>
      </c>
    </row>
    <row r="561">
      <c r="A561" s="10">
        <v>45259.0</v>
      </c>
      <c r="B561" s="11" t="s">
        <v>438</v>
      </c>
      <c r="C561" s="12">
        <v>0.0</v>
      </c>
      <c r="D561" s="12">
        <f t="shared" si="1"/>
        <v>29</v>
      </c>
    </row>
    <row r="562">
      <c r="A562" s="10">
        <v>45259.0</v>
      </c>
      <c r="B562" s="11" t="s">
        <v>439</v>
      </c>
      <c r="C562" s="12">
        <v>0.0</v>
      </c>
      <c r="D562" s="12">
        <f t="shared" si="1"/>
        <v>29</v>
      </c>
    </row>
    <row r="563">
      <c r="A563" s="10">
        <v>45259.0</v>
      </c>
      <c r="B563" s="11" t="s">
        <v>440</v>
      </c>
      <c r="C563" s="12">
        <v>0.0</v>
      </c>
      <c r="D563" s="12">
        <f t="shared" si="1"/>
        <v>29</v>
      </c>
    </row>
    <row r="564">
      <c r="A564" s="10">
        <v>45259.0</v>
      </c>
      <c r="B564" s="11" t="s">
        <v>441</v>
      </c>
      <c r="C564" s="12">
        <v>0.0</v>
      </c>
      <c r="D564" s="12">
        <f t="shared" si="1"/>
        <v>29</v>
      </c>
    </row>
    <row r="565">
      <c r="A565" s="10">
        <v>45259.0</v>
      </c>
      <c r="B565" s="11" t="s">
        <v>442</v>
      </c>
      <c r="C565" s="12">
        <v>0.0</v>
      </c>
      <c r="D565" s="12">
        <f t="shared" si="1"/>
        <v>29</v>
      </c>
    </row>
    <row r="566">
      <c r="A566" s="10">
        <v>45259.0</v>
      </c>
      <c r="B566" s="11" t="s">
        <v>443</v>
      </c>
      <c r="C566" s="12">
        <v>0.0</v>
      </c>
      <c r="D566" s="12">
        <f t="shared" si="1"/>
        <v>29</v>
      </c>
    </row>
    <row r="567">
      <c r="A567" s="10">
        <v>45259.0</v>
      </c>
      <c r="B567" s="11" t="s">
        <v>444</v>
      </c>
      <c r="C567" s="12">
        <v>0.0</v>
      </c>
      <c r="D567" s="12">
        <f t="shared" si="1"/>
        <v>29</v>
      </c>
    </row>
    <row r="568">
      <c r="A568" s="10">
        <v>45259.0</v>
      </c>
      <c r="B568" s="11" t="s">
        <v>445</v>
      </c>
      <c r="C568" s="12">
        <v>0.0</v>
      </c>
      <c r="D568" s="12">
        <f t="shared" si="1"/>
        <v>29</v>
      </c>
    </row>
    <row r="569">
      <c r="A569" s="10">
        <v>45259.0</v>
      </c>
      <c r="B569" s="11" t="s">
        <v>446</v>
      </c>
      <c r="C569" s="12">
        <v>0.0</v>
      </c>
      <c r="D569" s="12">
        <f t="shared" si="1"/>
        <v>29</v>
      </c>
    </row>
    <row r="570">
      <c r="A570" s="10">
        <v>45259.0</v>
      </c>
      <c r="B570" s="11" t="s">
        <v>447</v>
      </c>
      <c r="C570" s="12">
        <v>0.0</v>
      </c>
      <c r="D570" s="12">
        <f t="shared" si="1"/>
        <v>29</v>
      </c>
    </row>
    <row r="571">
      <c r="A571" s="10">
        <v>45242.0</v>
      </c>
      <c r="B571" s="11" t="s">
        <v>363</v>
      </c>
      <c r="C571" s="12">
        <v>0.0</v>
      </c>
      <c r="D571" s="12">
        <f t="shared" si="1"/>
        <v>12</v>
      </c>
    </row>
    <row r="572">
      <c r="A572" s="10">
        <v>45242.0</v>
      </c>
      <c r="B572" s="11" t="s">
        <v>448</v>
      </c>
      <c r="C572" s="12">
        <v>0.0</v>
      </c>
      <c r="D572" s="12">
        <f t="shared" si="1"/>
        <v>12</v>
      </c>
    </row>
    <row r="573">
      <c r="A573" s="10">
        <v>45242.0</v>
      </c>
      <c r="B573" s="11" t="s">
        <v>331</v>
      </c>
      <c r="C573" s="12">
        <v>0.0</v>
      </c>
      <c r="D573" s="12">
        <f t="shared" si="1"/>
        <v>12</v>
      </c>
    </row>
    <row r="574">
      <c r="A574" s="10">
        <v>45242.0</v>
      </c>
      <c r="B574" s="11" t="s">
        <v>449</v>
      </c>
      <c r="C574" s="12">
        <v>0.0</v>
      </c>
      <c r="D574" s="12">
        <f t="shared" si="1"/>
        <v>12</v>
      </c>
    </row>
    <row r="575">
      <c r="A575" s="10">
        <v>45242.0</v>
      </c>
      <c r="B575" s="11" t="s">
        <v>263</v>
      </c>
      <c r="C575" s="12">
        <v>0.0</v>
      </c>
      <c r="D575" s="12">
        <f t="shared" si="1"/>
        <v>12</v>
      </c>
    </row>
    <row r="576">
      <c r="A576" s="10">
        <v>45242.0</v>
      </c>
      <c r="B576" s="11" t="s">
        <v>450</v>
      </c>
      <c r="C576" s="12">
        <v>0.0</v>
      </c>
      <c r="D576" s="12">
        <f t="shared" si="1"/>
        <v>12</v>
      </c>
    </row>
    <row r="577">
      <c r="A577" s="10">
        <v>45242.0</v>
      </c>
      <c r="B577" s="11" t="s">
        <v>451</v>
      </c>
      <c r="C577" s="12">
        <v>0.0</v>
      </c>
      <c r="D577" s="12">
        <f t="shared" si="1"/>
        <v>12</v>
      </c>
    </row>
    <row r="578">
      <c r="A578" s="10">
        <v>45242.0</v>
      </c>
      <c r="B578" s="11" t="s">
        <v>452</v>
      </c>
      <c r="C578" s="12">
        <v>0.0</v>
      </c>
      <c r="D578" s="12">
        <f t="shared" si="1"/>
        <v>12</v>
      </c>
    </row>
    <row r="579">
      <c r="A579" s="10">
        <v>45242.0</v>
      </c>
      <c r="B579" s="11" t="s">
        <v>453</v>
      </c>
      <c r="C579" s="12">
        <v>0.0</v>
      </c>
      <c r="D579" s="12">
        <f t="shared" si="1"/>
        <v>12</v>
      </c>
    </row>
    <row r="580">
      <c r="A580" s="10">
        <v>45242.0</v>
      </c>
      <c r="B580" s="11" t="s">
        <v>454</v>
      </c>
      <c r="C580" s="12">
        <v>0.0</v>
      </c>
      <c r="D580" s="12">
        <f t="shared" si="1"/>
        <v>12</v>
      </c>
    </row>
    <row r="581">
      <c r="A581" s="10">
        <v>45242.0</v>
      </c>
      <c r="B581" s="11" t="s">
        <v>405</v>
      </c>
      <c r="C581" s="12">
        <v>0.0</v>
      </c>
      <c r="D581" s="12">
        <f t="shared" si="1"/>
        <v>12</v>
      </c>
    </row>
    <row r="582">
      <c r="A582" s="10">
        <v>45242.0</v>
      </c>
      <c r="B582" s="11" t="s">
        <v>455</v>
      </c>
      <c r="C582" s="12">
        <v>0.0</v>
      </c>
      <c r="D582" s="12">
        <f t="shared" si="1"/>
        <v>12</v>
      </c>
    </row>
    <row r="583">
      <c r="A583" s="10">
        <v>45242.0</v>
      </c>
      <c r="B583" s="11" t="s">
        <v>456</v>
      </c>
      <c r="C583" s="12">
        <v>0.0</v>
      </c>
      <c r="D583" s="12">
        <f t="shared" si="1"/>
        <v>12</v>
      </c>
    </row>
    <row r="584">
      <c r="A584" s="10">
        <v>45242.0</v>
      </c>
      <c r="B584" s="11" t="s">
        <v>457</v>
      </c>
      <c r="C584" s="12">
        <v>0.0</v>
      </c>
      <c r="D584" s="12">
        <f t="shared" si="1"/>
        <v>12</v>
      </c>
    </row>
    <row r="585">
      <c r="A585" s="10">
        <v>45242.0</v>
      </c>
      <c r="B585" s="11" t="s">
        <v>458</v>
      </c>
      <c r="C585" s="12">
        <v>0.0</v>
      </c>
      <c r="D585" s="12">
        <f t="shared" si="1"/>
        <v>12</v>
      </c>
    </row>
    <row r="586">
      <c r="A586" s="10">
        <v>45242.0</v>
      </c>
      <c r="B586" s="11" t="s">
        <v>459</v>
      </c>
      <c r="C586" s="12">
        <v>0.0</v>
      </c>
      <c r="D586" s="12">
        <f t="shared" si="1"/>
        <v>12</v>
      </c>
    </row>
    <row r="587">
      <c r="A587" s="10">
        <v>45242.0</v>
      </c>
      <c r="B587" s="11" t="s">
        <v>460</v>
      </c>
      <c r="C587" s="12">
        <v>0.0</v>
      </c>
      <c r="D587" s="12">
        <f t="shared" si="1"/>
        <v>12</v>
      </c>
    </row>
    <row r="588">
      <c r="A588" s="10">
        <v>45242.0</v>
      </c>
      <c r="B588" s="11" t="s">
        <v>38</v>
      </c>
      <c r="C588" s="12">
        <v>0.0</v>
      </c>
      <c r="D588" s="12">
        <f t="shared" si="1"/>
        <v>12</v>
      </c>
    </row>
    <row r="589">
      <c r="A589" s="10">
        <v>45242.0</v>
      </c>
      <c r="B589" s="11" t="s">
        <v>461</v>
      </c>
      <c r="C589" s="12">
        <v>0.0</v>
      </c>
      <c r="D589" s="12">
        <f t="shared" si="1"/>
        <v>12</v>
      </c>
    </row>
    <row r="590">
      <c r="A590" s="10">
        <v>45242.0</v>
      </c>
      <c r="B590" s="11" t="s">
        <v>462</v>
      </c>
      <c r="C590" s="12">
        <v>0.0</v>
      </c>
      <c r="D590" s="12">
        <f t="shared" si="1"/>
        <v>12</v>
      </c>
    </row>
    <row r="591">
      <c r="A591" s="10">
        <v>45242.0</v>
      </c>
      <c r="B591" s="11" t="s">
        <v>463</v>
      </c>
      <c r="C591" s="12">
        <v>0.0</v>
      </c>
      <c r="D591" s="12">
        <f t="shared" si="1"/>
        <v>12</v>
      </c>
    </row>
    <row r="592">
      <c r="A592" s="10">
        <v>45242.0</v>
      </c>
      <c r="B592" s="11" t="s">
        <v>353</v>
      </c>
      <c r="C592" s="12">
        <v>0.0</v>
      </c>
      <c r="D592" s="12">
        <f t="shared" si="1"/>
        <v>12</v>
      </c>
    </row>
    <row r="593">
      <c r="A593" s="10">
        <v>45242.0</v>
      </c>
      <c r="B593" s="11" t="s">
        <v>464</v>
      </c>
      <c r="C593" s="12">
        <v>0.0</v>
      </c>
      <c r="D593" s="12">
        <f t="shared" si="1"/>
        <v>12</v>
      </c>
    </row>
    <row r="594">
      <c r="A594" s="10">
        <v>45242.0</v>
      </c>
      <c r="B594" s="11" t="s">
        <v>465</v>
      </c>
      <c r="C594" s="12">
        <v>0.0</v>
      </c>
      <c r="D594" s="12">
        <f t="shared" si="1"/>
        <v>12</v>
      </c>
    </row>
    <row r="595">
      <c r="A595" s="10">
        <v>45242.0</v>
      </c>
      <c r="B595" s="11" t="s">
        <v>466</v>
      </c>
      <c r="C595" s="12">
        <v>0.0</v>
      </c>
      <c r="D595" s="12">
        <f t="shared" si="1"/>
        <v>12</v>
      </c>
    </row>
    <row r="596">
      <c r="A596" s="10">
        <v>45242.0</v>
      </c>
      <c r="B596" s="11" t="s">
        <v>467</v>
      </c>
      <c r="C596" s="12">
        <v>0.0</v>
      </c>
      <c r="D596" s="12">
        <f t="shared" si="1"/>
        <v>12</v>
      </c>
    </row>
    <row r="597">
      <c r="A597" s="10">
        <v>45242.0</v>
      </c>
      <c r="B597" s="11" t="s">
        <v>468</v>
      </c>
      <c r="C597" s="12">
        <v>0.0</v>
      </c>
      <c r="D597" s="12">
        <f t="shared" si="1"/>
        <v>12</v>
      </c>
    </row>
    <row r="598">
      <c r="A598" s="10">
        <v>45242.0</v>
      </c>
      <c r="B598" s="11" t="s">
        <v>469</v>
      </c>
      <c r="C598" s="12">
        <v>0.0</v>
      </c>
      <c r="D598" s="12">
        <f t="shared" si="1"/>
        <v>12</v>
      </c>
    </row>
    <row r="599">
      <c r="A599" s="10">
        <v>45238.0</v>
      </c>
      <c r="B599" s="11" t="s">
        <v>470</v>
      </c>
      <c r="C599" s="12">
        <v>0.0</v>
      </c>
      <c r="D599" s="12">
        <f t="shared" si="1"/>
        <v>8</v>
      </c>
    </row>
    <row r="600">
      <c r="A600" s="10">
        <v>45238.0</v>
      </c>
      <c r="B600" s="11" t="s">
        <v>471</v>
      </c>
      <c r="C600" s="12">
        <v>0.0</v>
      </c>
      <c r="D600" s="12">
        <f t="shared" si="1"/>
        <v>8</v>
      </c>
    </row>
    <row r="601">
      <c r="A601" s="10">
        <v>45238.0</v>
      </c>
      <c r="B601" s="11" t="s">
        <v>472</v>
      </c>
      <c r="C601" s="12">
        <v>0.0</v>
      </c>
      <c r="D601" s="12">
        <f t="shared" si="1"/>
        <v>8</v>
      </c>
    </row>
    <row r="602">
      <c r="A602" s="10">
        <v>45238.0</v>
      </c>
      <c r="B602" s="11" t="s">
        <v>473</v>
      </c>
      <c r="C602" s="12">
        <v>0.0</v>
      </c>
      <c r="D602" s="12">
        <f t="shared" si="1"/>
        <v>8</v>
      </c>
    </row>
    <row r="603">
      <c r="A603" s="10">
        <v>45238.0</v>
      </c>
      <c r="B603" s="11" t="s">
        <v>474</v>
      </c>
      <c r="C603" s="12">
        <v>0.0</v>
      </c>
      <c r="D603" s="12">
        <f t="shared" si="1"/>
        <v>8</v>
      </c>
    </row>
    <row r="604">
      <c r="A604" s="10">
        <v>45238.0</v>
      </c>
      <c r="B604" s="11" t="s">
        <v>475</v>
      </c>
      <c r="C604" s="12">
        <v>0.0</v>
      </c>
      <c r="D604" s="12">
        <f t="shared" si="1"/>
        <v>8</v>
      </c>
    </row>
    <row r="605">
      <c r="A605" s="10">
        <v>45238.0</v>
      </c>
      <c r="B605" s="11" t="s">
        <v>476</v>
      </c>
      <c r="C605" s="12">
        <v>0.0</v>
      </c>
      <c r="D605" s="12">
        <f t="shared" si="1"/>
        <v>8</v>
      </c>
    </row>
    <row r="606">
      <c r="A606" s="10">
        <v>45238.0</v>
      </c>
      <c r="B606" s="11" t="s">
        <v>477</v>
      </c>
      <c r="C606" s="12">
        <v>0.0</v>
      </c>
      <c r="D606" s="12">
        <f t="shared" si="1"/>
        <v>8</v>
      </c>
    </row>
    <row r="607">
      <c r="A607" s="10">
        <v>45238.0</v>
      </c>
      <c r="B607" s="11" t="s">
        <v>478</v>
      </c>
      <c r="C607" s="12">
        <v>0.0</v>
      </c>
      <c r="D607" s="12">
        <f t="shared" si="1"/>
        <v>8</v>
      </c>
    </row>
    <row r="608">
      <c r="A608" s="10">
        <v>45238.0</v>
      </c>
      <c r="B608" s="11" t="s">
        <v>479</v>
      </c>
      <c r="C608" s="12">
        <v>0.0</v>
      </c>
      <c r="D608" s="12">
        <f t="shared" si="1"/>
        <v>8</v>
      </c>
    </row>
    <row r="609">
      <c r="A609" s="10">
        <v>45238.0</v>
      </c>
      <c r="B609" s="11" t="s">
        <v>480</v>
      </c>
      <c r="C609" s="12">
        <v>0.0</v>
      </c>
      <c r="D609" s="12">
        <f t="shared" si="1"/>
        <v>8</v>
      </c>
    </row>
    <row r="610">
      <c r="A610" s="10">
        <v>45238.0</v>
      </c>
      <c r="B610" s="11" t="s">
        <v>481</v>
      </c>
      <c r="C610" s="12">
        <v>0.0</v>
      </c>
      <c r="D610" s="12">
        <f t="shared" si="1"/>
        <v>8</v>
      </c>
    </row>
    <row r="611">
      <c r="A611" s="10">
        <v>45238.0</v>
      </c>
      <c r="B611" s="11" t="s">
        <v>482</v>
      </c>
      <c r="C611" s="12">
        <v>0.0</v>
      </c>
      <c r="D611" s="12">
        <f t="shared" si="1"/>
        <v>8</v>
      </c>
    </row>
    <row r="612">
      <c r="A612" s="10">
        <v>45238.0</v>
      </c>
      <c r="B612" s="11" t="s">
        <v>483</v>
      </c>
      <c r="C612" s="12">
        <v>0.0</v>
      </c>
      <c r="D612" s="12">
        <f t="shared" si="1"/>
        <v>8</v>
      </c>
    </row>
    <row r="613">
      <c r="A613" s="10">
        <v>45238.0</v>
      </c>
      <c r="B613" s="11" t="s">
        <v>484</v>
      </c>
      <c r="C613" s="12">
        <v>0.0</v>
      </c>
      <c r="D613" s="12">
        <f t="shared" si="1"/>
        <v>8</v>
      </c>
    </row>
    <row r="614">
      <c r="A614" s="10">
        <v>45238.0</v>
      </c>
      <c r="B614" s="11" t="s">
        <v>485</v>
      </c>
      <c r="C614" s="12">
        <v>0.0</v>
      </c>
      <c r="D614" s="12">
        <f t="shared" si="1"/>
        <v>8</v>
      </c>
    </row>
    <row r="615">
      <c r="A615" s="10">
        <v>45238.0</v>
      </c>
      <c r="B615" s="11" t="s">
        <v>486</v>
      </c>
      <c r="C615" s="12">
        <v>0.0</v>
      </c>
      <c r="D615" s="12">
        <f t="shared" si="1"/>
        <v>8</v>
      </c>
    </row>
    <row r="616">
      <c r="A616" s="10">
        <v>45238.0</v>
      </c>
      <c r="B616" s="11" t="s">
        <v>487</v>
      </c>
      <c r="C616" s="12">
        <v>0.0</v>
      </c>
      <c r="D616" s="12">
        <f t="shared" si="1"/>
        <v>8</v>
      </c>
    </row>
    <row r="617">
      <c r="A617" s="10">
        <v>45238.0</v>
      </c>
      <c r="B617" s="11" t="s">
        <v>488</v>
      </c>
      <c r="C617" s="12">
        <v>0.0</v>
      </c>
      <c r="D617" s="12">
        <f t="shared" si="1"/>
        <v>8</v>
      </c>
    </row>
    <row r="618">
      <c r="A618" s="10">
        <v>45238.0</v>
      </c>
      <c r="B618" s="11" t="s">
        <v>489</v>
      </c>
      <c r="C618" s="12">
        <v>0.0</v>
      </c>
      <c r="D618" s="12">
        <f t="shared" si="1"/>
        <v>8</v>
      </c>
    </row>
    <row r="619">
      <c r="A619" s="10">
        <v>45238.0</v>
      </c>
      <c r="B619" s="11" t="s">
        <v>490</v>
      </c>
      <c r="C619" s="12">
        <v>0.0</v>
      </c>
      <c r="D619" s="12">
        <f t="shared" si="1"/>
        <v>8</v>
      </c>
    </row>
    <row r="620">
      <c r="A620" s="10">
        <v>45238.0</v>
      </c>
      <c r="B620" s="11" t="s">
        <v>491</v>
      </c>
      <c r="C620" s="12">
        <v>0.0</v>
      </c>
      <c r="D620" s="12">
        <f t="shared" si="1"/>
        <v>8</v>
      </c>
    </row>
    <row r="621">
      <c r="A621" s="10">
        <v>45238.0</v>
      </c>
      <c r="B621" s="11" t="s">
        <v>492</v>
      </c>
      <c r="C621" s="12">
        <v>0.0</v>
      </c>
      <c r="D621" s="12">
        <f t="shared" si="1"/>
        <v>8</v>
      </c>
    </row>
    <row r="622">
      <c r="A622" s="10">
        <v>45238.0</v>
      </c>
      <c r="B622" s="11" t="s">
        <v>493</v>
      </c>
      <c r="C622" s="12">
        <v>0.0</v>
      </c>
      <c r="D622" s="12">
        <f t="shared" si="1"/>
        <v>8</v>
      </c>
    </row>
    <row r="623">
      <c r="A623" s="10">
        <v>45238.0</v>
      </c>
      <c r="B623" s="11" t="s">
        <v>494</v>
      </c>
      <c r="C623" s="12">
        <v>0.0</v>
      </c>
      <c r="D623" s="12">
        <f t="shared" si="1"/>
        <v>8</v>
      </c>
    </row>
    <row r="624">
      <c r="A624" s="10">
        <v>45238.0</v>
      </c>
      <c r="B624" s="11" t="s">
        <v>495</v>
      </c>
      <c r="C624" s="12">
        <v>0.0</v>
      </c>
      <c r="D624" s="12">
        <f t="shared" si="1"/>
        <v>8</v>
      </c>
    </row>
    <row r="625">
      <c r="A625" s="10">
        <v>45238.0</v>
      </c>
      <c r="B625" s="11" t="s">
        <v>496</v>
      </c>
      <c r="C625" s="12">
        <v>0.0</v>
      </c>
      <c r="D625" s="12">
        <f t="shared" si="1"/>
        <v>8</v>
      </c>
    </row>
    <row r="626">
      <c r="A626" s="10">
        <v>45238.0</v>
      </c>
      <c r="B626" s="11" t="s">
        <v>282</v>
      </c>
      <c r="C626" s="12">
        <v>0.0</v>
      </c>
      <c r="D626" s="12">
        <f t="shared" si="1"/>
        <v>8</v>
      </c>
    </row>
    <row r="627">
      <c r="A627" s="10">
        <v>45238.0</v>
      </c>
      <c r="B627" s="11" t="s">
        <v>497</v>
      </c>
      <c r="C627" s="12">
        <v>0.0</v>
      </c>
      <c r="D627" s="12">
        <f t="shared" si="1"/>
        <v>8</v>
      </c>
    </row>
    <row r="628">
      <c r="A628" s="10">
        <v>45238.0</v>
      </c>
      <c r="B628" s="11" t="s">
        <v>498</v>
      </c>
      <c r="C628" s="12">
        <v>0.0</v>
      </c>
      <c r="D628" s="12">
        <f t="shared" si="1"/>
        <v>8</v>
      </c>
    </row>
    <row r="629">
      <c r="A629" s="10">
        <v>45238.0</v>
      </c>
      <c r="B629" s="11" t="s">
        <v>499</v>
      </c>
      <c r="C629" s="12">
        <v>0.0</v>
      </c>
      <c r="D629" s="12">
        <f t="shared" si="1"/>
        <v>8</v>
      </c>
    </row>
    <row r="630">
      <c r="A630" s="10">
        <v>45238.0</v>
      </c>
      <c r="B630" s="11" t="s">
        <v>500</v>
      </c>
      <c r="C630" s="12">
        <v>0.0</v>
      </c>
      <c r="D630" s="12">
        <f t="shared" si="1"/>
        <v>8</v>
      </c>
    </row>
    <row r="631">
      <c r="A631" s="10">
        <v>45238.0</v>
      </c>
      <c r="B631" s="11" t="s">
        <v>501</v>
      </c>
      <c r="C631" s="12">
        <v>0.0</v>
      </c>
      <c r="D631" s="12">
        <f t="shared" si="1"/>
        <v>8</v>
      </c>
    </row>
    <row r="632">
      <c r="A632" s="10">
        <v>45238.0</v>
      </c>
      <c r="B632" s="11" t="s">
        <v>502</v>
      </c>
      <c r="C632" s="12">
        <v>0.0</v>
      </c>
      <c r="D632" s="12">
        <f t="shared" si="1"/>
        <v>8</v>
      </c>
    </row>
    <row r="633">
      <c r="A633" s="10">
        <v>45238.0</v>
      </c>
      <c r="B633" s="11" t="s">
        <v>503</v>
      </c>
      <c r="C633" s="12">
        <v>0.0</v>
      </c>
      <c r="D633" s="12">
        <f t="shared" si="1"/>
        <v>8</v>
      </c>
    </row>
    <row r="634">
      <c r="A634" s="10">
        <v>45238.0</v>
      </c>
      <c r="B634" s="11" t="s">
        <v>504</v>
      </c>
      <c r="C634" s="12">
        <v>0.0</v>
      </c>
      <c r="D634" s="12">
        <f t="shared" si="1"/>
        <v>8</v>
      </c>
    </row>
    <row r="635">
      <c r="A635" s="10">
        <v>45238.0</v>
      </c>
      <c r="B635" s="11" t="s">
        <v>505</v>
      </c>
      <c r="C635" s="12">
        <v>0.0</v>
      </c>
      <c r="D635" s="12">
        <f t="shared" si="1"/>
        <v>8</v>
      </c>
    </row>
    <row r="636">
      <c r="A636" s="10">
        <v>45238.0</v>
      </c>
      <c r="B636" s="11" t="s">
        <v>506</v>
      </c>
      <c r="C636" s="12">
        <v>0.0</v>
      </c>
      <c r="D636" s="12">
        <f t="shared" si="1"/>
        <v>8</v>
      </c>
    </row>
    <row r="637">
      <c r="A637" s="10">
        <v>45238.0</v>
      </c>
      <c r="B637" s="11" t="s">
        <v>507</v>
      </c>
      <c r="C637" s="12">
        <v>0.0</v>
      </c>
      <c r="D637" s="12">
        <f t="shared" si="1"/>
        <v>8</v>
      </c>
    </row>
    <row r="638">
      <c r="A638" s="10">
        <v>45238.0</v>
      </c>
      <c r="B638" s="11" t="s">
        <v>508</v>
      </c>
      <c r="C638" s="12">
        <v>0.0</v>
      </c>
      <c r="D638" s="12">
        <f t="shared" si="1"/>
        <v>8</v>
      </c>
    </row>
    <row r="639">
      <c r="A639" s="10">
        <v>45238.0</v>
      </c>
      <c r="B639" s="11" t="s">
        <v>509</v>
      </c>
      <c r="C639" s="12">
        <v>0.0</v>
      </c>
      <c r="D639" s="12">
        <f t="shared" si="1"/>
        <v>8</v>
      </c>
    </row>
    <row r="640">
      <c r="A640" s="10">
        <v>45238.0</v>
      </c>
      <c r="B640" s="11" t="s">
        <v>510</v>
      </c>
      <c r="C640" s="12">
        <v>0.0</v>
      </c>
      <c r="D640" s="12">
        <f t="shared" si="1"/>
        <v>8</v>
      </c>
    </row>
    <row r="641">
      <c r="A641" s="10">
        <v>45238.0</v>
      </c>
      <c r="B641" s="11" t="s">
        <v>511</v>
      </c>
      <c r="C641" s="12">
        <v>0.0</v>
      </c>
      <c r="D641" s="12">
        <f t="shared" si="1"/>
        <v>8</v>
      </c>
    </row>
    <row r="642">
      <c r="A642" s="10">
        <v>45238.0</v>
      </c>
      <c r="B642" s="11" t="s">
        <v>512</v>
      </c>
      <c r="C642" s="12">
        <v>0.0</v>
      </c>
      <c r="D642" s="12">
        <f t="shared" si="1"/>
        <v>8</v>
      </c>
    </row>
    <row r="643">
      <c r="A643" s="10">
        <v>45238.0</v>
      </c>
      <c r="B643" s="11" t="s">
        <v>513</v>
      </c>
      <c r="C643" s="12">
        <v>0.0</v>
      </c>
      <c r="D643" s="12">
        <f t="shared" si="1"/>
        <v>8</v>
      </c>
    </row>
    <row r="644">
      <c r="A644" s="10">
        <v>45238.0</v>
      </c>
      <c r="B644" s="11" t="s">
        <v>514</v>
      </c>
      <c r="C644" s="12">
        <v>0.0</v>
      </c>
      <c r="D644" s="12">
        <f t="shared" si="1"/>
        <v>8</v>
      </c>
    </row>
    <row r="645">
      <c r="A645" s="10">
        <v>45238.0</v>
      </c>
      <c r="B645" s="11" t="s">
        <v>515</v>
      </c>
      <c r="C645" s="12">
        <v>0.0</v>
      </c>
      <c r="D645" s="12">
        <f t="shared" si="1"/>
        <v>8</v>
      </c>
    </row>
    <row r="646">
      <c r="A646" s="10">
        <v>45238.0</v>
      </c>
      <c r="B646" s="11" t="s">
        <v>516</v>
      </c>
      <c r="C646" s="12">
        <v>0.0</v>
      </c>
      <c r="D646" s="12">
        <f t="shared" si="1"/>
        <v>8</v>
      </c>
    </row>
    <row r="647">
      <c r="A647" s="10">
        <v>45238.0</v>
      </c>
      <c r="B647" s="11" t="s">
        <v>517</v>
      </c>
      <c r="C647" s="12">
        <v>0.0</v>
      </c>
      <c r="D647" s="12">
        <f t="shared" si="1"/>
        <v>8</v>
      </c>
    </row>
    <row r="648">
      <c r="A648" s="10">
        <v>45238.0</v>
      </c>
      <c r="B648" s="11" t="s">
        <v>518</v>
      </c>
      <c r="C648" s="12">
        <v>0.0</v>
      </c>
      <c r="D648" s="12">
        <f t="shared" si="1"/>
        <v>8</v>
      </c>
    </row>
    <row r="649">
      <c r="A649" s="10">
        <v>45238.0</v>
      </c>
      <c r="B649" s="11" t="s">
        <v>519</v>
      </c>
      <c r="C649" s="12">
        <v>0.0</v>
      </c>
      <c r="D649" s="12">
        <f t="shared" si="1"/>
        <v>8</v>
      </c>
    </row>
    <row r="650">
      <c r="A650" s="10">
        <v>45238.0</v>
      </c>
      <c r="B650" s="11" t="s">
        <v>520</v>
      </c>
      <c r="C650" s="12">
        <v>0.0</v>
      </c>
      <c r="D650" s="12">
        <f t="shared" si="1"/>
        <v>8</v>
      </c>
    </row>
    <row r="651">
      <c r="A651" s="10">
        <v>45238.0</v>
      </c>
      <c r="B651" s="11" t="s">
        <v>521</v>
      </c>
      <c r="C651" s="12">
        <v>0.0</v>
      </c>
      <c r="D651" s="12">
        <f t="shared" si="1"/>
        <v>8</v>
      </c>
    </row>
    <row r="652">
      <c r="A652" s="10">
        <v>45238.0</v>
      </c>
      <c r="B652" s="11" t="s">
        <v>522</v>
      </c>
      <c r="C652" s="12">
        <v>0.0</v>
      </c>
      <c r="D652" s="12">
        <f t="shared" si="1"/>
        <v>8</v>
      </c>
    </row>
    <row r="653">
      <c r="A653" s="10">
        <v>45238.0</v>
      </c>
      <c r="B653" s="11" t="s">
        <v>523</v>
      </c>
      <c r="C653" s="12">
        <v>0.0</v>
      </c>
      <c r="D653" s="12">
        <f t="shared" si="1"/>
        <v>8</v>
      </c>
    </row>
    <row r="654">
      <c r="A654" s="10">
        <v>45238.0</v>
      </c>
      <c r="B654" s="11" t="s">
        <v>524</v>
      </c>
      <c r="C654" s="12">
        <v>0.0</v>
      </c>
      <c r="D654" s="12">
        <f t="shared" si="1"/>
        <v>8</v>
      </c>
    </row>
    <row r="655">
      <c r="A655" s="10">
        <v>45238.0</v>
      </c>
      <c r="B655" s="11" t="s">
        <v>525</v>
      </c>
      <c r="C655" s="12">
        <v>0.0</v>
      </c>
      <c r="D655" s="12">
        <f t="shared" si="1"/>
        <v>8</v>
      </c>
    </row>
    <row r="656">
      <c r="A656" s="10">
        <v>45238.0</v>
      </c>
      <c r="B656" s="11" t="s">
        <v>526</v>
      </c>
      <c r="C656" s="12">
        <v>0.0</v>
      </c>
      <c r="D656" s="12">
        <f t="shared" si="1"/>
        <v>8</v>
      </c>
    </row>
    <row r="657">
      <c r="A657" s="10">
        <v>45238.0</v>
      </c>
      <c r="B657" s="11" t="s">
        <v>527</v>
      </c>
      <c r="C657" s="12">
        <v>0.0</v>
      </c>
      <c r="D657" s="12">
        <f t="shared" si="1"/>
        <v>8</v>
      </c>
    </row>
    <row r="658">
      <c r="A658" s="10">
        <v>45238.0</v>
      </c>
      <c r="B658" s="11" t="s">
        <v>528</v>
      </c>
      <c r="C658" s="12">
        <v>0.0</v>
      </c>
      <c r="D658" s="12">
        <f t="shared" si="1"/>
        <v>8</v>
      </c>
    </row>
    <row r="659">
      <c r="A659" s="10">
        <v>45238.0</v>
      </c>
      <c r="B659" s="11" t="s">
        <v>529</v>
      </c>
      <c r="C659" s="12">
        <v>0.0</v>
      </c>
      <c r="D659" s="12">
        <f t="shared" si="1"/>
        <v>8</v>
      </c>
    </row>
    <row r="660">
      <c r="A660" s="10">
        <v>45238.0</v>
      </c>
      <c r="B660" s="11" t="s">
        <v>530</v>
      </c>
      <c r="C660" s="12">
        <v>0.0</v>
      </c>
      <c r="D660" s="12">
        <f t="shared" si="1"/>
        <v>8</v>
      </c>
    </row>
    <row r="661">
      <c r="A661" s="10">
        <v>45238.0</v>
      </c>
      <c r="B661" s="11" t="s">
        <v>531</v>
      </c>
      <c r="C661" s="12">
        <v>0.0</v>
      </c>
      <c r="D661" s="12">
        <f t="shared" si="1"/>
        <v>8</v>
      </c>
    </row>
    <row r="662">
      <c r="A662" s="10">
        <v>45238.0</v>
      </c>
      <c r="B662" s="11" t="s">
        <v>532</v>
      </c>
      <c r="C662" s="12">
        <v>0.0</v>
      </c>
      <c r="D662" s="12">
        <f t="shared" si="1"/>
        <v>8</v>
      </c>
    </row>
    <row r="663">
      <c r="A663" s="10">
        <v>45231.0</v>
      </c>
      <c r="B663" s="11" t="s">
        <v>533</v>
      </c>
      <c r="C663" s="12">
        <v>0.0</v>
      </c>
      <c r="D663" s="12">
        <f t="shared" si="1"/>
        <v>1</v>
      </c>
    </row>
    <row r="664">
      <c r="A664" s="10">
        <v>45231.0</v>
      </c>
      <c r="B664" s="11" t="s">
        <v>534</v>
      </c>
      <c r="C664" s="12">
        <v>0.0</v>
      </c>
      <c r="D664" s="12">
        <f t="shared" si="1"/>
        <v>1</v>
      </c>
    </row>
    <row r="665">
      <c r="A665" s="10">
        <v>45231.0</v>
      </c>
      <c r="B665" s="11" t="s">
        <v>535</v>
      </c>
      <c r="C665" s="12">
        <v>0.0</v>
      </c>
      <c r="D665" s="12">
        <f t="shared" si="1"/>
        <v>1</v>
      </c>
    </row>
    <row r="666">
      <c r="A666" s="10">
        <v>45231.0</v>
      </c>
      <c r="B666" s="11" t="s">
        <v>475</v>
      </c>
      <c r="C666" s="12">
        <v>0.0</v>
      </c>
      <c r="D666" s="12">
        <f t="shared" si="1"/>
        <v>1</v>
      </c>
    </row>
    <row r="667">
      <c r="A667" s="10">
        <v>45231.0</v>
      </c>
      <c r="B667" s="11" t="s">
        <v>536</v>
      </c>
      <c r="C667" s="12">
        <v>0.0</v>
      </c>
      <c r="D667" s="12">
        <f t="shared" si="1"/>
        <v>1</v>
      </c>
    </row>
    <row r="668">
      <c r="A668" s="10">
        <v>45231.0</v>
      </c>
      <c r="B668" s="11" t="s">
        <v>537</v>
      </c>
      <c r="C668" s="12">
        <v>0.0</v>
      </c>
      <c r="D668" s="12">
        <f t="shared" si="1"/>
        <v>1</v>
      </c>
    </row>
    <row r="669">
      <c r="A669" s="10">
        <v>45231.0</v>
      </c>
      <c r="B669" s="11" t="s">
        <v>538</v>
      </c>
      <c r="C669" s="12">
        <v>0.0</v>
      </c>
      <c r="D669" s="12">
        <f t="shared" si="1"/>
        <v>1</v>
      </c>
    </row>
    <row r="670">
      <c r="A670" s="10">
        <v>45231.0</v>
      </c>
      <c r="B670" s="11" t="s">
        <v>539</v>
      </c>
      <c r="C670" s="12">
        <v>0.0</v>
      </c>
      <c r="D670" s="12">
        <f t="shared" si="1"/>
        <v>1</v>
      </c>
    </row>
    <row r="671">
      <c r="A671" s="10">
        <v>45231.0</v>
      </c>
      <c r="B671" s="11" t="s">
        <v>540</v>
      </c>
      <c r="C671" s="12">
        <v>0.0</v>
      </c>
      <c r="D671" s="12">
        <f t="shared" si="1"/>
        <v>1</v>
      </c>
    </row>
    <row r="672">
      <c r="A672" s="10">
        <v>45231.0</v>
      </c>
      <c r="B672" s="11" t="s">
        <v>541</v>
      </c>
      <c r="C672" s="12">
        <v>0.0</v>
      </c>
      <c r="D672" s="12">
        <f t="shared" si="1"/>
        <v>1</v>
      </c>
    </row>
    <row r="673">
      <c r="A673" s="10">
        <v>45231.0</v>
      </c>
      <c r="B673" s="11" t="s">
        <v>542</v>
      </c>
      <c r="C673" s="12">
        <v>0.0</v>
      </c>
      <c r="D673" s="12">
        <f t="shared" si="1"/>
        <v>1</v>
      </c>
    </row>
    <row r="674">
      <c r="A674" s="10">
        <v>45231.0</v>
      </c>
      <c r="B674" s="11" t="s">
        <v>543</v>
      </c>
      <c r="C674" s="12">
        <v>0.0</v>
      </c>
      <c r="D674" s="12">
        <f t="shared" si="1"/>
        <v>1</v>
      </c>
    </row>
    <row r="675">
      <c r="A675" s="10">
        <v>45231.0</v>
      </c>
      <c r="B675" s="11" t="s">
        <v>544</v>
      </c>
      <c r="C675" s="12">
        <v>0.0</v>
      </c>
      <c r="D675" s="12">
        <f t="shared" si="1"/>
        <v>1</v>
      </c>
    </row>
    <row r="676">
      <c r="A676" s="10">
        <v>45231.0</v>
      </c>
      <c r="B676" s="11" t="s">
        <v>545</v>
      </c>
      <c r="C676" s="12">
        <v>0.0</v>
      </c>
      <c r="D676" s="12">
        <f t="shared" si="1"/>
        <v>1</v>
      </c>
    </row>
    <row r="677">
      <c r="A677" s="10">
        <v>45231.0</v>
      </c>
      <c r="B677" s="11" t="s">
        <v>546</v>
      </c>
      <c r="C677" s="12">
        <v>0.0</v>
      </c>
      <c r="D677" s="12">
        <f t="shared" si="1"/>
        <v>1</v>
      </c>
    </row>
    <row r="678">
      <c r="A678" s="10">
        <v>45231.0</v>
      </c>
      <c r="B678" s="11" t="s">
        <v>547</v>
      </c>
      <c r="C678" s="12">
        <v>0.0</v>
      </c>
      <c r="D678" s="12">
        <f t="shared" si="1"/>
        <v>1</v>
      </c>
    </row>
    <row r="679">
      <c r="A679" s="10">
        <v>45231.0</v>
      </c>
      <c r="B679" s="11" t="s">
        <v>548</v>
      </c>
      <c r="C679" s="12">
        <v>0.0</v>
      </c>
      <c r="D679" s="12">
        <f t="shared" si="1"/>
        <v>1</v>
      </c>
    </row>
    <row r="680">
      <c r="A680" s="10">
        <v>45231.0</v>
      </c>
      <c r="B680" s="11" t="s">
        <v>549</v>
      </c>
      <c r="C680" s="12">
        <v>0.0</v>
      </c>
      <c r="D680" s="12">
        <f t="shared" si="1"/>
        <v>1</v>
      </c>
    </row>
    <row r="681">
      <c r="A681" s="10">
        <v>45231.0</v>
      </c>
      <c r="B681" s="11" t="s">
        <v>550</v>
      </c>
      <c r="C681" s="12">
        <v>0.0</v>
      </c>
      <c r="D681" s="12">
        <f t="shared" si="1"/>
        <v>1</v>
      </c>
    </row>
    <row r="682">
      <c r="A682" s="10">
        <v>45231.0</v>
      </c>
      <c r="B682" s="11" t="s">
        <v>551</v>
      </c>
      <c r="C682" s="12">
        <v>0.0</v>
      </c>
      <c r="D682" s="12">
        <f t="shared" si="1"/>
        <v>1</v>
      </c>
    </row>
    <row r="683">
      <c r="A683" s="10">
        <v>45231.0</v>
      </c>
      <c r="B683" s="11" t="s">
        <v>552</v>
      </c>
      <c r="C683" s="12">
        <v>0.0</v>
      </c>
      <c r="D683" s="12">
        <f t="shared" si="1"/>
        <v>1</v>
      </c>
    </row>
    <row r="684">
      <c r="A684" s="10">
        <v>45231.0</v>
      </c>
      <c r="B684" s="11" t="s">
        <v>553</v>
      </c>
      <c r="C684" s="12">
        <v>0.0</v>
      </c>
      <c r="D684" s="12">
        <f t="shared" si="1"/>
        <v>1</v>
      </c>
    </row>
    <row r="685">
      <c r="A685" s="10">
        <v>45231.0</v>
      </c>
      <c r="B685" s="11" t="s">
        <v>554</v>
      </c>
      <c r="C685" s="12">
        <v>0.0</v>
      </c>
      <c r="D685" s="12">
        <f t="shared" si="1"/>
        <v>1</v>
      </c>
    </row>
    <row r="686">
      <c r="A686" s="10">
        <v>45231.0</v>
      </c>
      <c r="B686" s="11" t="s">
        <v>555</v>
      </c>
      <c r="C686" s="12">
        <v>0.0</v>
      </c>
      <c r="D686" s="12">
        <f t="shared" si="1"/>
        <v>1</v>
      </c>
    </row>
    <row r="687">
      <c r="A687" s="10">
        <v>45231.0</v>
      </c>
      <c r="B687" s="11" t="s">
        <v>556</v>
      </c>
      <c r="C687" s="12">
        <v>0.0</v>
      </c>
      <c r="D687" s="12">
        <f t="shared" si="1"/>
        <v>1</v>
      </c>
    </row>
    <row r="688">
      <c r="A688" s="10">
        <v>45231.0</v>
      </c>
      <c r="B688" s="11" t="s">
        <v>455</v>
      </c>
      <c r="C688" s="12">
        <v>0.0</v>
      </c>
      <c r="D688" s="12">
        <f t="shared" si="1"/>
        <v>1</v>
      </c>
    </row>
    <row r="689">
      <c r="A689" s="10">
        <v>45231.0</v>
      </c>
      <c r="B689" s="11" t="s">
        <v>557</v>
      </c>
      <c r="C689" s="12">
        <v>0.0</v>
      </c>
      <c r="D689" s="12">
        <f t="shared" si="1"/>
        <v>1</v>
      </c>
    </row>
    <row r="690">
      <c r="A690" s="10">
        <v>45231.0</v>
      </c>
      <c r="B690" s="11" t="s">
        <v>558</v>
      </c>
      <c r="C690" s="12">
        <v>0.0</v>
      </c>
      <c r="D690" s="12">
        <f t="shared" si="1"/>
        <v>1</v>
      </c>
    </row>
    <row r="691">
      <c r="A691" s="10">
        <v>45231.0</v>
      </c>
      <c r="B691" s="11" t="s">
        <v>559</v>
      </c>
      <c r="C691" s="12">
        <v>0.0</v>
      </c>
      <c r="D691" s="12">
        <f t="shared" si="1"/>
        <v>1</v>
      </c>
    </row>
    <row r="692">
      <c r="A692" s="10">
        <v>45231.0</v>
      </c>
      <c r="B692" s="11" t="s">
        <v>560</v>
      </c>
      <c r="C692" s="12">
        <v>0.0</v>
      </c>
      <c r="D692" s="12">
        <f t="shared" si="1"/>
        <v>1</v>
      </c>
    </row>
    <row r="693">
      <c r="A693" s="10">
        <v>45231.0</v>
      </c>
      <c r="B693" s="11" t="s">
        <v>561</v>
      </c>
      <c r="C693" s="12">
        <v>0.0</v>
      </c>
      <c r="D693" s="12">
        <f t="shared" si="1"/>
        <v>1</v>
      </c>
    </row>
    <row r="694">
      <c r="A694" s="10">
        <v>45231.0</v>
      </c>
      <c r="B694" s="11" t="s">
        <v>562</v>
      </c>
      <c r="C694" s="12">
        <v>0.0</v>
      </c>
      <c r="D694" s="12">
        <f t="shared" si="1"/>
        <v>1</v>
      </c>
    </row>
    <row r="695">
      <c r="A695" s="10">
        <v>45231.0</v>
      </c>
      <c r="B695" s="11" t="s">
        <v>563</v>
      </c>
      <c r="C695" s="12">
        <v>0.0</v>
      </c>
      <c r="D695" s="12">
        <f t="shared" si="1"/>
        <v>1</v>
      </c>
    </row>
    <row r="696">
      <c r="A696" s="10">
        <v>45231.0</v>
      </c>
      <c r="B696" s="11" t="s">
        <v>564</v>
      </c>
      <c r="C696" s="12">
        <v>0.0</v>
      </c>
      <c r="D696" s="12">
        <f t="shared" si="1"/>
        <v>1</v>
      </c>
    </row>
    <row r="697">
      <c r="A697" s="10">
        <v>45231.0</v>
      </c>
      <c r="B697" s="11" t="s">
        <v>565</v>
      </c>
      <c r="C697" s="12">
        <v>0.0</v>
      </c>
      <c r="D697" s="12">
        <f t="shared" si="1"/>
        <v>1</v>
      </c>
    </row>
    <row r="698">
      <c r="A698" s="10">
        <v>45231.0</v>
      </c>
      <c r="B698" s="11" t="s">
        <v>566</v>
      </c>
      <c r="C698" s="12">
        <v>0.0</v>
      </c>
      <c r="D698" s="12">
        <f t="shared" si="1"/>
        <v>1</v>
      </c>
    </row>
    <row r="699">
      <c r="A699" s="10">
        <v>45231.0</v>
      </c>
      <c r="B699" s="11" t="s">
        <v>567</v>
      </c>
      <c r="C699" s="12">
        <v>0.0</v>
      </c>
      <c r="D699" s="12">
        <f t="shared" si="1"/>
        <v>1</v>
      </c>
    </row>
    <row r="700">
      <c r="A700" s="10">
        <v>45231.0</v>
      </c>
      <c r="B700" s="11" t="s">
        <v>568</v>
      </c>
      <c r="C700" s="12">
        <v>0.0</v>
      </c>
      <c r="D700" s="12">
        <f t="shared" si="1"/>
        <v>1</v>
      </c>
    </row>
    <row r="701">
      <c r="A701" s="10">
        <v>45231.0</v>
      </c>
      <c r="B701" s="11" t="s">
        <v>569</v>
      </c>
      <c r="C701" s="12">
        <v>0.0</v>
      </c>
      <c r="D701" s="12">
        <f t="shared" si="1"/>
        <v>1</v>
      </c>
    </row>
    <row r="702">
      <c r="A702" s="10">
        <v>45231.0</v>
      </c>
      <c r="B702" s="11" t="s">
        <v>570</v>
      </c>
      <c r="C702" s="12">
        <v>0.0</v>
      </c>
      <c r="D702" s="12">
        <f t="shared" si="1"/>
        <v>1</v>
      </c>
    </row>
    <row r="703">
      <c r="A703" s="10">
        <v>45231.0</v>
      </c>
      <c r="B703" s="11" t="s">
        <v>571</v>
      </c>
      <c r="C703" s="12">
        <v>0.0</v>
      </c>
      <c r="D703" s="12">
        <f t="shared" si="1"/>
        <v>1</v>
      </c>
    </row>
    <row r="704">
      <c r="A704" s="10">
        <v>45231.0</v>
      </c>
      <c r="B704" s="11" t="s">
        <v>572</v>
      </c>
      <c r="C704" s="12">
        <v>0.0</v>
      </c>
      <c r="D704" s="12">
        <f t="shared" si="1"/>
        <v>1</v>
      </c>
    </row>
    <row r="705">
      <c r="A705" s="10">
        <v>45231.0</v>
      </c>
      <c r="B705" s="11" t="s">
        <v>336</v>
      </c>
      <c r="C705" s="12">
        <v>0.0</v>
      </c>
      <c r="D705" s="12">
        <f t="shared" si="1"/>
        <v>1</v>
      </c>
    </row>
    <row r="706">
      <c r="A706" s="10">
        <v>45231.0</v>
      </c>
      <c r="B706" s="11" t="s">
        <v>275</v>
      </c>
      <c r="C706" s="12">
        <v>0.0</v>
      </c>
      <c r="D706" s="12">
        <f t="shared" si="1"/>
        <v>1</v>
      </c>
    </row>
    <row r="707">
      <c r="A707" s="10">
        <v>45231.0</v>
      </c>
      <c r="B707" s="11" t="s">
        <v>573</v>
      </c>
      <c r="C707" s="12">
        <v>0.0</v>
      </c>
      <c r="D707" s="12">
        <f t="shared" si="1"/>
        <v>1</v>
      </c>
    </row>
    <row r="708">
      <c r="A708" s="10">
        <v>45231.0</v>
      </c>
      <c r="B708" s="11" t="s">
        <v>574</v>
      </c>
      <c r="C708" s="12">
        <v>0.0</v>
      </c>
      <c r="D708" s="12">
        <f t="shared" si="1"/>
        <v>1</v>
      </c>
    </row>
    <row r="709">
      <c r="A709" s="10">
        <v>45231.0</v>
      </c>
      <c r="B709" s="11" t="s">
        <v>575</v>
      </c>
      <c r="C709" s="12">
        <v>0.0</v>
      </c>
      <c r="D709" s="12">
        <f t="shared" si="1"/>
        <v>1</v>
      </c>
    </row>
    <row r="710">
      <c r="A710" s="10">
        <v>45231.0</v>
      </c>
      <c r="B710" s="11" t="s">
        <v>576</v>
      </c>
      <c r="C710" s="12">
        <v>0.0</v>
      </c>
      <c r="D710" s="12">
        <f t="shared" si="1"/>
        <v>1</v>
      </c>
    </row>
    <row r="711">
      <c r="A711" s="10">
        <v>45231.0</v>
      </c>
      <c r="B711" s="11" t="s">
        <v>577</v>
      </c>
      <c r="C711" s="12">
        <v>0.0</v>
      </c>
      <c r="D711" s="12">
        <f t="shared" si="1"/>
        <v>1</v>
      </c>
    </row>
    <row r="712">
      <c r="A712" s="10">
        <v>45231.0</v>
      </c>
      <c r="B712" s="11" t="s">
        <v>578</v>
      </c>
      <c r="C712" s="12">
        <v>0.0</v>
      </c>
      <c r="D712" s="12">
        <f t="shared" si="1"/>
        <v>1</v>
      </c>
    </row>
    <row r="713">
      <c r="A713" s="10">
        <v>45231.0</v>
      </c>
      <c r="B713" s="11" t="s">
        <v>579</v>
      </c>
      <c r="C713" s="12">
        <v>0.0</v>
      </c>
      <c r="D713" s="12">
        <f t="shared" si="1"/>
        <v>1</v>
      </c>
    </row>
    <row r="714">
      <c r="A714" s="10">
        <v>45231.0</v>
      </c>
      <c r="B714" s="11" t="s">
        <v>580</v>
      </c>
      <c r="C714" s="12">
        <v>0.0</v>
      </c>
      <c r="D714" s="12">
        <f t="shared" si="1"/>
        <v>1</v>
      </c>
    </row>
    <row r="715">
      <c r="A715" s="10">
        <v>45231.0</v>
      </c>
      <c r="B715" s="11" t="s">
        <v>581</v>
      </c>
      <c r="C715" s="12">
        <v>0.0</v>
      </c>
      <c r="D715" s="12">
        <f t="shared" si="1"/>
        <v>1</v>
      </c>
    </row>
    <row r="716">
      <c r="A716" s="10">
        <v>45231.0</v>
      </c>
      <c r="B716" s="11" t="s">
        <v>582</v>
      </c>
      <c r="C716" s="12">
        <v>0.0</v>
      </c>
      <c r="D716" s="12">
        <f t="shared" si="1"/>
        <v>1</v>
      </c>
    </row>
    <row r="717">
      <c r="A717" s="10">
        <v>45231.0</v>
      </c>
      <c r="B717" s="11" t="s">
        <v>583</v>
      </c>
      <c r="C717" s="12">
        <v>0.0</v>
      </c>
      <c r="D717" s="12">
        <f t="shared" si="1"/>
        <v>1</v>
      </c>
    </row>
    <row r="718">
      <c r="A718" s="10">
        <v>45231.0</v>
      </c>
      <c r="B718" s="11" t="s">
        <v>584</v>
      </c>
      <c r="C718" s="12">
        <v>0.0</v>
      </c>
      <c r="D718" s="12">
        <f t="shared" si="1"/>
        <v>1</v>
      </c>
    </row>
    <row r="719">
      <c r="A719" s="10">
        <v>45231.0</v>
      </c>
      <c r="B719" s="11" t="s">
        <v>149</v>
      </c>
      <c r="C719" s="12">
        <v>0.0</v>
      </c>
      <c r="D719" s="12">
        <f t="shared" si="1"/>
        <v>1</v>
      </c>
    </row>
    <row r="720">
      <c r="A720" s="10">
        <v>45231.0</v>
      </c>
      <c r="B720" s="11" t="s">
        <v>585</v>
      </c>
      <c r="C720" s="12">
        <v>0.0</v>
      </c>
      <c r="D720" s="12">
        <f t="shared" si="1"/>
        <v>1</v>
      </c>
    </row>
    <row r="721">
      <c r="A721" s="10">
        <v>45231.0</v>
      </c>
      <c r="B721" s="11" t="s">
        <v>586</v>
      </c>
      <c r="C721" s="12">
        <v>0.0</v>
      </c>
      <c r="D721" s="12">
        <f t="shared" si="1"/>
        <v>1</v>
      </c>
    </row>
    <row r="722">
      <c r="A722" s="10">
        <v>45231.0</v>
      </c>
      <c r="B722" s="11" t="s">
        <v>587</v>
      </c>
      <c r="C722" s="12">
        <v>0.0</v>
      </c>
      <c r="D722" s="12">
        <f t="shared" si="1"/>
        <v>1</v>
      </c>
    </row>
    <row r="723">
      <c r="A723" s="10">
        <v>45231.0</v>
      </c>
      <c r="B723" s="11" t="s">
        <v>588</v>
      </c>
      <c r="C723" s="12">
        <v>0.0</v>
      </c>
      <c r="D723" s="12">
        <f t="shared" si="1"/>
        <v>1</v>
      </c>
    </row>
    <row r="724">
      <c r="A724" s="10">
        <v>45231.0</v>
      </c>
      <c r="B724" s="11" t="s">
        <v>589</v>
      </c>
      <c r="C724" s="12">
        <v>0.0</v>
      </c>
      <c r="D724" s="12">
        <f t="shared" si="1"/>
        <v>1</v>
      </c>
    </row>
    <row r="725">
      <c r="A725" s="10">
        <v>45240.0</v>
      </c>
      <c r="B725" s="11" t="s">
        <v>590</v>
      </c>
      <c r="C725" s="12">
        <v>0.0</v>
      </c>
      <c r="D725" s="12">
        <f t="shared" si="1"/>
        <v>10</v>
      </c>
    </row>
    <row r="726">
      <c r="A726" s="10">
        <v>45240.0</v>
      </c>
      <c r="B726" s="11" t="s">
        <v>591</v>
      </c>
      <c r="C726" s="12">
        <v>0.0</v>
      </c>
      <c r="D726" s="12">
        <f t="shared" si="1"/>
        <v>10</v>
      </c>
    </row>
    <row r="727">
      <c r="A727" s="10">
        <v>45240.0</v>
      </c>
      <c r="B727" s="11" t="s">
        <v>592</v>
      </c>
      <c r="C727" s="12">
        <v>0.0</v>
      </c>
      <c r="D727" s="12">
        <f t="shared" si="1"/>
        <v>10</v>
      </c>
    </row>
    <row r="728">
      <c r="A728" s="10">
        <v>45240.0</v>
      </c>
      <c r="B728" s="11" t="s">
        <v>593</v>
      </c>
      <c r="C728" s="12">
        <v>0.0</v>
      </c>
      <c r="D728" s="12">
        <f t="shared" si="1"/>
        <v>10</v>
      </c>
    </row>
    <row r="729">
      <c r="A729" s="10">
        <v>45240.0</v>
      </c>
      <c r="B729" s="11" t="s">
        <v>594</v>
      </c>
      <c r="C729" s="12">
        <v>0.0</v>
      </c>
      <c r="D729" s="12">
        <f t="shared" si="1"/>
        <v>10</v>
      </c>
    </row>
    <row r="730">
      <c r="A730" s="10">
        <v>45240.0</v>
      </c>
      <c r="B730" s="11" t="s">
        <v>595</v>
      </c>
      <c r="C730" s="12">
        <v>0.0</v>
      </c>
      <c r="D730" s="12">
        <f t="shared" si="1"/>
        <v>10</v>
      </c>
    </row>
    <row r="731">
      <c r="A731" s="10">
        <v>45240.0</v>
      </c>
      <c r="B731" s="11" t="s">
        <v>596</v>
      </c>
      <c r="C731" s="12">
        <v>0.0</v>
      </c>
      <c r="D731" s="12">
        <f t="shared" si="1"/>
        <v>10</v>
      </c>
    </row>
    <row r="732">
      <c r="A732" s="10">
        <v>45240.0</v>
      </c>
      <c r="B732" s="11" t="s">
        <v>597</v>
      </c>
      <c r="C732" s="12">
        <v>0.0</v>
      </c>
      <c r="D732" s="12">
        <f t="shared" si="1"/>
        <v>10</v>
      </c>
    </row>
    <row r="733">
      <c r="A733" s="10">
        <v>45240.0</v>
      </c>
      <c r="B733" s="11" t="s">
        <v>598</v>
      </c>
      <c r="C733" s="12">
        <v>0.0</v>
      </c>
      <c r="D733" s="12">
        <f t="shared" si="1"/>
        <v>10</v>
      </c>
    </row>
    <row r="734">
      <c r="A734" s="10">
        <v>45240.0</v>
      </c>
      <c r="B734" s="11" t="s">
        <v>599</v>
      </c>
      <c r="C734" s="12">
        <v>0.0</v>
      </c>
      <c r="D734" s="12">
        <f t="shared" si="1"/>
        <v>10</v>
      </c>
    </row>
    <row r="735">
      <c r="A735" s="10">
        <v>45240.0</v>
      </c>
      <c r="B735" s="11" t="s">
        <v>600</v>
      </c>
      <c r="C735" s="12">
        <v>0.0</v>
      </c>
      <c r="D735" s="12">
        <f t="shared" si="1"/>
        <v>10</v>
      </c>
    </row>
    <row r="736">
      <c r="A736" s="10">
        <v>45240.0</v>
      </c>
      <c r="B736" s="11" t="s">
        <v>601</v>
      </c>
      <c r="C736" s="12">
        <v>0.0</v>
      </c>
      <c r="D736" s="12">
        <f t="shared" si="1"/>
        <v>10</v>
      </c>
    </row>
    <row r="737">
      <c r="A737" s="10">
        <v>45240.0</v>
      </c>
      <c r="B737" s="11" t="s">
        <v>471</v>
      </c>
      <c r="C737" s="12">
        <v>0.0</v>
      </c>
      <c r="D737" s="12">
        <f t="shared" si="1"/>
        <v>10</v>
      </c>
    </row>
    <row r="738">
      <c r="A738" s="10">
        <v>45240.0</v>
      </c>
      <c r="B738" s="11" t="s">
        <v>602</v>
      </c>
      <c r="C738" s="12">
        <v>0.0</v>
      </c>
      <c r="D738" s="12">
        <f t="shared" si="1"/>
        <v>10</v>
      </c>
    </row>
    <row r="739">
      <c r="A739" s="10">
        <v>45240.0</v>
      </c>
      <c r="B739" s="11" t="s">
        <v>603</v>
      </c>
      <c r="C739" s="12">
        <v>0.0</v>
      </c>
      <c r="D739" s="12">
        <f t="shared" si="1"/>
        <v>10</v>
      </c>
    </row>
    <row r="740">
      <c r="A740" s="10">
        <v>45240.0</v>
      </c>
      <c r="B740" s="11" t="s">
        <v>110</v>
      </c>
      <c r="C740" s="12">
        <v>0.0</v>
      </c>
      <c r="D740" s="12">
        <f t="shared" si="1"/>
        <v>10</v>
      </c>
    </row>
    <row r="741">
      <c r="A741" s="10">
        <v>45240.0</v>
      </c>
      <c r="B741" s="11" t="s">
        <v>604</v>
      </c>
      <c r="C741" s="12">
        <v>0.0</v>
      </c>
      <c r="D741" s="12">
        <f t="shared" si="1"/>
        <v>10</v>
      </c>
    </row>
    <row r="742">
      <c r="A742" s="10">
        <v>45240.0</v>
      </c>
      <c r="B742" s="11" t="s">
        <v>605</v>
      </c>
      <c r="C742" s="12">
        <v>0.0</v>
      </c>
      <c r="D742" s="12">
        <f t="shared" si="1"/>
        <v>10</v>
      </c>
    </row>
    <row r="743">
      <c r="A743" s="10">
        <v>45240.0</v>
      </c>
      <c r="B743" s="11" t="s">
        <v>606</v>
      </c>
      <c r="C743" s="12">
        <v>0.0</v>
      </c>
      <c r="D743" s="12">
        <f t="shared" si="1"/>
        <v>10</v>
      </c>
    </row>
    <row r="744">
      <c r="A744" s="10">
        <v>45240.0</v>
      </c>
      <c r="B744" s="11" t="s">
        <v>607</v>
      </c>
      <c r="C744" s="12">
        <v>0.0</v>
      </c>
      <c r="D744" s="12">
        <f t="shared" si="1"/>
        <v>10</v>
      </c>
    </row>
    <row r="745">
      <c r="A745" s="10">
        <v>45240.0</v>
      </c>
      <c r="B745" s="11" t="s">
        <v>608</v>
      </c>
      <c r="C745" s="12">
        <v>0.0</v>
      </c>
      <c r="D745" s="12">
        <f t="shared" si="1"/>
        <v>10</v>
      </c>
    </row>
    <row r="746">
      <c r="A746" s="10">
        <v>45240.0</v>
      </c>
      <c r="B746" s="11" t="s">
        <v>609</v>
      </c>
      <c r="C746" s="12">
        <v>0.0</v>
      </c>
      <c r="D746" s="12">
        <f t="shared" si="1"/>
        <v>10</v>
      </c>
    </row>
    <row r="747">
      <c r="A747" s="10">
        <v>45240.0</v>
      </c>
      <c r="B747" s="11" t="s">
        <v>610</v>
      </c>
      <c r="C747" s="12">
        <v>0.0</v>
      </c>
      <c r="D747" s="12">
        <f t="shared" si="1"/>
        <v>10</v>
      </c>
    </row>
    <row r="748">
      <c r="A748" s="10">
        <v>45240.0</v>
      </c>
      <c r="B748" s="11" t="s">
        <v>611</v>
      </c>
      <c r="C748" s="12">
        <v>0.0</v>
      </c>
      <c r="D748" s="12">
        <f t="shared" si="1"/>
        <v>10</v>
      </c>
    </row>
    <row r="749">
      <c r="A749" s="10">
        <v>45240.0</v>
      </c>
      <c r="B749" s="11" t="s">
        <v>612</v>
      </c>
      <c r="C749" s="12">
        <v>0.0</v>
      </c>
      <c r="D749" s="12">
        <f t="shared" si="1"/>
        <v>10</v>
      </c>
    </row>
    <row r="750">
      <c r="A750" s="10">
        <v>45240.0</v>
      </c>
      <c r="B750" s="11" t="s">
        <v>613</v>
      </c>
      <c r="C750" s="12">
        <v>0.0</v>
      </c>
      <c r="D750" s="12">
        <f t="shared" si="1"/>
        <v>10</v>
      </c>
    </row>
    <row r="751">
      <c r="A751" s="10">
        <v>45240.0</v>
      </c>
      <c r="B751" s="11" t="s">
        <v>614</v>
      </c>
      <c r="C751" s="12">
        <v>0.0</v>
      </c>
      <c r="D751" s="12">
        <f t="shared" si="1"/>
        <v>10</v>
      </c>
    </row>
    <row r="752">
      <c r="A752" s="10">
        <v>45240.0</v>
      </c>
      <c r="B752" s="11" t="s">
        <v>615</v>
      </c>
      <c r="C752" s="12">
        <v>0.0</v>
      </c>
      <c r="D752" s="12">
        <f t="shared" si="1"/>
        <v>10</v>
      </c>
    </row>
    <row r="753">
      <c r="A753" s="10">
        <v>45240.0</v>
      </c>
      <c r="B753" s="11" t="s">
        <v>616</v>
      </c>
      <c r="C753" s="12">
        <v>0.0</v>
      </c>
      <c r="D753" s="12">
        <f t="shared" si="1"/>
        <v>10</v>
      </c>
    </row>
    <row r="754">
      <c r="A754" s="10">
        <v>45240.0</v>
      </c>
      <c r="B754" s="11" t="s">
        <v>617</v>
      </c>
      <c r="C754" s="12">
        <v>0.0</v>
      </c>
      <c r="D754" s="12">
        <f t="shared" si="1"/>
        <v>10</v>
      </c>
    </row>
    <row r="755">
      <c r="A755" s="10">
        <v>45240.0</v>
      </c>
      <c r="B755" s="11" t="s">
        <v>618</v>
      </c>
      <c r="C755" s="12">
        <v>0.0</v>
      </c>
      <c r="D755" s="12">
        <f t="shared" si="1"/>
        <v>10</v>
      </c>
    </row>
    <row r="756">
      <c r="A756" s="10">
        <v>45240.0</v>
      </c>
      <c r="B756" s="11" t="s">
        <v>619</v>
      </c>
      <c r="C756" s="12">
        <v>0.0</v>
      </c>
      <c r="D756" s="12">
        <f t="shared" si="1"/>
        <v>10</v>
      </c>
    </row>
    <row r="757">
      <c r="A757" s="10">
        <v>45240.0</v>
      </c>
      <c r="B757" s="11" t="s">
        <v>620</v>
      </c>
      <c r="C757" s="12">
        <v>0.0</v>
      </c>
      <c r="D757" s="12">
        <f t="shared" si="1"/>
        <v>10</v>
      </c>
    </row>
    <row r="758">
      <c r="A758" s="10">
        <v>45240.0</v>
      </c>
      <c r="B758" s="11" t="s">
        <v>621</v>
      </c>
      <c r="C758" s="12">
        <v>0.0</v>
      </c>
      <c r="D758" s="12">
        <f t="shared" si="1"/>
        <v>10</v>
      </c>
    </row>
    <row r="759">
      <c r="A759" s="10">
        <v>45240.0</v>
      </c>
      <c r="B759" s="11" t="s">
        <v>622</v>
      </c>
      <c r="C759" s="12">
        <v>0.0</v>
      </c>
      <c r="D759" s="12">
        <f t="shared" si="1"/>
        <v>10</v>
      </c>
    </row>
    <row r="760">
      <c r="A760" s="10">
        <v>45240.0</v>
      </c>
      <c r="B760" s="11" t="s">
        <v>623</v>
      </c>
      <c r="C760" s="12">
        <v>0.0</v>
      </c>
      <c r="D760" s="12">
        <f t="shared" si="1"/>
        <v>10</v>
      </c>
    </row>
    <row r="761">
      <c r="A761" s="10">
        <v>45240.0</v>
      </c>
      <c r="B761" s="11" t="s">
        <v>624</v>
      </c>
      <c r="C761" s="12">
        <v>0.0</v>
      </c>
      <c r="D761" s="12">
        <f t="shared" si="1"/>
        <v>10</v>
      </c>
    </row>
    <row r="762">
      <c r="A762" s="10">
        <v>45240.0</v>
      </c>
      <c r="B762" s="11" t="s">
        <v>625</v>
      </c>
      <c r="C762" s="12">
        <v>0.0</v>
      </c>
      <c r="D762" s="12">
        <f t="shared" si="1"/>
        <v>10</v>
      </c>
    </row>
    <row r="763">
      <c r="A763" s="10">
        <v>45240.0</v>
      </c>
      <c r="B763" s="11" t="s">
        <v>626</v>
      </c>
      <c r="C763" s="12">
        <v>0.0</v>
      </c>
      <c r="D763" s="12">
        <f t="shared" si="1"/>
        <v>10</v>
      </c>
    </row>
    <row r="764">
      <c r="A764" s="10">
        <v>45240.0</v>
      </c>
      <c r="B764" s="11" t="s">
        <v>627</v>
      </c>
      <c r="C764" s="12">
        <v>0.0</v>
      </c>
      <c r="D764" s="12">
        <f t="shared" si="1"/>
        <v>10</v>
      </c>
    </row>
    <row r="765">
      <c r="A765" s="10">
        <v>45240.0</v>
      </c>
      <c r="B765" s="11" t="s">
        <v>628</v>
      </c>
      <c r="C765" s="12">
        <v>0.0</v>
      </c>
      <c r="D765" s="12">
        <f t="shared" si="1"/>
        <v>10</v>
      </c>
    </row>
    <row r="766">
      <c r="A766" s="10">
        <v>45240.0</v>
      </c>
      <c r="B766" s="11" t="s">
        <v>629</v>
      </c>
      <c r="C766" s="12">
        <v>0.0</v>
      </c>
      <c r="D766" s="12">
        <f t="shared" si="1"/>
        <v>10</v>
      </c>
    </row>
    <row r="767">
      <c r="A767" s="10">
        <v>45240.0</v>
      </c>
      <c r="B767" s="11" t="s">
        <v>338</v>
      </c>
      <c r="C767" s="12">
        <v>0.0</v>
      </c>
      <c r="D767" s="12">
        <f t="shared" si="1"/>
        <v>10</v>
      </c>
    </row>
    <row r="768">
      <c r="A768" s="10">
        <v>45240.0</v>
      </c>
      <c r="B768" s="11" t="s">
        <v>630</v>
      </c>
      <c r="C768" s="12">
        <v>0.0</v>
      </c>
      <c r="D768" s="12">
        <f t="shared" si="1"/>
        <v>10</v>
      </c>
    </row>
    <row r="769">
      <c r="A769" s="10">
        <v>45240.0</v>
      </c>
      <c r="B769" s="11" t="s">
        <v>631</v>
      </c>
      <c r="C769" s="12">
        <v>0.0</v>
      </c>
      <c r="D769" s="12">
        <f t="shared" si="1"/>
        <v>10</v>
      </c>
    </row>
    <row r="770">
      <c r="A770" s="10">
        <v>45240.0</v>
      </c>
      <c r="B770" s="11" t="s">
        <v>632</v>
      </c>
      <c r="C770" s="12">
        <v>0.0</v>
      </c>
      <c r="D770" s="12">
        <f t="shared" si="1"/>
        <v>10</v>
      </c>
    </row>
    <row r="771">
      <c r="A771" s="10">
        <v>45240.0</v>
      </c>
      <c r="B771" s="11" t="s">
        <v>633</v>
      </c>
      <c r="C771" s="12">
        <v>0.0</v>
      </c>
      <c r="D771" s="12">
        <f t="shared" si="1"/>
        <v>10</v>
      </c>
    </row>
    <row r="772">
      <c r="A772" s="10">
        <v>45240.0</v>
      </c>
      <c r="B772" s="11" t="s">
        <v>634</v>
      </c>
      <c r="C772" s="12">
        <v>0.0</v>
      </c>
      <c r="D772" s="12">
        <f t="shared" si="1"/>
        <v>10</v>
      </c>
    </row>
    <row r="773">
      <c r="A773" s="10">
        <v>45240.0</v>
      </c>
      <c r="B773" s="11" t="s">
        <v>635</v>
      </c>
      <c r="C773" s="12">
        <v>0.0</v>
      </c>
      <c r="D773" s="12">
        <f t="shared" si="1"/>
        <v>10</v>
      </c>
    </row>
    <row r="774">
      <c r="A774" s="10">
        <v>45240.0</v>
      </c>
      <c r="B774" s="11" t="s">
        <v>636</v>
      </c>
      <c r="C774" s="12">
        <v>0.0</v>
      </c>
      <c r="D774" s="12">
        <f t="shared" si="1"/>
        <v>10</v>
      </c>
    </row>
    <row r="775">
      <c r="A775" s="10">
        <v>45240.0</v>
      </c>
      <c r="B775" s="11" t="s">
        <v>637</v>
      </c>
      <c r="C775" s="12">
        <v>0.0</v>
      </c>
      <c r="D775" s="12">
        <f t="shared" si="1"/>
        <v>10</v>
      </c>
    </row>
    <row r="776">
      <c r="A776" s="10">
        <v>45240.0</v>
      </c>
      <c r="B776" s="11" t="s">
        <v>638</v>
      </c>
      <c r="C776" s="12">
        <v>0.0</v>
      </c>
      <c r="D776" s="12">
        <f t="shared" si="1"/>
        <v>10</v>
      </c>
    </row>
    <row r="777">
      <c r="A777" s="10">
        <v>45240.0</v>
      </c>
      <c r="B777" s="11" t="s">
        <v>639</v>
      </c>
      <c r="C777" s="12">
        <v>0.0</v>
      </c>
      <c r="D777" s="12">
        <f t="shared" si="1"/>
        <v>10</v>
      </c>
    </row>
    <row r="778">
      <c r="A778" s="10">
        <v>45240.0</v>
      </c>
      <c r="B778" s="11" t="s">
        <v>640</v>
      </c>
      <c r="C778" s="12">
        <v>0.0</v>
      </c>
      <c r="D778" s="12">
        <f t="shared" si="1"/>
        <v>10</v>
      </c>
    </row>
    <row r="779">
      <c r="A779" s="10">
        <v>45240.0</v>
      </c>
      <c r="B779" s="11" t="s">
        <v>293</v>
      </c>
      <c r="C779" s="12">
        <v>0.0</v>
      </c>
      <c r="D779" s="12">
        <f t="shared" si="1"/>
        <v>10</v>
      </c>
    </row>
    <row r="780">
      <c r="A780" s="10">
        <v>45240.0</v>
      </c>
      <c r="B780" s="11" t="s">
        <v>641</v>
      </c>
      <c r="C780" s="12">
        <v>0.0</v>
      </c>
      <c r="D780" s="12">
        <f t="shared" si="1"/>
        <v>10</v>
      </c>
    </row>
    <row r="781">
      <c r="A781" s="10">
        <v>45240.0</v>
      </c>
      <c r="B781" s="11" t="s">
        <v>642</v>
      </c>
      <c r="C781" s="12">
        <v>0.0</v>
      </c>
      <c r="D781" s="12">
        <f t="shared" si="1"/>
        <v>10</v>
      </c>
    </row>
    <row r="782">
      <c r="A782" s="10">
        <v>45240.0</v>
      </c>
      <c r="B782" s="11" t="s">
        <v>643</v>
      </c>
      <c r="C782" s="12">
        <v>0.0</v>
      </c>
      <c r="D782" s="12">
        <f t="shared" si="1"/>
        <v>10</v>
      </c>
    </row>
    <row r="783">
      <c r="A783" s="10">
        <v>45240.0</v>
      </c>
      <c r="B783" s="11" t="s">
        <v>644</v>
      </c>
      <c r="C783" s="12">
        <v>0.0</v>
      </c>
      <c r="D783" s="12">
        <f t="shared" si="1"/>
        <v>10</v>
      </c>
    </row>
    <row r="784">
      <c r="A784" s="10">
        <v>45240.0</v>
      </c>
      <c r="B784" s="11" t="s">
        <v>645</v>
      </c>
      <c r="C784" s="12">
        <v>0.0</v>
      </c>
      <c r="D784" s="12">
        <f t="shared" si="1"/>
        <v>10</v>
      </c>
    </row>
    <row r="785">
      <c r="A785" s="10">
        <v>45240.0</v>
      </c>
      <c r="B785" s="11" t="s">
        <v>646</v>
      </c>
      <c r="C785" s="12">
        <v>0.0</v>
      </c>
      <c r="D785" s="12">
        <f t="shared" si="1"/>
        <v>10</v>
      </c>
    </row>
    <row r="786">
      <c r="A786" s="10">
        <v>45240.0</v>
      </c>
      <c r="B786" s="11" t="s">
        <v>647</v>
      </c>
      <c r="C786" s="12">
        <v>0.0</v>
      </c>
      <c r="D786" s="12">
        <f t="shared" si="1"/>
        <v>10</v>
      </c>
    </row>
    <row r="787">
      <c r="A787" s="10">
        <v>45233.0</v>
      </c>
      <c r="B787" s="11" t="s">
        <v>648</v>
      </c>
      <c r="C787" s="12">
        <v>0.0</v>
      </c>
      <c r="D787" s="12">
        <f t="shared" si="1"/>
        <v>3</v>
      </c>
    </row>
    <row r="788">
      <c r="A788" s="10">
        <v>45233.0</v>
      </c>
      <c r="B788" s="11" t="s">
        <v>649</v>
      </c>
      <c r="C788" s="12">
        <v>0.0</v>
      </c>
      <c r="D788" s="12">
        <f t="shared" si="1"/>
        <v>3</v>
      </c>
    </row>
    <row r="789">
      <c r="A789" s="10">
        <v>45233.0</v>
      </c>
      <c r="B789" s="11" t="s">
        <v>650</v>
      </c>
      <c r="C789" s="12">
        <v>0.0</v>
      </c>
      <c r="D789" s="12">
        <f t="shared" si="1"/>
        <v>3</v>
      </c>
    </row>
    <row r="790">
      <c r="A790" s="10">
        <v>45233.0</v>
      </c>
      <c r="B790" s="11" t="s">
        <v>369</v>
      </c>
      <c r="C790" s="12">
        <v>0.0</v>
      </c>
      <c r="D790" s="12">
        <f t="shared" si="1"/>
        <v>3</v>
      </c>
    </row>
    <row r="791">
      <c r="A791" s="10">
        <v>45233.0</v>
      </c>
      <c r="B791" s="11" t="s">
        <v>534</v>
      </c>
      <c r="C791" s="12">
        <v>0.0</v>
      </c>
      <c r="D791" s="12">
        <f t="shared" si="1"/>
        <v>3</v>
      </c>
    </row>
    <row r="792">
      <c r="A792" s="10">
        <v>45233.0</v>
      </c>
      <c r="B792" s="11" t="s">
        <v>219</v>
      </c>
      <c r="C792" s="12">
        <v>0.0</v>
      </c>
      <c r="D792" s="12">
        <f t="shared" si="1"/>
        <v>3</v>
      </c>
    </row>
    <row r="793">
      <c r="A793" s="10">
        <v>45233.0</v>
      </c>
      <c r="B793" s="11" t="s">
        <v>651</v>
      </c>
      <c r="C793" s="12">
        <v>0.0</v>
      </c>
      <c r="D793" s="12">
        <f t="shared" si="1"/>
        <v>3</v>
      </c>
    </row>
    <row r="794">
      <c r="A794" s="10">
        <v>45233.0</v>
      </c>
      <c r="B794" s="11" t="s">
        <v>652</v>
      </c>
      <c r="C794" s="12">
        <v>0.0</v>
      </c>
      <c r="D794" s="12">
        <f t="shared" si="1"/>
        <v>3</v>
      </c>
    </row>
    <row r="795">
      <c r="A795" s="10">
        <v>45233.0</v>
      </c>
      <c r="B795" s="11" t="s">
        <v>312</v>
      </c>
      <c r="C795" s="12">
        <v>0.0</v>
      </c>
      <c r="D795" s="12">
        <f t="shared" si="1"/>
        <v>3</v>
      </c>
    </row>
    <row r="796">
      <c r="A796" s="10">
        <v>45233.0</v>
      </c>
      <c r="B796" s="11" t="s">
        <v>653</v>
      </c>
      <c r="C796" s="12">
        <v>0.0</v>
      </c>
      <c r="D796" s="12">
        <f t="shared" si="1"/>
        <v>3</v>
      </c>
    </row>
    <row r="797">
      <c r="A797" s="10">
        <v>45233.0</v>
      </c>
      <c r="B797" s="11" t="s">
        <v>654</v>
      </c>
      <c r="C797" s="12">
        <v>0.0</v>
      </c>
      <c r="D797" s="12">
        <f t="shared" si="1"/>
        <v>3</v>
      </c>
    </row>
    <row r="798">
      <c r="A798" s="10">
        <v>45233.0</v>
      </c>
      <c r="B798" s="11" t="s">
        <v>655</v>
      </c>
      <c r="C798" s="12">
        <v>0.0</v>
      </c>
      <c r="D798" s="12">
        <f t="shared" si="1"/>
        <v>3</v>
      </c>
    </row>
    <row r="799">
      <c r="A799" s="10">
        <v>45233.0</v>
      </c>
      <c r="B799" s="11" t="s">
        <v>656</v>
      </c>
      <c r="C799" s="12">
        <v>0.0</v>
      </c>
      <c r="D799" s="12">
        <f t="shared" si="1"/>
        <v>3</v>
      </c>
    </row>
    <row r="800">
      <c r="A800" s="10">
        <v>45233.0</v>
      </c>
      <c r="B800" s="11" t="s">
        <v>657</v>
      </c>
      <c r="C800" s="12">
        <v>0.0</v>
      </c>
      <c r="D800" s="12">
        <f t="shared" si="1"/>
        <v>3</v>
      </c>
    </row>
    <row r="801">
      <c r="A801" s="10">
        <v>45233.0</v>
      </c>
      <c r="B801" s="11" t="s">
        <v>557</v>
      </c>
      <c r="C801" s="12">
        <v>0.0</v>
      </c>
      <c r="D801" s="12">
        <f t="shared" si="1"/>
        <v>3</v>
      </c>
    </row>
    <row r="802">
      <c r="A802" s="10">
        <v>45233.0</v>
      </c>
      <c r="B802" s="11" t="s">
        <v>658</v>
      </c>
      <c r="C802" s="12">
        <v>0.0</v>
      </c>
      <c r="D802" s="12">
        <f t="shared" si="1"/>
        <v>3</v>
      </c>
    </row>
    <row r="803">
      <c r="A803" s="10">
        <v>45233.0</v>
      </c>
      <c r="B803" s="11" t="s">
        <v>659</v>
      </c>
      <c r="C803" s="12">
        <v>0.0</v>
      </c>
      <c r="D803" s="12">
        <f t="shared" si="1"/>
        <v>3</v>
      </c>
    </row>
    <row r="804">
      <c r="A804" s="10">
        <v>45233.0</v>
      </c>
      <c r="B804" s="11" t="s">
        <v>660</v>
      </c>
      <c r="C804" s="12">
        <v>0.0</v>
      </c>
      <c r="D804" s="12">
        <f t="shared" si="1"/>
        <v>3</v>
      </c>
    </row>
    <row r="805">
      <c r="A805" s="10">
        <v>45233.0</v>
      </c>
      <c r="B805" s="11" t="s">
        <v>661</v>
      </c>
      <c r="C805" s="12">
        <v>0.0</v>
      </c>
      <c r="D805" s="12">
        <f t="shared" si="1"/>
        <v>3</v>
      </c>
    </row>
    <row r="806">
      <c r="A806" s="10">
        <v>45233.0</v>
      </c>
      <c r="B806" s="11" t="s">
        <v>662</v>
      </c>
      <c r="C806" s="12">
        <v>0.0</v>
      </c>
      <c r="D806" s="12">
        <f t="shared" si="1"/>
        <v>3</v>
      </c>
    </row>
    <row r="807">
      <c r="A807" s="10">
        <v>45233.0</v>
      </c>
      <c r="B807" s="11" t="s">
        <v>663</v>
      </c>
      <c r="C807" s="12">
        <v>0.0</v>
      </c>
      <c r="D807" s="12">
        <f t="shared" si="1"/>
        <v>3</v>
      </c>
    </row>
    <row r="808">
      <c r="A808" s="10">
        <v>45233.0</v>
      </c>
      <c r="B808" s="11" t="s">
        <v>664</v>
      </c>
      <c r="C808" s="12">
        <v>0.0</v>
      </c>
      <c r="D808" s="12">
        <f t="shared" si="1"/>
        <v>3</v>
      </c>
    </row>
    <row r="809">
      <c r="A809" s="10">
        <v>45233.0</v>
      </c>
      <c r="B809" s="11" t="s">
        <v>665</v>
      </c>
      <c r="C809" s="12">
        <v>0.0</v>
      </c>
      <c r="D809" s="12">
        <f t="shared" si="1"/>
        <v>3</v>
      </c>
    </row>
    <row r="810">
      <c r="A810" s="10">
        <v>45233.0</v>
      </c>
      <c r="B810" s="11" t="s">
        <v>666</v>
      </c>
      <c r="C810" s="12">
        <v>0.0</v>
      </c>
      <c r="D810" s="12">
        <f t="shared" si="1"/>
        <v>3</v>
      </c>
    </row>
    <row r="811">
      <c r="A811" s="10">
        <v>45233.0</v>
      </c>
      <c r="B811" s="11" t="s">
        <v>667</v>
      </c>
      <c r="C811" s="12">
        <v>0.0</v>
      </c>
      <c r="D811" s="12">
        <f t="shared" si="1"/>
        <v>3</v>
      </c>
    </row>
    <row r="812">
      <c r="A812" s="10">
        <v>45233.0</v>
      </c>
      <c r="B812" s="11" t="s">
        <v>567</v>
      </c>
      <c r="C812" s="12">
        <v>0.0</v>
      </c>
      <c r="D812" s="12">
        <f t="shared" si="1"/>
        <v>3</v>
      </c>
    </row>
    <row r="813">
      <c r="A813" s="10">
        <v>45233.0</v>
      </c>
      <c r="B813" s="11" t="s">
        <v>582</v>
      </c>
      <c r="C813" s="12">
        <v>0.0</v>
      </c>
      <c r="D813" s="12">
        <f t="shared" si="1"/>
        <v>3</v>
      </c>
    </row>
    <row r="814">
      <c r="A814" s="10">
        <v>45233.0</v>
      </c>
      <c r="B814" s="11" t="s">
        <v>668</v>
      </c>
      <c r="C814" s="12">
        <v>0.0</v>
      </c>
      <c r="D814" s="12">
        <f t="shared" si="1"/>
        <v>3</v>
      </c>
    </row>
    <row r="815">
      <c r="A815" s="10">
        <v>45233.0</v>
      </c>
      <c r="B815" s="11" t="s">
        <v>669</v>
      </c>
      <c r="C815" s="12">
        <v>0.0</v>
      </c>
      <c r="D815" s="12">
        <f t="shared" si="1"/>
        <v>3</v>
      </c>
    </row>
    <row r="816">
      <c r="A816" s="10">
        <v>45233.0</v>
      </c>
      <c r="B816" s="11" t="s">
        <v>295</v>
      </c>
      <c r="C816" s="12">
        <v>0.0</v>
      </c>
      <c r="D816" s="12">
        <f t="shared" si="1"/>
        <v>3</v>
      </c>
    </row>
    <row r="817">
      <c r="A817" s="10">
        <v>45233.0</v>
      </c>
      <c r="B817" s="11" t="s">
        <v>670</v>
      </c>
      <c r="C817" s="12">
        <v>0.0</v>
      </c>
      <c r="D817" s="12">
        <f t="shared" si="1"/>
        <v>3</v>
      </c>
    </row>
    <row r="818">
      <c r="A818" s="10">
        <v>45233.0</v>
      </c>
      <c r="B818" s="11" t="s">
        <v>671</v>
      </c>
      <c r="C818" s="12">
        <v>0.0</v>
      </c>
      <c r="D818" s="12">
        <f t="shared" si="1"/>
        <v>3</v>
      </c>
    </row>
    <row r="819">
      <c r="A819" s="10">
        <v>45233.0</v>
      </c>
      <c r="B819" s="11" t="s">
        <v>672</v>
      </c>
      <c r="C819" s="12">
        <v>0.0</v>
      </c>
      <c r="D819" s="12">
        <f t="shared" si="1"/>
        <v>3</v>
      </c>
    </row>
    <row r="820">
      <c r="A820" s="10">
        <v>45233.0</v>
      </c>
      <c r="B820" s="11" t="s">
        <v>673</v>
      </c>
      <c r="C820" s="12">
        <v>0.0</v>
      </c>
      <c r="D820" s="12">
        <f t="shared" si="1"/>
        <v>3</v>
      </c>
    </row>
    <row r="821">
      <c r="A821" s="10">
        <v>45233.0</v>
      </c>
      <c r="B821" s="11" t="s">
        <v>674</v>
      </c>
      <c r="C821" s="12">
        <v>0.0</v>
      </c>
      <c r="D821" s="12">
        <f t="shared" si="1"/>
        <v>3</v>
      </c>
    </row>
    <row r="822">
      <c r="A822" s="10">
        <v>45233.0</v>
      </c>
      <c r="B822" s="11" t="s">
        <v>611</v>
      </c>
      <c r="C822" s="12">
        <v>0.0</v>
      </c>
      <c r="D822" s="12">
        <f t="shared" si="1"/>
        <v>3</v>
      </c>
    </row>
    <row r="823">
      <c r="A823" s="10">
        <v>45233.0</v>
      </c>
      <c r="B823" s="11" t="s">
        <v>675</v>
      </c>
      <c r="C823" s="12">
        <v>0.0</v>
      </c>
      <c r="D823" s="12">
        <f t="shared" si="1"/>
        <v>3</v>
      </c>
    </row>
    <row r="824">
      <c r="A824" s="10">
        <v>45233.0</v>
      </c>
      <c r="B824" s="11" t="s">
        <v>676</v>
      </c>
      <c r="C824" s="12">
        <v>0.0</v>
      </c>
      <c r="D824" s="12">
        <f t="shared" si="1"/>
        <v>3</v>
      </c>
    </row>
    <row r="825">
      <c r="A825" s="10">
        <v>45233.0</v>
      </c>
      <c r="B825" s="11" t="s">
        <v>677</v>
      </c>
      <c r="C825" s="12">
        <v>0.0</v>
      </c>
      <c r="D825" s="12">
        <f t="shared" si="1"/>
        <v>3</v>
      </c>
    </row>
    <row r="826">
      <c r="A826" s="10">
        <v>45233.0</v>
      </c>
      <c r="B826" s="11" t="s">
        <v>678</v>
      </c>
      <c r="C826" s="12">
        <v>0.0</v>
      </c>
      <c r="D826" s="12">
        <f t="shared" si="1"/>
        <v>3</v>
      </c>
    </row>
    <row r="827">
      <c r="A827" s="10">
        <v>45233.0</v>
      </c>
      <c r="B827" s="11" t="s">
        <v>361</v>
      </c>
      <c r="C827" s="12">
        <v>0.0</v>
      </c>
      <c r="D827" s="12">
        <f t="shared" si="1"/>
        <v>3</v>
      </c>
    </row>
    <row r="828">
      <c r="A828" s="10">
        <v>45233.0</v>
      </c>
      <c r="B828" s="11" t="s">
        <v>442</v>
      </c>
      <c r="C828" s="12">
        <v>0.0</v>
      </c>
      <c r="D828" s="12">
        <f t="shared" si="1"/>
        <v>3</v>
      </c>
    </row>
    <row r="829">
      <c r="A829" s="10">
        <v>45233.0</v>
      </c>
      <c r="B829" s="11" t="s">
        <v>679</v>
      </c>
      <c r="C829" s="12">
        <v>0.0</v>
      </c>
      <c r="D829" s="12">
        <f t="shared" si="1"/>
        <v>3</v>
      </c>
    </row>
    <row r="830">
      <c r="A830" s="10">
        <v>45233.0</v>
      </c>
      <c r="B830" s="11" t="s">
        <v>680</v>
      </c>
      <c r="C830" s="12">
        <v>0.0</v>
      </c>
      <c r="D830" s="12">
        <f t="shared" si="1"/>
        <v>3</v>
      </c>
    </row>
    <row r="831">
      <c r="A831" s="10">
        <v>45233.0</v>
      </c>
      <c r="B831" s="11" t="s">
        <v>681</v>
      </c>
      <c r="C831" s="12">
        <v>0.0</v>
      </c>
      <c r="D831" s="12">
        <f t="shared" si="1"/>
        <v>3</v>
      </c>
    </row>
    <row r="832">
      <c r="A832" s="10">
        <v>45233.0</v>
      </c>
      <c r="B832" s="11" t="s">
        <v>682</v>
      </c>
      <c r="C832" s="12">
        <v>0.0</v>
      </c>
      <c r="D832" s="12">
        <f t="shared" si="1"/>
        <v>3</v>
      </c>
    </row>
    <row r="833">
      <c r="A833" s="10">
        <v>45233.0</v>
      </c>
      <c r="B833" s="11" t="s">
        <v>683</v>
      </c>
      <c r="C833" s="12">
        <v>0.0</v>
      </c>
      <c r="D833" s="12">
        <f t="shared" si="1"/>
        <v>3</v>
      </c>
    </row>
    <row r="834">
      <c r="A834" s="10">
        <v>45233.0</v>
      </c>
      <c r="B834" s="11" t="s">
        <v>684</v>
      </c>
      <c r="C834" s="12">
        <v>0.0</v>
      </c>
      <c r="D834" s="12">
        <f t="shared" si="1"/>
        <v>3</v>
      </c>
    </row>
    <row r="835">
      <c r="A835" s="10">
        <v>45233.0</v>
      </c>
      <c r="B835" s="11" t="s">
        <v>685</v>
      </c>
      <c r="C835" s="12">
        <v>0.0</v>
      </c>
      <c r="D835" s="12">
        <f t="shared" si="1"/>
        <v>3</v>
      </c>
    </row>
    <row r="836">
      <c r="A836" s="10">
        <v>45233.0</v>
      </c>
      <c r="B836" s="11" t="s">
        <v>686</v>
      </c>
      <c r="C836" s="12">
        <v>0.0</v>
      </c>
      <c r="D836" s="12">
        <f t="shared" si="1"/>
        <v>3</v>
      </c>
    </row>
    <row r="837">
      <c r="A837" s="10">
        <v>45233.0</v>
      </c>
      <c r="B837" s="11" t="s">
        <v>687</v>
      </c>
      <c r="C837" s="12">
        <v>0.0</v>
      </c>
      <c r="D837" s="12">
        <f t="shared" si="1"/>
        <v>3</v>
      </c>
    </row>
    <row r="838">
      <c r="A838" s="10">
        <v>45233.0</v>
      </c>
      <c r="B838" s="11" t="s">
        <v>688</v>
      </c>
      <c r="C838" s="12">
        <v>0.0</v>
      </c>
      <c r="D838" s="12">
        <f t="shared" si="1"/>
        <v>3</v>
      </c>
    </row>
    <row r="839">
      <c r="A839" s="10">
        <v>45233.0</v>
      </c>
      <c r="B839" s="11" t="s">
        <v>562</v>
      </c>
      <c r="C839" s="12">
        <v>0.0</v>
      </c>
      <c r="D839" s="12">
        <f t="shared" si="1"/>
        <v>3</v>
      </c>
    </row>
    <row r="840">
      <c r="A840" s="10">
        <v>45233.0</v>
      </c>
      <c r="B840" s="11" t="s">
        <v>689</v>
      </c>
      <c r="C840" s="12">
        <v>0.0</v>
      </c>
      <c r="D840" s="12">
        <f t="shared" si="1"/>
        <v>3</v>
      </c>
    </row>
    <row r="841">
      <c r="A841" s="10">
        <v>45233.0</v>
      </c>
      <c r="B841" s="11" t="s">
        <v>690</v>
      </c>
      <c r="C841" s="12">
        <v>0.0</v>
      </c>
      <c r="D841" s="12">
        <f t="shared" si="1"/>
        <v>3</v>
      </c>
    </row>
    <row r="842">
      <c r="A842" s="10">
        <v>45233.0</v>
      </c>
      <c r="B842" s="11" t="s">
        <v>691</v>
      </c>
      <c r="C842" s="12">
        <v>0.0</v>
      </c>
      <c r="D842" s="12">
        <f t="shared" si="1"/>
        <v>3</v>
      </c>
    </row>
    <row r="843">
      <c r="A843" s="10">
        <v>45233.0</v>
      </c>
      <c r="B843" s="11" t="s">
        <v>692</v>
      </c>
      <c r="C843" s="12">
        <v>0.0</v>
      </c>
      <c r="D843" s="12">
        <f t="shared" si="1"/>
        <v>3</v>
      </c>
    </row>
    <row r="844">
      <c r="A844" s="10">
        <v>45233.0</v>
      </c>
      <c r="B844" s="11" t="s">
        <v>693</v>
      </c>
      <c r="C844" s="12">
        <v>0.0</v>
      </c>
      <c r="D844" s="12">
        <f t="shared" si="1"/>
        <v>3</v>
      </c>
    </row>
    <row r="845">
      <c r="A845" s="10">
        <v>45233.0</v>
      </c>
      <c r="B845" s="11" t="s">
        <v>694</v>
      </c>
      <c r="C845" s="12">
        <v>0.0</v>
      </c>
      <c r="D845" s="12">
        <f t="shared" si="1"/>
        <v>3</v>
      </c>
    </row>
    <row r="846">
      <c r="A846" s="10">
        <v>45233.0</v>
      </c>
      <c r="B846" s="11" t="s">
        <v>695</v>
      </c>
      <c r="C846" s="12">
        <v>0.0</v>
      </c>
      <c r="D846" s="12">
        <f t="shared" si="1"/>
        <v>3</v>
      </c>
    </row>
    <row r="847">
      <c r="A847" s="10">
        <v>45233.0</v>
      </c>
      <c r="B847" s="11" t="s">
        <v>696</v>
      </c>
      <c r="C847" s="12">
        <v>0.0</v>
      </c>
      <c r="D847" s="12">
        <f t="shared" si="1"/>
        <v>3</v>
      </c>
    </row>
    <row r="848">
      <c r="A848" s="10">
        <v>45233.0</v>
      </c>
      <c r="B848" s="11" t="s">
        <v>697</v>
      </c>
      <c r="C848" s="12">
        <v>0.0</v>
      </c>
      <c r="D848" s="12">
        <f t="shared" si="1"/>
        <v>3</v>
      </c>
    </row>
    <row r="849">
      <c r="A849" s="10">
        <v>45250.0</v>
      </c>
      <c r="B849" s="11" t="s">
        <v>698</v>
      </c>
      <c r="C849" s="12">
        <v>0.0</v>
      </c>
      <c r="D849" s="12">
        <f t="shared" si="1"/>
        <v>20</v>
      </c>
    </row>
    <row r="850">
      <c r="A850" s="10">
        <v>45250.0</v>
      </c>
      <c r="B850" s="11" t="s">
        <v>699</v>
      </c>
      <c r="C850" s="12">
        <v>0.0</v>
      </c>
      <c r="D850" s="12">
        <f t="shared" si="1"/>
        <v>20</v>
      </c>
    </row>
    <row r="851">
      <c r="A851" s="10">
        <v>45250.0</v>
      </c>
      <c r="B851" s="11" t="s">
        <v>700</v>
      </c>
      <c r="C851" s="12">
        <v>0.0</v>
      </c>
      <c r="D851" s="12">
        <f t="shared" si="1"/>
        <v>20</v>
      </c>
    </row>
    <row r="852">
      <c r="A852" s="10">
        <v>45250.0</v>
      </c>
      <c r="B852" s="11" t="s">
        <v>701</v>
      </c>
      <c r="C852" s="12">
        <v>0.0</v>
      </c>
      <c r="D852" s="12">
        <f t="shared" si="1"/>
        <v>20</v>
      </c>
    </row>
    <row r="853">
      <c r="A853" s="10">
        <v>45250.0</v>
      </c>
      <c r="B853" s="11" t="s">
        <v>702</v>
      </c>
      <c r="C853" s="12">
        <v>0.0</v>
      </c>
      <c r="D853" s="12">
        <f t="shared" si="1"/>
        <v>20</v>
      </c>
    </row>
    <row r="854">
      <c r="A854" s="10">
        <v>45250.0</v>
      </c>
      <c r="B854" s="11" t="s">
        <v>663</v>
      </c>
      <c r="C854" s="12">
        <v>0.0</v>
      </c>
      <c r="D854" s="12">
        <f t="shared" si="1"/>
        <v>20</v>
      </c>
    </row>
    <row r="855">
      <c r="A855" s="10">
        <v>45250.0</v>
      </c>
      <c r="B855" s="11" t="s">
        <v>703</v>
      </c>
      <c r="C855" s="12">
        <v>0.0</v>
      </c>
      <c r="D855" s="12">
        <f t="shared" si="1"/>
        <v>20</v>
      </c>
    </row>
    <row r="856">
      <c r="A856" s="10">
        <v>45250.0</v>
      </c>
      <c r="B856" s="11" t="s">
        <v>704</v>
      </c>
      <c r="C856" s="12">
        <v>0.0</v>
      </c>
      <c r="D856" s="12">
        <f t="shared" si="1"/>
        <v>20</v>
      </c>
    </row>
    <row r="857">
      <c r="A857" s="10">
        <v>45250.0</v>
      </c>
      <c r="B857" s="11" t="s">
        <v>705</v>
      </c>
      <c r="C857" s="12">
        <v>0.0</v>
      </c>
      <c r="D857" s="12">
        <f t="shared" si="1"/>
        <v>20</v>
      </c>
    </row>
    <row r="858">
      <c r="A858" s="10">
        <v>45250.0</v>
      </c>
      <c r="B858" s="11" t="s">
        <v>706</v>
      </c>
      <c r="C858" s="12">
        <v>0.0</v>
      </c>
      <c r="D858" s="12">
        <f t="shared" si="1"/>
        <v>20</v>
      </c>
    </row>
    <row r="859">
      <c r="A859" s="10">
        <v>45250.0</v>
      </c>
      <c r="B859" s="11" t="s">
        <v>545</v>
      </c>
      <c r="C859" s="12">
        <v>0.0</v>
      </c>
      <c r="D859" s="12">
        <f t="shared" si="1"/>
        <v>20</v>
      </c>
    </row>
    <row r="860">
      <c r="A860" s="10">
        <v>45250.0</v>
      </c>
      <c r="B860" s="11" t="s">
        <v>707</v>
      </c>
      <c r="C860" s="12">
        <v>0.0</v>
      </c>
      <c r="D860" s="12">
        <f t="shared" si="1"/>
        <v>20</v>
      </c>
    </row>
    <row r="861">
      <c r="A861" s="10">
        <v>45250.0</v>
      </c>
      <c r="B861" s="11" t="s">
        <v>708</v>
      </c>
      <c r="C861" s="12">
        <v>0.0</v>
      </c>
      <c r="D861" s="12">
        <f t="shared" si="1"/>
        <v>20</v>
      </c>
    </row>
    <row r="862">
      <c r="A862" s="10">
        <v>45250.0</v>
      </c>
      <c r="B862" s="11" t="s">
        <v>709</v>
      </c>
      <c r="C862" s="12">
        <v>0.0</v>
      </c>
      <c r="D862" s="12">
        <f t="shared" si="1"/>
        <v>20</v>
      </c>
    </row>
    <row r="863">
      <c r="A863" s="10">
        <v>45250.0</v>
      </c>
      <c r="B863" s="11" t="s">
        <v>710</v>
      </c>
      <c r="C863" s="12">
        <v>0.0</v>
      </c>
      <c r="D863" s="12">
        <f t="shared" si="1"/>
        <v>20</v>
      </c>
    </row>
    <row r="864">
      <c r="A864" s="10">
        <v>45250.0</v>
      </c>
      <c r="B864" s="11" t="s">
        <v>711</v>
      </c>
      <c r="C864" s="12">
        <v>0.0</v>
      </c>
      <c r="D864" s="12">
        <f t="shared" si="1"/>
        <v>20</v>
      </c>
    </row>
    <row r="865">
      <c r="A865" s="10">
        <v>45250.0</v>
      </c>
      <c r="B865" s="11" t="s">
        <v>712</v>
      </c>
      <c r="C865" s="12">
        <v>0.0</v>
      </c>
      <c r="D865" s="12">
        <f t="shared" si="1"/>
        <v>20</v>
      </c>
    </row>
    <row r="866">
      <c r="A866" s="10">
        <v>45250.0</v>
      </c>
      <c r="B866" s="11" t="s">
        <v>713</v>
      </c>
      <c r="C866" s="12">
        <v>0.0</v>
      </c>
      <c r="D866" s="12">
        <f t="shared" si="1"/>
        <v>20</v>
      </c>
    </row>
    <row r="867">
      <c r="A867" s="10">
        <v>45250.0</v>
      </c>
      <c r="B867" s="11" t="s">
        <v>714</v>
      </c>
      <c r="C867" s="12">
        <v>0.0</v>
      </c>
      <c r="D867" s="12">
        <f t="shared" si="1"/>
        <v>20</v>
      </c>
    </row>
    <row r="868">
      <c r="A868" s="10">
        <v>45250.0</v>
      </c>
      <c r="B868" s="11" t="s">
        <v>715</v>
      </c>
      <c r="C868" s="12">
        <v>0.0</v>
      </c>
      <c r="D868" s="12">
        <f t="shared" si="1"/>
        <v>20</v>
      </c>
    </row>
    <row r="869">
      <c r="A869" s="10">
        <v>45250.0</v>
      </c>
      <c r="B869" s="11" t="s">
        <v>716</v>
      </c>
      <c r="C869" s="12">
        <v>0.0</v>
      </c>
      <c r="D869" s="12">
        <f t="shared" si="1"/>
        <v>20</v>
      </c>
    </row>
    <row r="870">
      <c r="A870" s="10">
        <v>45250.0</v>
      </c>
      <c r="B870" s="11" t="s">
        <v>717</v>
      </c>
      <c r="C870" s="12">
        <v>0.0</v>
      </c>
      <c r="D870" s="12">
        <f t="shared" si="1"/>
        <v>20</v>
      </c>
    </row>
    <row r="871">
      <c r="A871" s="10">
        <v>45250.0</v>
      </c>
      <c r="B871" s="11" t="s">
        <v>718</v>
      </c>
      <c r="C871" s="12">
        <v>0.0</v>
      </c>
      <c r="D871" s="12">
        <f t="shared" si="1"/>
        <v>20</v>
      </c>
    </row>
    <row r="872">
      <c r="A872" s="10">
        <v>45250.0</v>
      </c>
      <c r="B872" s="11" t="s">
        <v>432</v>
      </c>
      <c r="C872" s="12">
        <v>0.0</v>
      </c>
      <c r="D872" s="12">
        <f t="shared" si="1"/>
        <v>20</v>
      </c>
    </row>
    <row r="873">
      <c r="A873" s="10">
        <v>45250.0</v>
      </c>
      <c r="B873" s="11" t="s">
        <v>719</v>
      </c>
      <c r="C873" s="12">
        <v>0.0</v>
      </c>
      <c r="D873" s="12">
        <f t="shared" si="1"/>
        <v>20</v>
      </c>
    </row>
    <row r="874">
      <c r="A874" s="10">
        <v>45250.0</v>
      </c>
      <c r="B874" s="11" t="s">
        <v>720</v>
      </c>
      <c r="C874" s="12">
        <v>0.0</v>
      </c>
      <c r="D874" s="12">
        <f t="shared" si="1"/>
        <v>20</v>
      </c>
    </row>
    <row r="875">
      <c r="A875" s="10">
        <v>45250.0</v>
      </c>
      <c r="B875" s="11" t="s">
        <v>269</v>
      </c>
      <c r="C875" s="12">
        <v>0.0</v>
      </c>
      <c r="D875" s="12">
        <f t="shared" si="1"/>
        <v>20</v>
      </c>
    </row>
    <row r="876">
      <c r="A876" s="10">
        <v>45250.0</v>
      </c>
      <c r="B876" s="11" t="s">
        <v>721</v>
      </c>
      <c r="C876" s="12">
        <v>0.0</v>
      </c>
      <c r="D876" s="12">
        <f t="shared" si="1"/>
        <v>20</v>
      </c>
    </row>
    <row r="877">
      <c r="A877" s="10">
        <v>45250.0</v>
      </c>
      <c r="B877" s="11" t="s">
        <v>722</v>
      </c>
      <c r="C877" s="12">
        <v>0.0</v>
      </c>
      <c r="D877" s="12">
        <f t="shared" si="1"/>
        <v>20</v>
      </c>
    </row>
    <row r="878">
      <c r="A878" s="10">
        <v>45250.0</v>
      </c>
      <c r="B878" s="11" t="s">
        <v>723</v>
      </c>
      <c r="C878" s="12">
        <v>0.0</v>
      </c>
      <c r="D878" s="12">
        <f t="shared" si="1"/>
        <v>20</v>
      </c>
    </row>
    <row r="879">
      <c r="A879" s="10">
        <v>45250.0</v>
      </c>
      <c r="B879" s="11" t="s">
        <v>724</v>
      </c>
      <c r="C879" s="12">
        <v>0.0</v>
      </c>
      <c r="D879" s="12">
        <f t="shared" si="1"/>
        <v>20</v>
      </c>
    </row>
    <row r="880">
      <c r="A880" s="10">
        <v>45250.0</v>
      </c>
      <c r="B880" s="11" t="s">
        <v>597</v>
      </c>
      <c r="C880" s="12">
        <v>0.0</v>
      </c>
      <c r="D880" s="12">
        <f t="shared" si="1"/>
        <v>20</v>
      </c>
    </row>
    <row r="881">
      <c r="A881" s="10">
        <v>45250.0</v>
      </c>
      <c r="B881" s="11" t="s">
        <v>137</v>
      </c>
      <c r="C881" s="12">
        <v>0.0</v>
      </c>
      <c r="D881" s="12">
        <f t="shared" si="1"/>
        <v>20</v>
      </c>
    </row>
    <row r="882">
      <c r="A882" s="10">
        <v>45250.0</v>
      </c>
      <c r="B882" s="11" t="s">
        <v>725</v>
      </c>
      <c r="C882" s="12">
        <v>0.0</v>
      </c>
      <c r="D882" s="12">
        <f t="shared" si="1"/>
        <v>20</v>
      </c>
    </row>
    <row r="883">
      <c r="A883" s="10">
        <v>45250.0</v>
      </c>
      <c r="B883" s="11" t="s">
        <v>726</v>
      </c>
      <c r="C883" s="12">
        <v>0.0</v>
      </c>
      <c r="D883" s="12">
        <f t="shared" si="1"/>
        <v>20</v>
      </c>
    </row>
    <row r="884">
      <c r="A884" s="10">
        <v>45250.0</v>
      </c>
      <c r="B884" s="11" t="s">
        <v>727</v>
      </c>
      <c r="C884" s="12">
        <v>0.0</v>
      </c>
      <c r="D884" s="12">
        <f t="shared" si="1"/>
        <v>20</v>
      </c>
    </row>
    <row r="885">
      <c r="A885" s="10">
        <v>45250.0</v>
      </c>
      <c r="B885" s="11" t="s">
        <v>728</v>
      </c>
      <c r="C885" s="12">
        <v>0.0</v>
      </c>
      <c r="D885" s="12">
        <f t="shared" si="1"/>
        <v>20</v>
      </c>
    </row>
    <row r="886">
      <c r="A886" s="10">
        <v>45250.0</v>
      </c>
      <c r="B886" s="11" t="s">
        <v>729</v>
      </c>
      <c r="C886" s="12">
        <v>0.0</v>
      </c>
      <c r="D886" s="12">
        <f t="shared" si="1"/>
        <v>20</v>
      </c>
    </row>
    <row r="887">
      <c r="A887" s="10">
        <v>45250.0</v>
      </c>
      <c r="B887" s="11" t="s">
        <v>730</v>
      </c>
      <c r="C887" s="12">
        <v>0.0</v>
      </c>
      <c r="D887" s="12">
        <f t="shared" si="1"/>
        <v>20</v>
      </c>
    </row>
    <row r="888">
      <c r="A888" s="10">
        <v>45250.0</v>
      </c>
      <c r="B888" s="11" t="s">
        <v>731</v>
      </c>
      <c r="C888" s="12">
        <v>0.0</v>
      </c>
      <c r="D888" s="12">
        <f t="shared" si="1"/>
        <v>20</v>
      </c>
    </row>
    <row r="889">
      <c r="A889" s="10">
        <v>45250.0</v>
      </c>
      <c r="B889" s="11" t="s">
        <v>732</v>
      </c>
      <c r="C889" s="12">
        <v>0.0</v>
      </c>
      <c r="D889" s="12">
        <f t="shared" si="1"/>
        <v>20</v>
      </c>
    </row>
    <row r="890">
      <c r="A890" s="10">
        <v>45250.0</v>
      </c>
      <c r="B890" s="11" t="s">
        <v>401</v>
      </c>
      <c r="C890" s="12">
        <v>0.0</v>
      </c>
      <c r="D890" s="12">
        <f t="shared" si="1"/>
        <v>20</v>
      </c>
    </row>
    <row r="891">
      <c r="A891" s="10">
        <v>45250.0</v>
      </c>
      <c r="B891" s="11" t="s">
        <v>733</v>
      </c>
      <c r="C891" s="12">
        <v>0.0</v>
      </c>
      <c r="D891" s="12">
        <f t="shared" si="1"/>
        <v>20</v>
      </c>
    </row>
    <row r="892">
      <c r="A892" s="10">
        <v>45250.0</v>
      </c>
      <c r="B892" s="11" t="s">
        <v>734</v>
      </c>
      <c r="C892" s="12">
        <v>0.0</v>
      </c>
      <c r="D892" s="12">
        <f t="shared" si="1"/>
        <v>20</v>
      </c>
    </row>
    <row r="893">
      <c r="A893" s="10">
        <v>45250.0</v>
      </c>
      <c r="B893" s="11" t="s">
        <v>735</v>
      </c>
      <c r="C893" s="12">
        <v>0.0</v>
      </c>
      <c r="D893" s="12">
        <f t="shared" si="1"/>
        <v>20</v>
      </c>
    </row>
    <row r="894">
      <c r="A894" s="10">
        <v>45250.0</v>
      </c>
      <c r="B894" s="11" t="s">
        <v>736</v>
      </c>
      <c r="C894" s="12">
        <v>0.0</v>
      </c>
      <c r="D894" s="12">
        <f t="shared" si="1"/>
        <v>20</v>
      </c>
    </row>
    <row r="895">
      <c r="A895" s="10">
        <v>45250.0</v>
      </c>
      <c r="B895" s="11" t="s">
        <v>737</v>
      </c>
      <c r="C895" s="12">
        <v>0.0</v>
      </c>
      <c r="D895" s="12">
        <f t="shared" si="1"/>
        <v>20</v>
      </c>
    </row>
    <row r="896">
      <c r="A896" s="10">
        <v>45250.0</v>
      </c>
      <c r="B896" s="11" t="s">
        <v>413</v>
      </c>
      <c r="C896" s="12">
        <v>0.0</v>
      </c>
      <c r="D896" s="12">
        <f t="shared" si="1"/>
        <v>20</v>
      </c>
    </row>
    <row r="897">
      <c r="A897" s="10">
        <v>45250.0</v>
      </c>
      <c r="B897" s="11" t="s">
        <v>738</v>
      </c>
      <c r="C897" s="12">
        <v>0.0</v>
      </c>
      <c r="D897" s="12">
        <f t="shared" si="1"/>
        <v>20</v>
      </c>
    </row>
    <row r="898">
      <c r="A898" s="10">
        <v>45250.0</v>
      </c>
      <c r="B898" s="11" t="s">
        <v>739</v>
      </c>
      <c r="C898" s="12">
        <v>0.0</v>
      </c>
      <c r="D898" s="12">
        <f t="shared" si="1"/>
        <v>20</v>
      </c>
    </row>
    <row r="899">
      <c r="A899" s="10">
        <v>45250.0</v>
      </c>
      <c r="B899" s="11" t="s">
        <v>740</v>
      </c>
      <c r="C899" s="12">
        <v>0.0</v>
      </c>
      <c r="D899" s="12">
        <f t="shared" si="1"/>
        <v>20</v>
      </c>
    </row>
    <row r="900">
      <c r="A900" s="10">
        <v>45250.0</v>
      </c>
      <c r="B900" s="11" t="s">
        <v>741</v>
      </c>
      <c r="C900" s="12">
        <v>0.0</v>
      </c>
      <c r="D900" s="12">
        <f t="shared" si="1"/>
        <v>20</v>
      </c>
    </row>
    <row r="901">
      <c r="A901" s="10">
        <v>45250.0</v>
      </c>
      <c r="B901" s="11" t="s">
        <v>742</v>
      </c>
      <c r="C901" s="12">
        <v>0.0</v>
      </c>
      <c r="D901" s="12">
        <f t="shared" si="1"/>
        <v>20</v>
      </c>
    </row>
    <row r="902">
      <c r="A902" s="10">
        <v>45250.0</v>
      </c>
      <c r="B902" s="11" t="s">
        <v>353</v>
      </c>
      <c r="C902" s="12">
        <v>0.0</v>
      </c>
      <c r="D902" s="12">
        <f t="shared" si="1"/>
        <v>20</v>
      </c>
    </row>
    <row r="903">
      <c r="A903" s="10">
        <v>45250.0</v>
      </c>
      <c r="B903" s="11" t="s">
        <v>743</v>
      </c>
      <c r="C903" s="12">
        <v>0.0</v>
      </c>
      <c r="D903" s="12">
        <f t="shared" si="1"/>
        <v>20</v>
      </c>
    </row>
    <row r="904">
      <c r="A904" s="10">
        <v>45250.0</v>
      </c>
      <c r="B904" s="11" t="s">
        <v>744</v>
      </c>
      <c r="C904" s="12">
        <v>0.0</v>
      </c>
      <c r="D904" s="12">
        <f t="shared" si="1"/>
        <v>20</v>
      </c>
    </row>
    <row r="905">
      <c r="A905" s="10">
        <v>45250.0</v>
      </c>
      <c r="B905" s="11" t="s">
        <v>745</v>
      </c>
      <c r="C905" s="12">
        <v>0.0</v>
      </c>
      <c r="D905" s="12">
        <f t="shared" si="1"/>
        <v>20</v>
      </c>
    </row>
    <row r="906">
      <c r="A906" s="10">
        <v>45250.0</v>
      </c>
      <c r="B906" s="11" t="s">
        <v>746</v>
      </c>
      <c r="C906" s="12">
        <v>0.0</v>
      </c>
      <c r="D906" s="12">
        <f t="shared" si="1"/>
        <v>20</v>
      </c>
    </row>
    <row r="907">
      <c r="A907" s="10">
        <v>45250.0</v>
      </c>
      <c r="B907" s="11" t="s">
        <v>747</v>
      </c>
      <c r="C907" s="12">
        <v>0.0</v>
      </c>
      <c r="D907" s="12">
        <f t="shared" si="1"/>
        <v>20</v>
      </c>
    </row>
    <row r="908">
      <c r="A908" s="10">
        <v>45250.0</v>
      </c>
      <c r="B908" s="11" t="s">
        <v>748</v>
      </c>
      <c r="C908" s="12">
        <v>0.0</v>
      </c>
      <c r="D908" s="12">
        <f t="shared" si="1"/>
        <v>20</v>
      </c>
    </row>
    <row r="909">
      <c r="A909" s="10">
        <v>45250.0</v>
      </c>
      <c r="B909" s="11" t="s">
        <v>749</v>
      </c>
      <c r="C909" s="12">
        <v>0.0</v>
      </c>
      <c r="D909" s="12">
        <f t="shared" si="1"/>
        <v>20</v>
      </c>
    </row>
    <row r="910">
      <c r="A910" s="10">
        <v>45250.0</v>
      </c>
      <c r="B910" s="11" t="s">
        <v>750</v>
      </c>
      <c r="C910" s="12">
        <v>0.0</v>
      </c>
      <c r="D910" s="12">
        <f t="shared" si="1"/>
        <v>20</v>
      </c>
    </row>
    <row r="911">
      <c r="A911" s="10">
        <v>45252.0</v>
      </c>
      <c r="B911" s="11" t="s">
        <v>303</v>
      </c>
      <c r="C911" s="12">
        <v>0.0</v>
      </c>
      <c r="D911" s="12">
        <f t="shared" si="1"/>
        <v>22</v>
      </c>
    </row>
    <row r="912">
      <c r="A912" s="10">
        <v>45252.0</v>
      </c>
      <c r="B912" s="11" t="s">
        <v>603</v>
      </c>
      <c r="C912" s="12">
        <v>0.0</v>
      </c>
      <c r="D912" s="12">
        <f t="shared" si="1"/>
        <v>22</v>
      </c>
    </row>
    <row r="913">
      <c r="A913" s="10">
        <v>45252.0</v>
      </c>
      <c r="B913" s="11" t="s">
        <v>751</v>
      </c>
      <c r="C913" s="12">
        <v>0.0</v>
      </c>
      <c r="D913" s="12">
        <f t="shared" si="1"/>
        <v>22</v>
      </c>
    </row>
    <row r="914">
      <c r="A914" s="10">
        <v>45252.0</v>
      </c>
      <c r="B914" s="11" t="s">
        <v>150</v>
      </c>
      <c r="C914" s="12">
        <v>0.0</v>
      </c>
      <c r="D914" s="12">
        <f t="shared" si="1"/>
        <v>22</v>
      </c>
    </row>
    <row r="915">
      <c r="A915" s="10">
        <v>45252.0</v>
      </c>
      <c r="B915" s="11" t="s">
        <v>752</v>
      </c>
      <c r="C915" s="12">
        <v>0.0</v>
      </c>
      <c r="D915" s="12">
        <f t="shared" si="1"/>
        <v>22</v>
      </c>
    </row>
    <row r="916">
      <c r="A916" s="10">
        <v>45252.0</v>
      </c>
      <c r="B916" s="11" t="s">
        <v>753</v>
      </c>
      <c r="C916" s="12">
        <v>0.0</v>
      </c>
      <c r="D916" s="12">
        <f t="shared" si="1"/>
        <v>22</v>
      </c>
    </row>
    <row r="917">
      <c r="A917" s="10">
        <v>45252.0</v>
      </c>
      <c r="B917" s="11" t="s">
        <v>754</v>
      </c>
      <c r="C917" s="12">
        <v>0.0</v>
      </c>
      <c r="D917" s="12">
        <f t="shared" si="1"/>
        <v>22</v>
      </c>
    </row>
    <row r="918">
      <c r="A918" s="10">
        <v>45252.0</v>
      </c>
      <c r="B918" s="11" t="s">
        <v>755</v>
      </c>
      <c r="C918" s="12">
        <v>0.0</v>
      </c>
      <c r="D918" s="12">
        <f t="shared" si="1"/>
        <v>22</v>
      </c>
    </row>
    <row r="919">
      <c r="A919" s="10">
        <v>45252.0</v>
      </c>
      <c r="B919" s="11" t="s">
        <v>399</v>
      </c>
      <c r="C919" s="12">
        <v>0.0</v>
      </c>
      <c r="D919" s="12">
        <f t="shared" si="1"/>
        <v>22</v>
      </c>
    </row>
    <row r="920">
      <c r="A920" s="10">
        <v>45252.0</v>
      </c>
      <c r="B920" s="11" t="s">
        <v>756</v>
      </c>
      <c r="C920" s="12">
        <v>0.0</v>
      </c>
      <c r="D920" s="12">
        <f t="shared" si="1"/>
        <v>22</v>
      </c>
    </row>
    <row r="921">
      <c r="A921" s="10">
        <v>45252.0</v>
      </c>
      <c r="B921" s="11" t="s">
        <v>757</v>
      </c>
      <c r="C921" s="12">
        <v>0.0</v>
      </c>
      <c r="D921" s="12">
        <f t="shared" si="1"/>
        <v>22</v>
      </c>
    </row>
    <row r="922">
      <c r="A922" s="10">
        <v>45252.0</v>
      </c>
      <c r="B922" s="11" t="s">
        <v>758</v>
      </c>
      <c r="C922" s="12">
        <v>0.0</v>
      </c>
      <c r="D922" s="12">
        <f t="shared" si="1"/>
        <v>22</v>
      </c>
    </row>
    <row r="923">
      <c r="A923" s="10">
        <v>45252.0</v>
      </c>
      <c r="B923" s="11" t="s">
        <v>759</v>
      </c>
      <c r="C923" s="12">
        <v>0.0</v>
      </c>
      <c r="D923" s="12">
        <f t="shared" si="1"/>
        <v>22</v>
      </c>
    </row>
    <row r="924">
      <c r="A924" s="10">
        <v>45252.0</v>
      </c>
      <c r="B924" s="11" t="s">
        <v>760</v>
      </c>
      <c r="C924" s="12">
        <v>0.0</v>
      </c>
      <c r="D924" s="12">
        <f t="shared" si="1"/>
        <v>22</v>
      </c>
    </row>
    <row r="925">
      <c r="A925" s="10">
        <v>45252.0</v>
      </c>
      <c r="B925" s="11" t="s">
        <v>406</v>
      </c>
      <c r="C925" s="12">
        <v>0.0</v>
      </c>
      <c r="D925" s="12">
        <f t="shared" si="1"/>
        <v>22</v>
      </c>
    </row>
    <row r="926">
      <c r="A926" s="10">
        <v>45252.0</v>
      </c>
      <c r="B926" s="11" t="s">
        <v>761</v>
      </c>
      <c r="C926" s="12">
        <v>0.0</v>
      </c>
      <c r="D926" s="12">
        <f t="shared" si="1"/>
        <v>22</v>
      </c>
    </row>
    <row r="927">
      <c r="A927" s="10">
        <v>45252.0</v>
      </c>
      <c r="B927" s="11" t="s">
        <v>762</v>
      </c>
      <c r="C927" s="12">
        <v>0.0</v>
      </c>
      <c r="D927" s="12">
        <f t="shared" si="1"/>
        <v>22</v>
      </c>
    </row>
    <row r="928">
      <c r="A928" s="10">
        <v>45252.0</v>
      </c>
      <c r="B928" s="11" t="s">
        <v>763</v>
      </c>
      <c r="C928" s="12">
        <v>0.0</v>
      </c>
      <c r="D928" s="12">
        <f t="shared" si="1"/>
        <v>22</v>
      </c>
    </row>
    <row r="929">
      <c r="A929" s="10">
        <v>45252.0</v>
      </c>
      <c r="B929" s="11" t="s">
        <v>764</v>
      </c>
      <c r="C929" s="12">
        <v>0.0</v>
      </c>
      <c r="D929" s="12">
        <f t="shared" si="1"/>
        <v>22</v>
      </c>
    </row>
    <row r="930">
      <c r="A930" s="10">
        <v>45252.0</v>
      </c>
      <c r="B930" s="11" t="s">
        <v>765</v>
      </c>
      <c r="C930" s="12">
        <v>0.0</v>
      </c>
      <c r="D930" s="12">
        <f t="shared" si="1"/>
        <v>22</v>
      </c>
    </row>
    <row r="931">
      <c r="A931" s="10">
        <v>45252.0</v>
      </c>
      <c r="B931" s="11" t="s">
        <v>766</v>
      </c>
      <c r="C931" s="12">
        <v>0.0</v>
      </c>
      <c r="D931" s="12">
        <f t="shared" si="1"/>
        <v>22</v>
      </c>
    </row>
    <row r="932">
      <c r="A932" s="10">
        <v>45252.0</v>
      </c>
      <c r="B932" s="11" t="s">
        <v>767</v>
      </c>
      <c r="C932" s="12">
        <v>0.0</v>
      </c>
      <c r="D932" s="12">
        <f t="shared" si="1"/>
        <v>22</v>
      </c>
    </row>
    <row r="933">
      <c r="A933" s="10">
        <v>45252.0</v>
      </c>
      <c r="B933" s="11" t="s">
        <v>369</v>
      </c>
      <c r="C933" s="12">
        <v>0.0</v>
      </c>
      <c r="D933" s="12">
        <f t="shared" si="1"/>
        <v>22</v>
      </c>
    </row>
    <row r="934">
      <c r="A934" s="10">
        <v>45252.0</v>
      </c>
      <c r="B934" s="11" t="s">
        <v>768</v>
      </c>
      <c r="C934" s="12">
        <v>0.0</v>
      </c>
      <c r="D934" s="12">
        <f t="shared" si="1"/>
        <v>22</v>
      </c>
    </row>
    <row r="935">
      <c r="A935" s="10">
        <v>45252.0</v>
      </c>
      <c r="B935" s="11" t="s">
        <v>769</v>
      </c>
      <c r="C935" s="12">
        <v>0.0</v>
      </c>
      <c r="D935" s="12">
        <f t="shared" si="1"/>
        <v>22</v>
      </c>
    </row>
    <row r="936">
      <c r="A936" s="10">
        <v>45252.0</v>
      </c>
      <c r="B936" s="11" t="s">
        <v>770</v>
      </c>
      <c r="C936" s="12">
        <v>0.0</v>
      </c>
      <c r="D936" s="12">
        <f t="shared" si="1"/>
        <v>22</v>
      </c>
    </row>
    <row r="937">
      <c r="A937" s="10">
        <v>45252.0</v>
      </c>
      <c r="B937" s="11" t="s">
        <v>771</v>
      </c>
      <c r="C937" s="12">
        <v>0.0</v>
      </c>
      <c r="D937" s="12">
        <f t="shared" si="1"/>
        <v>22</v>
      </c>
    </row>
    <row r="938">
      <c r="A938" s="10">
        <v>45252.0</v>
      </c>
      <c r="B938" s="11" t="s">
        <v>772</v>
      </c>
      <c r="C938" s="12">
        <v>0.0</v>
      </c>
      <c r="D938" s="12">
        <f t="shared" si="1"/>
        <v>22</v>
      </c>
    </row>
    <row r="939">
      <c r="A939" s="10">
        <v>45252.0</v>
      </c>
      <c r="B939" s="11" t="s">
        <v>773</v>
      </c>
      <c r="C939" s="12">
        <v>0.0</v>
      </c>
      <c r="D939" s="12">
        <f t="shared" si="1"/>
        <v>22</v>
      </c>
    </row>
    <row r="940">
      <c r="A940" s="10">
        <v>45252.0</v>
      </c>
      <c r="B940" s="11" t="s">
        <v>774</v>
      </c>
      <c r="C940" s="12">
        <v>0.0</v>
      </c>
      <c r="D940" s="12">
        <f t="shared" si="1"/>
        <v>22</v>
      </c>
    </row>
    <row r="941">
      <c r="A941" s="10">
        <v>45252.0</v>
      </c>
      <c r="B941" s="11" t="s">
        <v>775</v>
      </c>
      <c r="C941" s="12">
        <v>0.0</v>
      </c>
      <c r="D941" s="12">
        <f t="shared" si="1"/>
        <v>22</v>
      </c>
    </row>
    <row r="942">
      <c r="A942" s="10">
        <v>45252.0</v>
      </c>
      <c r="B942" s="11" t="s">
        <v>776</v>
      </c>
      <c r="C942" s="12">
        <v>0.0</v>
      </c>
      <c r="D942" s="12">
        <f t="shared" si="1"/>
        <v>22</v>
      </c>
    </row>
    <row r="943">
      <c r="A943" s="10">
        <v>45252.0</v>
      </c>
      <c r="B943" s="11" t="s">
        <v>777</v>
      </c>
      <c r="C943" s="12">
        <v>0.0</v>
      </c>
      <c r="D943" s="12">
        <f t="shared" si="1"/>
        <v>22</v>
      </c>
    </row>
    <row r="944">
      <c r="A944" s="10">
        <v>45252.0</v>
      </c>
      <c r="B944" s="11" t="s">
        <v>778</v>
      </c>
      <c r="C944" s="12">
        <v>0.0</v>
      </c>
      <c r="D944" s="12">
        <f t="shared" si="1"/>
        <v>22</v>
      </c>
    </row>
    <row r="945">
      <c r="A945" s="10">
        <v>45252.0</v>
      </c>
      <c r="B945" s="11" t="s">
        <v>779</v>
      </c>
      <c r="C945" s="12">
        <v>0.0</v>
      </c>
      <c r="D945" s="12">
        <f t="shared" si="1"/>
        <v>22</v>
      </c>
    </row>
    <row r="946">
      <c r="A946" s="10">
        <v>45252.0</v>
      </c>
      <c r="B946" s="11" t="s">
        <v>780</v>
      </c>
      <c r="C946" s="12">
        <v>0.0</v>
      </c>
      <c r="D946" s="12">
        <f t="shared" si="1"/>
        <v>22</v>
      </c>
    </row>
    <row r="947">
      <c r="A947" s="10">
        <v>45252.0</v>
      </c>
      <c r="B947" s="11" t="s">
        <v>781</v>
      </c>
      <c r="C947" s="12">
        <v>0.0</v>
      </c>
      <c r="D947" s="12">
        <f t="shared" si="1"/>
        <v>22</v>
      </c>
    </row>
    <row r="948">
      <c r="A948" s="10">
        <v>45252.0</v>
      </c>
      <c r="B948" s="11" t="s">
        <v>782</v>
      </c>
      <c r="C948" s="12">
        <v>0.0</v>
      </c>
      <c r="D948" s="12">
        <f t="shared" si="1"/>
        <v>22</v>
      </c>
    </row>
    <row r="949">
      <c r="A949" s="10">
        <v>45252.0</v>
      </c>
      <c r="B949" s="11" t="s">
        <v>783</v>
      </c>
      <c r="C949" s="12">
        <v>0.0</v>
      </c>
      <c r="D949" s="12">
        <f t="shared" si="1"/>
        <v>22</v>
      </c>
    </row>
    <row r="950">
      <c r="A950" s="10">
        <v>45252.0</v>
      </c>
      <c r="B950" s="11" t="s">
        <v>784</v>
      </c>
      <c r="C950" s="12">
        <v>0.0</v>
      </c>
      <c r="D950" s="12">
        <f t="shared" si="1"/>
        <v>22</v>
      </c>
    </row>
    <row r="951">
      <c r="A951" s="10">
        <v>45252.0</v>
      </c>
      <c r="B951" s="11" t="s">
        <v>785</v>
      </c>
      <c r="C951" s="12">
        <v>0.0</v>
      </c>
      <c r="D951" s="12">
        <f t="shared" si="1"/>
        <v>22</v>
      </c>
    </row>
    <row r="952">
      <c r="A952" s="10">
        <v>45252.0</v>
      </c>
      <c r="B952" s="11" t="s">
        <v>786</v>
      </c>
      <c r="C952" s="12">
        <v>0.0</v>
      </c>
      <c r="D952" s="12">
        <f t="shared" si="1"/>
        <v>22</v>
      </c>
    </row>
    <row r="953">
      <c r="A953" s="10">
        <v>45252.0</v>
      </c>
      <c r="B953" s="11" t="s">
        <v>787</v>
      </c>
      <c r="C953" s="12">
        <v>0.0</v>
      </c>
      <c r="D953" s="12">
        <f t="shared" si="1"/>
        <v>22</v>
      </c>
    </row>
    <row r="954">
      <c r="A954" s="10">
        <v>45252.0</v>
      </c>
      <c r="B954" s="11" t="s">
        <v>788</v>
      </c>
      <c r="C954" s="12">
        <v>0.0</v>
      </c>
      <c r="D954" s="12">
        <f t="shared" si="1"/>
        <v>22</v>
      </c>
    </row>
    <row r="955">
      <c r="A955" s="10">
        <v>45252.0</v>
      </c>
      <c r="B955" s="11" t="s">
        <v>789</v>
      </c>
      <c r="C955" s="12">
        <v>0.0</v>
      </c>
      <c r="D955" s="12">
        <f t="shared" si="1"/>
        <v>22</v>
      </c>
    </row>
    <row r="956">
      <c r="A956" s="10">
        <v>45252.0</v>
      </c>
      <c r="B956" s="11" t="s">
        <v>790</v>
      </c>
      <c r="C956" s="12">
        <v>0.0</v>
      </c>
      <c r="D956" s="12">
        <f t="shared" si="1"/>
        <v>22</v>
      </c>
    </row>
    <row r="957">
      <c r="A957" s="10">
        <v>45252.0</v>
      </c>
      <c r="B957" s="11" t="s">
        <v>791</v>
      </c>
      <c r="C957" s="12">
        <v>0.0</v>
      </c>
      <c r="D957" s="12">
        <f t="shared" si="1"/>
        <v>22</v>
      </c>
    </row>
    <row r="958">
      <c r="A958" s="10">
        <v>45252.0</v>
      </c>
      <c r="B958" s="11" t="s">
        <v>792</v>
      </c>
      <c r="C958" s="12">
        <v>0.0</v>
      </c>
      <c r="D958" s="12">
        <f t="shared" si="1"/>
        <v>22</v>
      </c>
    </row>
    <row r="959">
      <c r="A959" s="10">
        <v>45252.0</v>
      </c>
      <c r="B959" s="11" t="s">
        <v>793</v>
      </c>
      <c r="C959" s="12">
        <v>0.0</v>
      </c>
      <c r="D959" s="12">
        <f t="shared" si="1"/>
        <v>22</v>
      </c>
    </row>
    <row r="960">
      <c r="A960" s="10">
        <v>45252.0</v>
      </c>
      <c r="B960" s="11" t="s">
        <v>727</v>
      </c>
      <c r="C960" s="12">
        <v>0.0</v>
      </c>
      <c r="D960" s="12">
        <f t="shared" si="1"/>
        <v>22</v>
      </c>
    </row>
    <row r="961">
      <c r="A961" s="10">
        <v>45251.0</v>
      </c>
      <c r="B961" s="11" t="s">
        <v>794</v>
      </c>
      <c r="C961" s="12">
        <v>0.0</v>
      </c>
      <c r="D961" s="12">
        <f t="shared" si="1"/>
        <v>21</v>
      </c>
    </row>
    <row r="962">
      <c r="A962" s="10">
        <v>45251.0</v>
      </c>
      <c r="B962" s="11" t="s">
        <v>795</v>
      </c>
      <c r="C962" s="12">
        <v>0.0</v>
      </c>
      <c r="D962" s="12">
        <f t="shared" si="1"/>
        <v>21</v>
      </c>
    </row>
    <row r="963">
      <c r="A963" s="10">
        <v>45251.0</v>
      </c>
      <c r="B963" s="11" t="s">
        <v>539</v>
      </c>
      <c r="C963" s="12">
        <v>0.0</v>
      </c>
      <c r="D963" s="12">
        <f t="shared" si="1"/>
        <v>21</v>
      </c>
    </row>
    <row r="964">
      <c r="A964" s="10">
        <v>45251.0</v>
      </c>
      <c r="B964" s="11" t="s">
        <v>796</v>
      </c>
      <c r="C964" s="12">
        <v>0.0</v>
      </c>
      <c r="D964" s="12">
        <f t="shared" si="1"/>
        <v>21</v>
      </c>
    </row>
    <row r="965">
      <c r="A965" s="10">
        <v>45251.0</v>
      </c>
      <c r="B965" s="11" t="s">
        <v>797</v>
      </c>
      <c r="C965" s="12">
        <v>0.0</v>
      </c>
      <c r="D965" s="12">
        <f t="shared" si="1"/>
        <v>21</v>
      </c>
    </row>
    <row r="966">
      <c r="A966" s="10">
        <v>45251.0</v>
      </c>
      <c r="B966" s="11" t="s">
        <v>798</v>
      </c>
      <c r="C966" s="12">
        <v>0.0</v>
      </c>
      <c r="D966" s="12">
        <f t="shared" si="1"/>
        <v>21</v>
      </c>
    </row>
    <row r="967">
      <c r="A967" s="10">
        <v>45251.0</v>
      </c>
      <c r="B967" s="11" t="s">
        <v>799</v>
      </c>
      <c r="C967" s="12">
        <v>0.0</v>
      </c>
      <c r="D967" s="12">
        <f t="shared" si="1"/>
        <v>21</v>
      </c>
    </row>
    <row r="968">
      <c r="A968" s="10">
        <v>45251.0</v>
      </c>
      <c r="B968" s="11" t="s">
        <v>800</v>
      </c>
      <c r="C968" s="12">
        <v>0.0</v>
      </c>
      <c r="D968" s="12">
        <f t="shared" si="1"/>
        <v>21</v>
      </c>
    </row>
    <row r="969">
      <c r="A969" s="10">
        <v>45251.0</v>
      </c>
      <c r="B969" s="11" t="s">
        <v>801</v>
      </c>
      <c r="C969" s="12">
        <v>0.0</v>
      </c>
      <c r="D969" s="12">
        <f t="shared" si="1"/>
        <v>21</v>
      </c>
    </row>
    <row r="970">
      <c r="A970" s="10">
        <v>45251.0</v>
      </c>
      <c r="B970" s="11" t="s">
        <v>477</v>
      </c>
      <c r="C970" s="12">
        <v>0.0</v>
      </c>
      <c r="D970" s="12">
        <f t="shared" si="1"/>
        <v>21</v>
      </c>
    </row>
    <row r="971">
      <c r="A971" s="10">
        <v>45251.0</v>
      </c>
      <c r="B971" s="11" t="s">
        <v>802</v>
      </c>
      <c r="C971" s="12">
        <v>0.0</v>
      </c>
      <c r="D971" s="12">
        <f t="shared" si="1"/>
        <v>21</v>
      </c>
    </row>
    <row r="972">
      <c r="A972" s="10">
        <v>45251.0</v>
      </c>
      <c r="B972" s="11" t="s">
        <v>803</v>
      </c>
      <c r="C972" s="12">
        <v>0.0</v>
      </c>
      <c r="D972" s="12">
        <f t="shared" si="1"/>
        <v>21</v>
      </c>
    </row>
    <row r="973">
      <c r="A973" s="10">
        <v>45251.0</v>
      </c>
      <c r="B973" s="11" t="s">
        <v>804</v>
      </c>
      <c r="C973" s="12">
        <v>0.0</v>
      </c>
      <c r="D973" s="12">
        <f t="shared" si="1"/>
        <v>21</v>
      </c>
    </row>
    <row r="974">
      <c r="A974" s="10">
        <v>45251.0</v>
      </c>
      <c r="B974" s="11" t="s">
        <v>805</v>
      </c>
      <c r="C974" s="12">
        <v>0.0</v>
      </c>
      <c r="D974" s="12">
        <f t="shared" si="1"/>
        <v>21</v>
      </c>
    </row>
    <row r="975">
      <c r="A975" s="10">
        <v>45251.0</v>
      </c>
      <c r="B975" s="11" t="s">
        <v>806</v>
      </c>
      <c r="C975" s="12">
        <v>0.0</v>
      </c>
      <c r="D975" s="12">
        <f t="shared" si="1"/>
        <v>21</v>
      </c>
    </row>
    <row r="976">
      <c r="A976" s="10">
        <v>45251.0</v>
      </c>
      <c r="B976" s="11" t="s">
        <v>807</v>
      </c>
      <c r="C976" s="12">
        <v>0.0</v>
      </c>
      <c r="D976" s="12">
        <f t="shared" si="1"/>
        <v>21</v>
      </c>
    </row>
    <row r="977">
      <c r="A977" s="10">
        <v>45251.0</v>
      </c>
      <c r="B977" s="11" t="s">
        <v>808</v>
      </c>
      <c r="C977" s="12">
        <v>0.0</v>
      </c>
      <c r="D977" s="12">
        <f t="shared" si="1"/>
        <v>21</v>
      </c>
    </row>
    <row r="978">
      <c r="A978" s="10">
        <v>45251.0</v>
      </c>
      <c r="B978" s="11" t="s">
        <v>809</v>
      </c>
      <c r="C978" s="12">
        <v>0.0</v>
      </c>
      <c r="D978" s="12">
        <f t="shared" si="1"/>
        <v>21</v>
      </c>
    </row>
    <row r="979">
      <c r="A979" s="10">
        <v>45251.0</v>
      </c>
      <c r="B979" s="11" t="s">
        <v>810</v>
      </c>
      <c r="C979" s="12">
        <v>0.0</v>
      </c>
      <c r="D979" s="12">
        <f t="shared" si="1"/>
        <v>21</v>
      </c>
    </row>
    <row r="980">
      <c r="A980" s="10">
        <v>45251.0</v>
      </c>
      <c r="B980" s="11" t="s">
        <v>811</v>
      </c>
      <c r="C980" s="12">
        <v>0.0</v>
      </c>
      <c r="D980" s="12">
        <f t="shared" si="1"/>
        <v>21</v>
      </c>
    </row>
    <row r="981">
      <c r="A981" s="10">
        <v>45251.0</v>
      </c>
      <c r="B981" s="11" t="s">
        <v>812</v>
      </c>
      <c r="C981" s="12">
        <v>0.0</v>
      </c>
      <c r="D981" s="12">
        <f t="shared" si="1"/>
        <v>21</v>
      </c>
    </row>
    <row r="982">
      <c r="A982" s="10">
        <v>45251.0</v>
      </c>
      <c r="B982" s="11" t="s">
        <v>813</v>
      </c>
      <c r="C982" s="12">
        <v>0.0</v>
      </c>
      <c r="D982" s="12">
        <f t="shared" si="1"/>
        <v>21</v>
      </c>
    </row>
    <row r="983">
      <c r="A983" s="10">
        <v>45251.0</v>
      </c>
      <c r="B983" s="11" t="s">
        <v>814</v>
      </c>
      <c r="C983" s="12">
        <v>0.0</v>
      </c>
      <c r="D983" s="12">
        <f t="shared" si="1"/>
        <v>21</v>
      </c>
    </row>
    <row r="984">
      <c r="A984" s="10">
        <v>45251.0</v>
      </c>
      <c r="B984" s="11" t="s">
        <v>815</v>
      </c>
      <c r="C984" s="12">
        <v>0.0</v>
      </c>
      <c r="D984" s="12">
        <f t="shared" si="1"/>
        <v>21</v>
      </c>
    </row>
    <row r="985">
      <c r="A985" s="10">
        <v>45251.0</v>
      </c>
      <c r="B985" s="11" t="s">
        <v>174</v>
      </c>
      <c r="C985" s="12">
        <v>0.0</v>
      </c>
      <c r="D985" s="12">
        <f t="shared" si="1"/>
        <v>21</v>
      </c>
    </row>
    <row r="986">
      <c r="A986" s="10">
        <v>45251.0</v>
      </c>
      <c r="B986" s="11" t="s">
        <v>816</v>
      </c>
      <c r="C986" s="12">
        <v>0.0</v>
      </c>
      <c r="D986" s="12">
        <f t="shared" si="1"/>
        <v>21</v>
      </c>
    </row>
    <row r="987">
      <c r="A987" s="10">
        <v>45251.0</v>
      </c>
      <c r="B987" s="11" t="s">
        <v>343</v>
      </c>
      <c r="C987" s="12">
        <v>0.0</v>
      </c>
      <c r="D987" s="12">
        <f t="shared" si="1"/>
        <v>21</v>
      </c>
    </row>
    <row r="988">
      <c r="A988" s="10">
        <v>45251.0</v>
      </c>
      <c r="B988" s="11" t="s">
        <v>817</v>
      </c>
      <c r="C988" s="12">
        <v>0.0</v>
      </c>
      <c r="D988" s="12">
        <f t="shared" si="1"/>
        <v>21</v>
      </c>
    </row>
    <row r="989">
      <c r="A989" s="10">
        <v>45251.0</v>
      </c>
      <c r="B989" s="11" t="s">
        <v>818</v>
      </c>
      <c r="C989" s="12">
        <v>0.0</v>
      </c>
      <c r="D989" s="12">
        <f t="shared" si="1"/>
        <v>21</v>
      </c>
    </row>
    <row r="990">
      <c r="A990" s="10">
        <v>45251.0</v>
      </c>
      <c r="B990" s="11" t="s">
        <v>819</v>
      </c>
      <c r="C990" s="12">
        <v>0.0</v>
      </c>
      <c r="D990" s="12">
        <f t="shared" si="1"/>
        <v>21</v>
      </c>
    </row>
    <row r="991">
      <c r="A991" s="10">
        <v>45251.0</v>
      </c>
      <c r="B991" s="11" t="s">
        <v>820</v>
      </c>
      <c r="C991" s="12">
        <v>0.0</v>
      </c>
      <c r="D991" s="12">
        <f t="shared" si="1"/>
        <v>21</v>
      </c>
    </row>
    <row r="992">
      <c r="A992" s="10">
        <v>45251.0</v>
      </c>
      <c r="B992" s="11" t="s">
        <v>821</v>
      </c>
      <c r="C992" s="12">
        <v>0.0</v>
      </c>
      <c r="D992" s="12">
        <f t="shared" si="1"/>
        <v>21</v>
      </c>
    </row>
    <row r="993">
      <c r="A993" s="10">
        <v>45251.0</v>
      </c>
      <c r="B993" s="11" t="s">
        <v>822</v>
      </c>
      <c r="C993" s="12">
        <v>0.0</v>
      </c>
      <c r="D993" s="12">
        <f t="shared" si="1"/>
        <v>21</v>
      </c>
    </row>
    <row r="994">
      <c r="A994" s="10">
        <v>45251.0</v>
      </c>
      <c r="B994" s="11" t="s">
        <v>127</v>
      </c>
      <c r="C994" s="12">
        <v>0.0</v>
      </c>
      <c r="D994" s="12">
        <f t="shared" si="1"/>
        <v>21</v>
      </c>
    </row>
    <row r="995">
      <c r="A995" s="10">
        <v>45251.0</v>
      </c>
      <c r="B995" s="11" t="s">
        <v>497</v>
      </c>
      <c r="C995" s="12">
        <v>0.0</v>
      </c>
      <c r="D995" s="12">
        <f t="shared" si="1"/>
        <v>21</v>
      </c>
    </row>
    <row r="996">
      <c r="A996" s="10">
        <v>45251.0</v>
      </c>
      <c r="B996" s="11" t="s">
        <v>823</v>
      </c>
      <c r="C996" s="12">
        <v>0.0</v>
      </c>
      <c r="D996" s="12">
        <f t="shared" si="1"/>
        <v>21</v>
      </c>
    </row>
    <row r="997">
      <c r="A997" s="10">
        <v>45251.0</v>
      </c>
      <c r="B997" s="11" t="s">
        <v>824</v>
      </c>
      <c r="C997" s="12">
        <v>0.0</v>
      </c>
      <c r="D997" s="12">
        <f t="shared" si="1"/>
        <v>21</v>
      </c>
    </row>
    <row r="998">
      <c r="A998" s="10">
        <v>45251.0</v>
      </c>
      <c r="B998" s="11" t="s">
        <v>825</v>
      </c>
      <c r="C998" s="12">
        <v>0.0</v>
      </c>
      <c r="D998" s="12">
        <f t="shared" si="1"/>
        <v>21</v>
      </c>
    </row>
    <row r="999">
      <c r="A999" s="10">
        <v>45251.0</v>
      </c>
      <c r="B999" s="11" t="s">
        <v>826</v>
      </c>
      <c r="C999" s="12">
        <v>0.0</v>
      </c>
      <c r="D999" s="12">
        <f t="shared" si="1"/>
        <v>21</v>
      </c>
    </row>
    <row r="1000">
      <c r="A1000" s="10">
        <v>45251.0</v>
      </c>
      <c r="B1000" s="11" t="s">
        <v>827</v>
      </c>
      <c r="C1000" s="12">
        <v>0.0</v>
      </c>
      <c r="D1000" s="12">
        <f t="shared" si="1"/>
        <v>21</v>
      </c>
    </row>
    <row r="1001">
      <c r="A1001" s="10">
        <v>45251.0</v>
      </c>
      <c r="B1001" s="11" t="s">
        <v>828</v>
      </c>
      <c r="C1001" s="12">
        <v>0.0</v>
      </c>
      <c r="D1001" s="12">
        <f t="shared" si="1"/>
        <v>21</v>
      </c>
    </row>
    <row r="1002">
      <c r="A1002" s="10">
        <v>45251.0</v>
      </c>
      <c r="B1002" s="11" t="s">
        <v>829</v>
      </c>
      <c r="C1002" s="12">
        <v>0.0</v>
      </c>
      <c r="D1002" s="12">
        <f t="shared" si="1"/>
        <v>21</v>
      </c>
    </row>
    <row r="1003">
      <c r="A1003" s="10">
        <v>45251.0</v>
      </c>
      <c r="B1003" s="11" t="s">
        <v>830</v>
      </c>
      <c r="C1003" s="12">
        <v>0.0</v>
      </c>
      <c r="D1003" s="12">
        <f t="shared" si="1"/>
        <v>21</v>
      </c>
    </row>
    <row r="1004">
      <c r="A1004" s="10">
        <v>45251.0</v>
      </c>
      <c r="B1004" s="11" t="s">
        <v>831</v>
      </c>
      <c r="C1004" s="12">
        <v>0.0</v>
      </c>
      <c r="D1004" s="12">
        <f t="shared" si="1"/>
        <v>21</v>
      </c>
    </row>
    <row r="1005">
      <c r="A1005" s="10">
        <v>45251.0</v>
      </c>
      <c r="B1005" s="11" t="s">
        <v>832</v>
      </c>
      <c r="C1005" s="12">
        <v>0.0</v>
      </c>
      <c r="D1005" s="12">
        <f t="shared" si="1"/>
        <v>21</v>
      </c>
    </row>
    <row r="1006">
      <c r="A1006" s="10">
        <v>45251.0</v>
      </c>
      <c r="B1006" s="11" t="s">
        <v>833</v>
      </c>
      <c r="C1006" s="12">
        <v>0.0</v>
      </c>
      <c r="D1006" s="12">
        <f t="shared" si="1"/>
        <v>21</v>
      </c>
    </row>
    <row r="1007">
      <c r="A1007" s="10">
        <v>45251.0</v>
      </c>
      <c r="B1007" s="11" t="s">
        <v>834</v>
      </c>
      <c r="C1007" s="12">
        <v>0.0</v>
      </c>
      <c r="D1007" s="12">
        <f t="shared" si="1"/>
        <v>21</v>
      </c>
    </row>
    <row r="1008">
      <c r="A1008" s="10">
        <v>45251.0</v>
      </c>
      <c r="B1008" s="11" t="s">
        <v>835</v>
      </c>
      <c r="C1008" s="12">
        <v>0.0</v>
      </c>
      <c r="D1008" s="12">
        <f t="shared" si="1"/>
        <v>21</v>
      </c>
    </row>
    <row r="1009">
      <c r="A1009" s="10">
        <v>45251.0</v>
      </c>
      <c r="B1009" s="11" t="s">
        <v>836</v>
      </c>
      <c r="C1009" s="12">
        <v>0.0</v>
      </c>
      <c r="D1009" s="12">
        <f t="shared" si="1"/>
        <v>21</v>
      </c>
    </row>
    <row r="1010">
      <c r="A1010" s="10">
        <v>45251.0</v>
      </c>
      <c r="B1010" s="11" t="s">
        <v>675</v>
      </c>
      <c r="C1010" s="12">
        <v>0.0</v>
      </c>
      <c r="D1010" s="12">
        <f t="shared" si="1"/>
        <v>21</v>
      </c>
    </row>
    <row r="1011">
      <c r="A1011" s="10">
        <v>45251.0</v>
      </c>
      <c r="B1011" s="11" t="s">
        <v>837</v>
      </c>
      <c r="C1011" s="12">
        <v>0.0</v>
      </c>
      <c r="D1011" s="12">
        <f t="shared" si="1"/>
        <v>21</v>
      </c>
    </row>
    <row r="1012">
      <c r="A1012" s="10">
        <v>45251.0</v>
      </c>
      <c r="B1012" s="11" t="s">
        <v>838</v>
      </c>
      <c r="C1012" s="12">
        <v>0.0</v>
      </c>
      <c r="D1012" s="12">
        <f t="shared" si="1"/>
        <v>21</v>
      </c>
    </row>
    <row r="1013">
      <c r="A1013" s="10">
        <v>45251.0</v>
      </c>
      <c r="B1013" s="11" t="s">
        <v>839</v>
      </c>
      <c r="C1013" s="12">
        <v>0.0</v>
      </c>
      <c r="D1013" s="12">
        <f t="shared" si="1"/>
        <v>21</v>
      </c>
    </row>
    <row r="1014">
      <c r="A1014" s="10">
        <v>45251.0</v>
      </c>
      <c r="B1014" s="11" t="s">
        <v>840</v>
      </c>
      <c r="C1014" s="12">
        <v>0.0</v>
      </c>
      <c r="D1014" s="12">
        <f t="shared" si="1"/>
        <v>21</v>
      </c>
    </row>
    <row r="1015">
      <c r="A1015" s="10">
        <v>45251.0</v>
      </c>
      <c r="B1015" s="11" t="s">
        <v>841</v>
      </c>
      <c r="C1015" s="12">
        <v>0.0</v>
      </c>
      <c r="D1015" s="12">
        <f t="shared" si="1"/>
        <v>21</v>
      </c>
    </row>
    <row r="1016">
      <c r="A1016" s="10">
        <v>45251.0</v>
      </c>
      <c r="B1016" s="11" t="s">
        <v>842</v>
      </c>
      <c r="C1016" s="12">
        <v>0.0</v>
      </c>
      <c r="D1016" s="12">
        <f t="shared" si="1"/>
        <v>21</v>
      </c>
    </row>
    <row r="1017">
      <c r="A1017" s="10">
        <v>45251.0</v>
      </c>
      <c r="B1017" s="11" t="s">
        <v>843</v>
      </c>
      <c r="C1017" s="12">
        <v>0.0</v>
      </c>
      <c r="D1017" s="12">
        <f t="shared" si="1"/>
        <v>21</v>
      </c>
    </row>
    <row r="1018">
      <c r="A1018" s="10">
        <v>45251.0</v>
      </c>
      <c r="B1018" s="11" t="s">
        <v>844</v>
      </c>
      <c r="C1018" s="12">
        <v>0.0</v>
      </c>
      <c r="D1018" s="12">
        <f t="shared" si="1"/>
        <v>21</v>
      </c>
    </row>
    <row r="1019">
      <c r="A1019" s="10">
        <v>45251.0</v>
      </c>
      <c r="B1019" s="11" t="s">
        <v>845</v>
      </c>
      <c r="C1019" s="12">
        <v>0.0</v>
      </c>
      <c r="D1019" s="12">
        <f t="shared" si="1"/>
        <v>21</v>
      </c>
    </row>
    <row r="1020">
      <c r="A1020" s="10">
        <v>45251.0</v>
      </c>
      <c r="B1020" s="11" t="s">
        <v>846</v>
      </c>
      <c r="C1020" s="12">
        <v>0.0</v>
      </c>
      <c r="D1020" s="12">
        <f t="shared" si="1"/>
        <v>21</v>
      </c>
    </row>
    <row r="1021">
      <c r="A1021" s="10">
        <v>45251.0</v>
      </c>
      <c r="B1021" s="11" t="s">
        <v>847</v>
      </c>
      <c r="C1021" s="12">
        <v>0.0</v>
      </c>
      <c r="D1021" s="12">
        <f t="shared" si="1"/>
        <v>21</v>
      </c>
    </row>
    <row r="1022">
      <c r="A1022" s="10">
        <v>45251.0</v>
      </c>
      <c r="B1022" s="11" t="s">
        <v>848</v>
      </c>
      <c r="C1022" s="12">
        <v>0.0</v>
      </c>
      <c r="D1022" s="12">
        <f t="shared" si="1"/>
        <v>21</v>
      </c>
    </row>
    <row r="1023">
      <c r="A1023" s="10">
        <v>45251.0</v>
      </c>
      <c r="B1023" s="11" t="s">
        <v>849</v>
      </c>
      <c r="C1023" s="12">
        <v>0.0</v>
      </c>
      <c r="D1023" s="12">
        <f t="shared" si="1"/>
        <v>21</v>
      </c>
    </row>
    <row r="1024">
      <c r="A1024" s="10">
        <v>45251.0</v>
      </c>
      <c r="B1024" s="11" t="s">
        <v>850</v>
      </c>
      <c r="C1024" s="12">
        <v>0.0</v>
      </c>
      <c r="D1024" s="12">
        <f t="shared" si="1"/>
        <v>21</v>
      </c>
    </row>
    <row r="1025">
      <c r="A1025" s="10">
        <v>45251.0</v>
      </c>
      <c r="B1025" s="11" t="s">
        <v>851</v>
      </c>
      <c r="C1025" s="12">
        <v>0.0</v>
      </c>
      <c r="D1025" s="12">
        <f t="shared" si="1"/>
        <v>21</v>
      </c>
    </row>
    <row r="1026">
      <c r="A1026" s="10">
        <v>45251.0</v>
      </c>
      <c r="B1026" s="11" t="s">
        <v>852</v>
      </c>
      <c r="C1026" s="12">
        <v>0.0</v>
      </c>
      <c r="D1026" s="12">
        <f t="shared" si="1"/>
        <v>21</v>
      </c>
    </row>
    <row r="1027">
      <c r="A1027" s="10">
        <v>45257.0</v>
      </c>
      <c r="B1027" s="11" t="s">
        <v>853</v>
      </c>
      <c r="C1027" s="12">
        <v>0.0</v>
      </c>
      <c r="D1027" s="12">
        <f t="shared" si="1"/>
        <v>27</v>
      </c>
    </row>
    <row r="1028">
      <c r="A1028" s="10">
        <v>45257.0</v>
      </c>
      <c r="B1028" s="11" t="s">
        <v>361</v>
      </c>
      <c r="C1028" s="12">
        <v>0.0</v>
      </c>
      <c r="D1028" s="12">
        <f t="shared" si="1"/>
        <v>27</v>
      </c>
    </row>
    <row r="1029">
      <c r="A1029" s="10">
        <v>45257.0</v>
      </c>
      <c r="B1029" s="11" t="s">
        <v>854</v>
      </c>
      <c r="C1029" s="12">
        <v>0.0</v>
      </c>
      <c r="D1029" s="12">
        <f t="shared" si="1"/>
        <v>27</v>
      </c>
    </row>
    <row r="1030">
      <c r="A1030" s="10">
        <v>45257.0</v>
      </c>
      <c r="B1030" s="11" t="s">
        <v>855</v>
      </c>
      <c r="C1030" s="12">
        <v>0.0</v>
      </c>
      <c r="D1030" s="12">
        <f t="shared" si="1"/>
        <v>27</v>
      </c>
    </row>
    <row r="1031">
      <c r="A1031" s="10">
        <v>45257.0</v>
      </c>
      <c r="B1031" s="11" t="s">
        <v>719</v>
      </c>
      <c r="C1031" s="12">
        <v>0.0</v>
      </c>
      <c r="D1031" s="12">
        <f t="shared" si="1"/>
        <v>27</v>
      </c>
    </row>
    <row r="1032">
      <c r="A1032" s="10">
        <v>45257.0</v>
      </c>
      <c r="B1032" s="11" t="s">
        <v>856</v>
      </c>
      <c r="C1032" s="12">
        <v>0.0</v>
      </c>
      <c r="D1032" s="12">
        <f t="shared" si="1"/>
        <v>27</v>
      </c>
    </row>
    <row r="1033">
      <c r="A1033" s="10">
        <v>45257.0</v>
      </c>
      <c r="B1033" s="11" t="s">
        <v>857</v>
      </c>
      <c r="C1033" s="12">
        <v>0.0</v>
      </c>
      <c r="D1033" s="12">
        <f t="shared" si="1"/>
        <v>27</v>
      </c>
    </row>
    <row r="1034">
      <c r="A1034" s="10">
        <v>45257.0</v>
      </c>
      <c r="B1034" s="11" t="s">
        <v>858</v>
      </c>
      <c r="C1034" s="12">
        <v>0.0</v>
      </c>
      <c r="D1034" s="12">
        <f t="shared" si="1"/>
        <v>27</v>
      </c>
    </row>
    <row r="1035">
      <c r="A1035" s="10">
        <v>45257.0</v>
      </c>
      <c r="B1035" s="11" t="s">
        <v>859</v>
      </c>
      <c r="C1035" s="12">
        <v>0.0</v>
      </c>
      <c r="D1035" s="12">
        <f t="shared" si="1"/>
        <v>27</v>
      </c>
    </row>
    <row r="1036">
      <c r="A1036" s="10">
        <v>45257.0</v>
      </c>
      <c r="B1036" s="11" t="s">
        <v>860</v>
      </c>
      <c r="C1036" s="12">
        <v>0.0</v>
      </c>
      <c r="D1036" s="12">
        <f t="shared" si="1"/>
        <v>27</v>
      </c>
    </row>
    <row r="1037">
      <c r="A1037" s="10">
        <v>45257.0</v>
      </c>
      <c r="B1037" s="11" t="s">
        <v>861</v>
      </c>
      <c r="C1037" s="12">
        <v>0.0</v>
      </c>
      <c r="D1037" s="12">
        <f t="shared" si="1"/>
        <v>27</v>
      </c>
    </row>
    <row r="1038">
      <c r="A1038" s="10">
        <v>45257.0</v>
      </c>
      <c r="B1038" s="11" t="s">
        <v>862</v>
      </c>
      <c r="C1038" s="12">
        <v>0.0</v>
      </c>
      <c r="D1038" s="12">
        <f t="shared" si="1"/>
        <v>27</v>
      </c>
    </row>
    <row r="1039">
      <c r="A1039" s="10">
        <v>45257.0</v>
      </c>
      <c r="B1039" s="11" t="s">
        <v>863</v>
      </c>
      <c r="C1039" s="12">
        <v>0.0</v>
      </c>
      <c r="D1039" s="12">
        <f t="shared" si="1"/>
        <v>27</v>
      </c>
    </row>
    <row r="1040">
      <c r="A1040" s="10">
        <v>45257.0</v>
      </c>
      <c r="B1040" s="11" t="s">
        <v>864</v>
      </c>
      <c r="C1040" s="12">
        <v>0.0</v>
      </c>
      <c r="D1040" s="12">
        <f t="shared" si="1"/>
        <v>27</v>
      </c>
    </row>
    <row r="1041">
      <c r="A1041" s="10">
        <v>45257.0</v>
      </c>
      <c r="B1041" s="11" t="s">
        <v>865</v>
      </c>
      <c r="C1041" s="12">
        <v>0.0</v>
      </c>
      <c r="D1041" s="12">
        <f t="shared" si="1"/>
        <v>27</v>
      </c>
    </row>
    <row r="1042">
      <c r="A1042" s="10">
        <v>45257.0</v>
      </c>
      <c r="B1042" s="11" t="s">
        <v>866</v>
      </c>
      <c r="C1042" s="12">
        <v>0.0</v>
      </c>
      <c r="D1042" s="12">
        <f t="shared" si="1"/>
        <v>27</v>
      </c>
    </row>
    <row r="1043">
      <c r="A1043" s="10">
        <v>45257.0</v>
      </c>
      <c r="B1043" s="11" t="s">
        <v>867</v>
      </c>
      <c r="C1043" s="12">
        <v>0.0</v>
      </c>
      <c r="D1043" s="12">
        <f t="shared" si="1"/>
        <v>27</v>
      </c>
    </row>
    <row r="1044">
      <c r="A1044" s="10">
        <v>45257.0</v>
      </c>
      <c r="B1044" s="11" t="s">
        <v>868</v>
      </c>
      <c r="C1044" s="12">
        <v>0.0</v>
      </c>
      <c r="D1044" s="12">
        <f t="shared" si="1"/>
        <v>27</v>
      </c>
    </row>
    <row r="1045">
      <c r="A1045" s="10">
        <v>45257.0</v>
      </c>
      <c r="B1045" s="11" t="s">
        <v>869</v>
      </c>
      <c r="C1045" s="12">
        <v>0.0</v>
      </c>
      <c r="D1045" s="12">
        <f t="shared" si="1"/>
        <v>27</v>
      </c>
    </row>
    <row r="1046">
      <c r="A1046" s="10">
        <v>45257.0</v>
      </c>
      <c r="B1046" s="11" t="s">
        <v>870</v>
      </c>
      <c r="C1046" s="12">
        <v>0.0</v>
      </c>
      <c r="D1046" s="12">
        <f t="shared" si="1"/>
        <v>27</v>
      </c>
    </row>
    <row r="1047">
      <c r="A1047" s="10">
        <v>45257.0</v>
      </c>
      <c r="B1047" s="11" t="s">
        <v>871</v>
      </c>
      <c r="C1047" s="12">
        <v>0.0</v>
      </c>
      <c r="D1047" s="12">
        <f t="shared" si="1"/>
        <v>27</v>
      </c>
    </row>
    <row r="1048">
      <c r="A1048" s="10">
        <v>45257.0</v>
      </c>
      <c r="B1048" s="11" t="s">
        <v>872</v>
      </c>
      <c r="C1048" s="12">
        <v>0.0</v>
      </c>
      <c r="D1048" s="12">
        <f t="shared" si="1"/>
        <v>27</v>
      </c>
    </row>
    <row r="1049">
      <c r="A1049" s="10">
        <v>45257.0</v>
      </c>
      <c r="B1049" s="11" t="s">
        <v>873</v>
      </c>
      <c r="C1049" s="12">
        <v>0.0</v>
      </c>
      <c r="D1049" s="12">
        <f t="shared" si="1"/>
        <v>27</v>
      </c>
    </row>
    <row r="1050">
      <c r="A1050" s="10">
        <v>45257.0</v>
      </c>
      <c r="B1050" s="11" t="s">
        <v>874</v>
      </c>
      <c r="C1050" s="12">
        <v>0.0</v>
      </c>
      <c r="D1050" s="12">
        <f t="shared" si="1"/>
        <v>27</v>
      </c>
    </row>
    <row r="1051">
      <c r="A1051" s="10">
        <v>45257.0</v>
      </c>
      <c r="B1051" s="11" t="s">
        <v>495</v>
      </c>
      <c r="C1051" s="12">
        <v>0.0</v>
      </c>
      <c r="D1051" s="12">
        <f t="shared" si="1"/>
        <v>27</v>
      </c>
    </row>
    <row r="1052">
      <c r="A1052" s="10">
        <v>45257.0</v>
      </c>
      <c r="B1052" s="11" t="s">
        <v>875</v>
      </c>
      <c r="C1052" s="12">
        <v>0.0</v>
      </c>
      <c r="D1052" s="12">
        <f t="shared" si="1"/>
        <v>27</v>
      </c>
    </row>
    <row r="1053">
      <c r="A1053" s="10">
        <v>45257.0</v>
      </c>
      <c r="B1053" s="11" t="s">
        <v>318</v>
      </c>
      <c r="C1053" s="12">
        <v>0.0</v>
      </c>
      <c r="D1053" s="12">
        <f t="shared" si="1"/>
        <v>27</v>
      </c>
    </row>
    <row r="1054">
      <c r="A1054" s="10">
        <v>45257.0</v>
      </c>
      <c r="B1054" s="11" t="s">
        <v>876</v>
      </c>
      <c r="C1054" s="12">
        <v>0.0</v>
      </c>
      <c r="D1054" s="12">
        <f t="shared" si="1"/>
        <v>27</v>
      </c>
    </row>
    <row r="1055">
      <c r="A1055" s="10">
        <v>45257.0</v>
      </c>
      <c r="B1055" s="11" t="s">
        <v>877</v>
      </c>
      <c r="C1055" s="12">
        <v>0.0</v>
      </c>
      <c r="D1055" s="12">
        <f t="shared" si="1"/>
        <v>27</v>
      </c>
    </row>
    <row r="1056">
      <c r="A1056" s="10">
        <v>45257.0</v>
      </c>
      <c r="B1056" s="11" t="s">
        <v>878</v>
      </c>
      <c r="C1056" s="12">
        <v>0.0</v>
      </c>
      <c r="D1056" s="12">
        <f t="shared" si="1"/>
        <v>27</v>
      </c>
    </row>
    <row r="1057">
      <c r="A1057" s="10">
        <v>45257.0</v>
      </c>
      <c r="B1057" s="11" t="s">
        <v>879</v>
      </c>
      <c r="C1057" s="12">
        <v>0.0</v>
      </c>
      <c r="D1057" s="12">
        <f t="shared" si="1"/>
        <v>27</v>
      </c>
    </row>
    <row r="1058">
      <c r="A1058" s="10">
        <v>45257.0</v>
      </c>
      <c r="B1058" s="11" t="s">
        <v>880</v>
      </c>
      <c r="C1058" s="12">
        <v>0.0</v>
      </c>
      <c r="D1058" s="12">
        <f t="shared" si="1"/>
        <v>27</v>
      </c>
    </row>
    <row r="1059">
      <c r="A1059" s="10">
        <v>45257.0</v>
      </c>
      <c r="B1059" s="11" t="s">
        <v>881</v>
      </c>
      <c r="C1059" s="12">
        <v>0.0</v>
      </c>
      <c r="D1059" s="12">
        <f t="shared" si="1"/>
        <v>27</v>
      </c>
    </row>
    <row r="1060">
      <c r="A1060" s="10">
        <v>45257.0</v>
      </c>
      <c r="B1060" s="11" t="s">
        <v>882</v>
      </c>
      <c r="C1060" s="12">
        <v>0.0</v>
      </c>
      <c r="D1060" s="12">
        <f t="shared" si="1"/>
        <v>27</v>
      </c>
    </row>
    <row r="1061">
      <c r="A1061" s="10">
        <v>45257.0</v>
      </c>
      <c r="B1061" s="11" t="s">
        <v>883</v>
      </c>
      <c r="C1061" s="12">
        <v>0.0</v>
      </c>
      <c r="D1061" s="12">
        <f t="shared" si="1"/>
        <v>27</v>
      </c>
    </row>
    <row r="1062">
      <c r="A1062" s="10">
        <v>45257.0</v>
      </c>
      <c r="B1062" s="11" t="s">
        <v>884</v>
      </c>
      <c r="C1062" s="12">
        <v>0.0</v>
      </c>
      <c r="D1062" s="12">
        <f t="shared" si="1"/>
        <v>27</v>
      </c>
    </row>
    <row r="1063">
      <c r="A1063" s="10">
        <v>45257.0</v>
      </c>
      <c r="B1063" s="11" t="s">
        <v>754</v>
      </c>
      <c r="C1063" s="12">
        <v>0.0</v>
      </c>
      <c r="D1063" s="12">
        <f t="shared" si="1"/>
        <v>27</v>
      </c>
    </row>
    <row r="1064">
      <c r="A1064" s="10">
        <v>45257.0</v>
      </c>
      <c r="B1064" s="11" t="s">
        <v>885</v>
      </c>
      <c r="C1064" s="12">
        <v>0.0</v>
      </c>
      <c r="D1064" s="12">
        <f t="shared" si="1"/>
        <v>27</v>
      </c>
    </row>
    <row r="1065">
      <c r="A1065" s="10">
        <v>45257.0</v>
      </c>
      <c r="B1065" s="11" t="s">
        <v>886</v>
      </c>
      <c r="C1065" s="12">
        <v>0.0</v>
      </c>
      <c r="D1065" s="12">
        <f t="shared" si="1"/>
        <v>27</v>
      </c>
    </row>
    <row r="1066">
      <c r="A1066" s="10">
        <v>45257.0</v>
      </c>
      <c r="B1066" s="11" t="s">
        <v>887</v>
      </c>
      <c r="C1066" s="12">
        <v>0.0</v>
      </c>
      <c r="D1066" s="12">
        <f t="shared" si="1"/>
        <v>27</v>
      </c>
    </row>
    <row r="1067">
      <c r="A1067" s="10">
        <v>45257.0</v>
      </c>
      <c r="B1067" s="11" t="s">
        <v>888</v>
      </c>
      <c r="C1067" s="12">
        <v>0.0</v>
      </c>
      <c r="D1067" s="12">
        <f t="shared" si="1"/>
        <v>27</v>
      </c>
    </row>
    <row r="1068">
      <c r="A1068" s="10">
        <v>45257.0</v>
      </c>
      <c r="B1068" s="11" t="s">
        <v>889</v>
      </c>
      <c r="C1068" s="12">
        <v>0.0</v>
      </c>
      <c r="D1068" s="12">
        <f t="shared" si="1"/>
        <v>27</v>
      </c>
    </row>
    <row r="1069">
      <c r="A1069" s="10">
        <v>45257.0</v>
      </c>
      <c r="B1069" s="11" t="s">
        <v>331</v>
      </c>
      <c r="C1069" s="12">
        <v>0.0</v>
      </c>
      <c r="D1069" s="12">
        <f t="shared" si="1"/>
        <v>27</v>
      </c>
    </row>
    <row r="1070">
      <c r="A1070" s="10">
        <v>45257.0</v>
      </c>
      <c r="B1070" s="11" t="s">
        <v>890</v>
      </c>
      <c r="C1070" s="12">
        <v>0.0</v>
      </c>
      <c r="D1070" s="12">
        <f t="shared" si="1"/>
        <v>27</v>
      </c>
    </row>
    <row r="1071">
      <c r="A1071" s="10">
        <v>45257.0</v>
      </c>
      <c r="B1071" s="11" t="s">
        <v>891</v>
      </c>
      <c r="C1071" s="12">
        <v>0.0</v>
      </c>
      <c r="D1071" s="12">
        <f t="shared" si="1"/>
        <v>27</v>
      </c>
    </row>
    <row r="1072">
      <c r="A1072" s="10">
        <v>45257.0</v>
      </c>
      <c r="B1072" s="11" t="s">
        <v>892</v>
      </c>
      <c r="C1072" s="12">
        <v>0.0</v>
      </c>
      <c r="D1072" s="12">
        <f t="shared" si="1"/>
        <v>27</v>
      </c>
    </row>
    <row r="1073">
      <c r="A1073" s="10">
        <v>45257.0</v>
      </c>
      <c r="B1073" s="11" t="s">
        <v>893</v>
      </c>
      <c r="C1073" s="12">
        <v>0.0</v>
      </c>
      <c r="D1073" s="12">
        <f t="shared" si="1"/>
        <v>27</v>
      </c>
    </row>
    <row r="1074">
      <c r="A1074" s="10">
        <v>45257.0</v>
      </c>
      <c r="B1074" s="11" t="s">
        <v>373</v>
      </c>
      <c r="C1074" s="12">
        <v>0.0</v>
      </c>
      <c r="D1074" s="12">
        <f t="shared" si="1"/>
        <v>27</v>
      </c>
    </row>
    <row r="1075">
      <c r="A1075" s="10">
        <v>45257.0</v>
      </c>
      <c r="B1075" s="11" t="s">
        <v>894</v>
      </c>
      <c r="C1075" s="12">
        <v>0.0</v>
      </c>
      <c r="D1075" s="12">
        <f t="shared" si="1"/>
        <v>27</v>
      </c>
    </row>
    <row r="1076">
      <c r="A1076" s="10">
        <v>45257.0</v>
      </c>
      <c r="B1076" s="11" t="s">
        <v>895</v>
      </c>
      <c r="C1076" s="12">
        <v>0.0</v>
      </c>
      <c r="D1076" s="12">
        <f t="shared" si="1"/>
        <v>27</v>
      </c>
    </row>
    <row r="1077">
      <c r="A1077" s="10">
        <v>45257.0</v>
      </c>
      <c r="B1077" s="11" t="s">
        <v>896</v>
      </c>
      <c r="C1077" s="12">
        <v>0.0</v>
      </c>
      <c r="D1077" s="12">
        <f t="shared" si="1"/>
        <v>27</v>
      </c>
    </row>
    <row r="1078">
      <c r="A1078" s="10">
        <v>45257.0</v>
      </c>
      <c r="B1078" s="11" t="s">
        <v>897</v>
      </c>
      <c r="C1078" s="12">
        <v>0.0</v>
      </c>
      <c r="D1078" s="12">
        <f t="shared" si="1"/>
        <v>27</v>
      </c>
    </row>
    <row r="1079">
      <c r="A1079" s="10">
        <v>45257.0</v>
      </c>
      <c r="B1079" s="11" t="s">
        <v>898</v>
      </c>
      <c r="C1079" s="12">
        <v>0.0</v>
      </c>
      <c r="D1079" s="12">
        <f t="shared" si="1"/>
        <v>27</v>
      </c>
    </row>
    <row r="1080">
      <c r="A1080" s="10">
        <v>45257.0</v>
      </c>
      <c r="B1080" s="11" t="s">
        <v>174</v>
      </c>
      <c r="C1080" s="12">
        <v>0.0</v>
      </c>
      <c r="D1080" s="12">
        <f t="shared" si="1"/>
        <v>27</v>
      </c>
    </row>
    <row r="1081">
      <c r="A1081" s="10">
        <v>45257.0</v>
      </c>
      <c r="B1081" s="11" t="s">
        <v>730</v>
      </c>
      <c r="C1081" s="12">
        <v>0.0</v>
      </c>
      <c r="D1081" s="12">
        <f t="shared" si="1"/>
        <v>27</v>
      </c>
    </row>
    <row r="1082">
      <c r="A1082" s="10">
        <v>45257.0</v>
      </c>
      <c r="B1082" s="11" t="s">
        <v>899</v>
      </c>
      <c r="C1082" s="12">
        <v>0.0</v>
      </c>
      <c r="D1082" s="12">
        <f t="shared" si="1"/>
        <v>27</v>
      </c>
    </row>
    <row r="1083">
      <c r="A1083" s="10">
        <v>45257.0</v>
      </c>
      <c r="B1083" s="11" t="s">
        <v>900</v>
      </c>
      <c r="C1083" s="12">
        <v>0.0</v>
      </c>
      <c r="D1083" s="12">
        <f t="shared" si="1"/>
        <v>27</v>
      </c>
    </row>
    <row r="1084">
      <c r="A1084" s="10">
        <v>45257.0</v>
      </c>
      <c r="B1084" s="11" t="s">
        <v>901</v>
      </c>
      <c r="C1084" s="12">
        <v>0.0</v>
      </c>
      <c r="D1084" s="12">
        <f t="shared" si="1"/>
        <v>27</v>
      </c>
    </row>
    <row r="1085">
      <c r="A1085" s="10">
        <v>45257.0</v>
      </c>
      <c r="B1085" s="11" t="s">
        <v>772</v>
      </c>
      <c r="C1085" s="12">
        <v>0.0</v>
      </c>
      <c r="D1085" s="12">
        <f t="shared" si="1"/>
        <v>27</v>
      </c>
    </row>
    <row r="1086">
      <c r="A1086" s="10">
        <v>45257.0</v>
      </c>
      <c r="B1086" s="11" t="s">
        <v>902</v>
      </c>
      <c r="C1086" s="12">
        <v>0.0</v>
      </c>
      <c r="D1086" s="12">
        <f t="shared" si="1"/>
        <v>27</v>
      </c>
    </row>
    <row r="1087">
      <c r="A1087" s="10">
        <v>45257.0</v>
      </c>
      <c r="B1087" s="11" t="s">
        <v>903</v>
      </c>
      <c r="C1087" s="12">
        <v>0.0</v>
      </c>
      <c r="D1087" s="12">
        <f t="shared" si="1"/>
        <v>27</v>
      </c>
    </row>
    <row r="1088">
      <c r="A1088" s="10">
        <v>45257.0</v>
      </c>
      <c r="B1088" s="11" t="s">
        <v>904</v>
      </c>
      <c r="C1088" s="12">
        <v>0.0</v>
      </c>
      <c r="D1088" s="12">
        <f t="shared" si="1"/>
        <v>27</v>
      </c>
    </row>
    <row r="1089">
      <c r="A1089" s="10">
        <v>45257.0</v>
      </c>
      <c r="B1089" s="11" t="s">
        <v>651</v>
      </c>
      <c r="C1089" s="12">
        <v>0.0</v>
      </c>
      <c r="D1089" s="12">
        <f t="shared" si="1"/>
        <v>27</v>
      </c>
    </row>
    <row r="1090">
      <c r="A1090" s="10">
        <v>45257.0</v>
      </c>
      <c r="B1090" s="11" t="s">
        <v>905</v>
      </c>
      <c r="C1090" s="12">
        <v>0.0</v>
      </c>
      <c r="D1090" s="12">
        <f t="shared" si="1"/>
        <v>27</v>
      </c>
    </row>
    <row r="1091">
      <c r="A1091" s="10">
        <v>45257.0</v>
      </c>
      <c r="B1091" s="11" t="s">
        <v>906</v>
      </c>
      <c r="C1091" s="12">
        <v>0.0</v>
      </c>
      <c r="D1091" s="12">
        <f t="shared" si="1"/>
        <v>27</v>
      </c>
    </row>
    <row r="1092">
      <c r="A1092" s="10">
        <v>45260.0</v>
      </c>
      <c r="B1092" s="11" t="s">
        <v>537</v>
      </c>
      <c r="C1092" s="12">
        <v>0.0</v>
      </c>
      <c r="D1092" s="12">
        <f t="shared" si="1"/>
        <v>30</v>
      </c>
    </row>
    <row r="1093">
      <c r="A1093" s="10">
        <v>45260.0</v>
      </c>
      <c r="B1093" s="11" t="s">
        <v>907</v>
      </c>
      <c r="C1093" s="12">
        <v>0.0</v>
      </c>
      <c r="D1093" s="12">
        <f t="shared" si="1"/>
        <v>30</v>
      </c>
    </row>
    <row r="1094">
      <c r="A1094" s="10">
        <v>45260.0</v>
      </c>
      <c r="B1094" s="11" t="s">
        <v>908</v>
      </c>
      <c r="C1094" s="12">
        <v>0.0</v>
      </c>
      <c r="D1094" s="12">
        <f t="shared" si="1"/>
        <v>30</v>
      </c>
    </row>
    <row r="1095">
      <c r="A1095" s="10">
        <v>45260.0</v>
      </c>
      <c r="B1095" s="11" t="s">
        <v>477</v>
      </c>
      <c r="C1095" s="12">
        <v>0.0</v>
      </c>
      <c r="D1095" s="12">
        <f t="shared" si="1"/>
        <v>30</v>
      </c>
    </row>
    <row r="1096">
      <c r="A1096" s="10">
        <v>45260.0</v>
      </c>
      <c r="B1096" s="11" t="s">
        <v>661</v>
      </c>
      <c r="C1096" s="12">
        <v>0.0</v>
      </c>
      <c r="D1096" s="12">
        <f t="shared" si="1"/>
        <v>30</v>
      </c>
    </row>
    <row r="1097">
      <c r="A1097" s="10">
        <v>45260.0</v>
      </c>
      <c r="B1097" s="11" t="s">
        <v>909</v>
      </c>
      <c r="C1097" s="12">
        <v>0.0</v>
      </c>
      <c r="D1097" s="12">
        <f t="shared" si="1"/>
        <v>30</v>
      </c>
    </row>
    <row r="1098">
      <c r="A1098" s="10">
        <v>45260.0</v>
      </c>
      <c r="B1098" s="11" t="s">
        <v>302</v>
      </c>
      <c r="C1098" s="12">
        <v>0.0</v>
      </c>
      <c r="D1098" s="12">
        <f t="shared" si="1"/>
        <v>30</v>
      </c>
    </row>
    <row r="1099">
      <c r="A1099" s="10">
        <v>45260.0</v>
      </c>
      <c r="B1099" s="11" t="s">
        <v>910</v>
      </c>
      <c r="C1099" s="12">
        <v>0.0</v>
      </c>
      <c r="D1099" s="12">
        <f t="shared" si="1"/>
        <v>30</v>
      </c>
    </row>
    <row r="1100">
      <c r="A1100" s="10">
        <v>45260.0</v>
      </c>
      <c r="B1100" s="11" t="s">
        <v>911</v>
      </c>
      <c r="C1100" s="12">
        <v>0.0</v>
      </c>
      <c r="D1100" s="12">
        <f t="shared" si="1"/>
        <v>30</v>
      </c>
    </row>
    <row r="1101">
      <c r="A1101" s="10">
        <v>45260.0</v>
      </c>
      <c r="B1101" s="11" t="s">
        <v>912</v>
      </c>
      <c r="C1101" s="12">
        <v>0.0</v>
      </c>
      <c r="D1101" s="12">
        <f t="shared" si="1"/>
        <v>30</v>
      </c>
    </row>
    <row r="1102">
      <c r="A1102" s="10">
        <v>45260.0</v>
      </c>
      <c r="B1102" s="11" t="s">
        <v>913</v>
      </c>
      <c r="C1102" s="12">
        <v>0.0</v>
      </c>
      <c r="D1102" s="12">
        <f t="shared" si="1"/>
        <v>30</v>
      </c>
    </row>
    <row r="1103">
      <c r="A1103" s="10">
        <v>45260.0</v>
      </c>
      <c r="B1103" s="11" t="s">
        <v>914</v>
      </c>
      <c r="C1103" s="12">
        <v>0.0</v>
      </c>
      <c r="D1103" s="12">
        <f t="shared" si="1"/>
        <v>30</v>
      </c>
    </row>
    <row r="1104">
      <c r="A1104" s="10">
        <v>45260.0</v>
      </c>
      <c r="B1104" s="11" t="s">
        <v>915</v>
      </c>
      <c r="C1104" s="12">
        <v>0.0</v>
      </c>
      <c r="D1104" s="12">
        <f t="shared" si="1"/>
        <v>30</v>
      </c>
    </row>
    <row r="1105">
      <c r="A1105" s="10">
        <v>45260.0</v>
      </c>
      <c r="B1105" s="11" t="s">
        <v>324</v>
      </c>
      <c r="C1105" s="12">
        <v>0.0</v>
      </c>
      <c r="D1105" s="12">
        <f t="shared" si="1"/>
        <v>30</v>
      </c>
    </row>
    <row r="1106">
      <c r="A1106" s="10">
        <v>45260.0</v>
      </c>
      <c r="B1106" s="11" t="s">
        <v>916</v>
      </c>
      <c r="C1106" s="12">
        <v>0.0</v>
      </c>
      <c r="D1106" s="12">
        <f t="shared" si="1"/>
        <v>30</v>
      </c>
    </row>
    <row r="1107">
      <c r="A1107" s="10">
        <v>45260.0</v>
      </c>
      <c r="B1107" s="11" t="s">
        <v>917</v>
      </c>
      <c r="C1107" s="12">
        <v>0.0</v>
      </c>
      <c r="D1107" s="12">
        <f t="shared" si="1"/>
        <v>30</v>
      </c>
    </row>
    <row r="1108">
      <c r="A1108" s="10">
        <v>45260.0</v>
      </c>
      <c r="B1108" s="11" t="s">
        <v>918</v>
      </c>
      <c r="C1108" s="12">
        <v>0.0</v>
      </c>
      <c r="D1108" s="12">
        <f t="shared" si="1"/>
        <v>30</v>
      </c>
    </row>
    <row r="1109">
      <c r="A1109" s="10">
        <v>45260.0</v>
      </c>
      <c r="B1109" s="11" t="s">
        <v>919</v>
      </c>
      <c r="C1109" s="12">
        <v>0.0</v>
      </c>
      <c r="D1109" s="12">
        <f t="shared" si="1"/>
        <v>30</v>
      </c>
    </row>
    <row r="1110">
      <c r="A1110" s="10">
        <v>45260.0</v>
      </c>
      <c r="B1110" s="11" t="s">
        <v>920</v>
      </c>
      <c r="C1110" s="12">
        <v>0.0</v>
      </c>
      <c r="D1110" s="12">
        <f t="shared" si="1"/>
        <v>30</v>
      </c>
    </row>
    <row r="1111">
      <c r="A1111" s="10">
        <v>45260.0</v>
      </c>
      <c r="B1111" s="11" t="s">
        <v>921</v>
      </c>
      <c r="C1111" s="12">
        <v>0.0</v>
      </c>
      <c r="D1111" s="12">
        <f t="shared" si="1"/>
        <v>30</v>
      </c>
    </row>
    <row r="1112">
      <c r="A1112" s="10">
        <v>45260.0</v>
      </c>
      <c r="B1112" s="11" t="s">
        <v>922</v>
      </c>
      <c r="C1112" s="12">
        <v>0.0</v>
      </c>
      <c r="D1112" s="12">
        <f t="shared" si="1"/>
        <v>30</v>
      </c>
    </row>
    <row r="1113">
      <c r="A1113" s="10">
        <v>45260.0</v>
      </c>
      <c r="B1113" s="11" t="s">
        <v>923</v>
      </c>
      <c r="C1113" s="12">
        <v>0.0</v>
      </c>
      <c r="D1113" s="12">
        <f t="shared" si="1"/>
        <v>30</v>
      </c>
    </row>
    <row r="1114">
      <c r="A1114" s="10">
        <v>45260.0</v>
      </c>
      <c r="B1114" s="11" t="s">
        <v>433</v>
      </c>
      <c r="C1114" s="12">
        <v>0.0</v>
      </c>
      <c r="D1114" s="12">
        <f t="shared" si="1"/>
        <v>30</v>
      </c>
    </row>
    <row r="1115">
      <c r="A1115" s="10">
        <v>45260.0</v>
      </c>
      <c r="B1115" s="11" t="s">
        <v>924</v>
      </c>
      <c r="C1115" s="12">
        <v>0.0</v>
      </c>
      <c r="D1115" s="12">
        <f t="shared" si="1"/>
        <v>30</v>
      </c>
    </row>
    <row r="1116">
      <c r="A1116" s="10">
        <v>45260.0</v>
      </c>
      <c r="B1116" s="11" t="s">
        <v>925</v>
      </c>
      <c r="C1116" s="12">
        <v>0.0</v>
      </c>
      <c r="D1116" s="12">
        <f t="shared" si="1"/>
        <v>30</v>
      </c>
    </row>
    <row r="1117">
      <c r="A1117" s="10">
        <v>45260.0</v>
      </c>
      <c r="B1117" s="11" t="s">
        <v>926</v>
      </c>
      <c r="C1117" s="12">
        <v>0.0</v>
      </c>
      <c r="D1117" s="12">
        <f t="shared" si="1"/>
        <v>30</v>
      </c>
    </row>
    <row r="1118">
      <c r="A1118" s="10">
        <v>45260.0</v>
      </c>
      <c r="B1118" s="11" t="s">
        <v>900</v>
      </c>
      <c r="C1118" s="12">
        <v>0.0</v>
      </c>
      <c r="D1118" s="12">
        <f t="shared" si="1"/>
        <v>30</v>
      </c>
    </row>
    <row r="1119">
      <c r="A1119" s="10">
        <v>45260.0</v>
      </c>
      <c r="B1119" s="11" t="s">
        <v>927</v>
      </c>
      <c r="C1119" s="12">
        <v>0.0</v>
      </c>
      <c r="D1119" s="12">
        <f t="shared" si="1"/>
        <v>30</v>
      </c>
    </row>
    <row r="1120">
      <c r="A1120" s="10">
        <v>45260.0</v>
      </c>
      <c r="B1120" s="11" t="s">
        <v>928</v>
      </c>
      <c r="C1120" s="12">
        <v>0.0</v>
      </c>
      <c r="D1120" s="12">
        <f t="shared" si="1"/>
        <v>30</v>
      </c>
    </row>
    <row r="1121">
      <c r="A1121" s="10">
        <v>45260.0</v>
      </c>
      <c r="B1121" s="11" t="s">
        <v>929</v>
      </c>
      <c r="C1121" s="12">
        <v>0.0</v>
      </c>
      <c r="D1121" s="12">
        <f t="shared" si="1"/>
        <v>30</v>
      </c>
    </row>
    <row r="1122">
      <c r="A1122" s="10">
        <v>45260.0</v>
      </c>
      <c r="B1122" s="11" t="s">
        <v>930</v>
      </c>
      <c r="C1122" s="12">
        <v>0.0</v>
      </c>
      <c r="D1122" s="12">
        <f t="shared" si="1"/>
        <v>30</v>
      </c>
    </row>
    <row r="1123">
      <c r="A1123" s="10">
        <v>45260.0</v>
      </c>
      <c r="B1123" s="11" t="s">
        <v>931</v>
      </c>
      <c r="C1123" s="12">
        <v>0.0</v>
      </c>
      <c r="D1123" s="12">
        <f t="shared" si="1"/>
        <v>30</v>
      </c>
    </row>
    <row r="1124">
      <c r="A1124" s="10">
        <v>45260.0</v>
      </c>
      <c r="B1124" s="11" t="s">
        <v>932</v>
      </c>
      <c r="C1124" s="12">
        <v>0.0</v>
      </c>
      <c r="D1124" s="12">
        <f t="shared" si="1"/>
        <v>30</v>
      </c>
    </row>
    <row r="1125">
      <c r="A1125" s="10">
        <v>45260.0</v>
      </c>
      <c r="B1125" s="11" t="s">
        <v>933</v>
      </c>
      <c r="C1125" s="12">
        <v>0.0</v>
      </c>
      <c r="D1125" s="12">
        <f t="shared" si="1"/>
        <v>30</v>
      </c>
    </row>
    <row r="1126">
      <c r="A1126" s="10">
        <v>45260.0</v>
      </c>
      <c r="B1126" s="11" t="s">
        <v>934</v>
      </c>
      <c r="C1126" s="12">
        <v>0.0</v>
      </c>
      <c r="D1126" s="12">
        <f t="shared" si="1"/>
        <v>30</v>
      </c>
    </row>
    <row r="1127">
      <c r="A1127" s="10">
        <v>45260.0</v>
      </c>
      <c r="B1127" s="11" t="s">
        <v>935</v>
      </c>
      <c r="C1127" s="12">
        <v>0.0</v>
      </c>
      <c r="D1127" s="12">
        <f t="shared" si="1"/>
        <v>30</v>
      </c>
    </row>
    <row r="1128">
      <c r="A1128" s="10">
        <v>45260.0</v>
      </c>
      <c r="B1128" s="11" t="s">
        <v>936</v>
      </c>
      <c r="C1128" s="12">
        <v>0.0</v>
      </c>
      <c r="D1128" s="12">
        <f t="shared" si="1"/>
        <v>30</v>
      </c>
    </row>
    <row r="1129">
      <c r="A1129" s="10">
        <v>45260.0</v>
      </c>
      <c r="B1129" s="11" t="s">
        <v>937</v>
      </c>
      <c r="C1129" s="12">
        <v>0.0</v>
      </c>
      <c r="D1129" s="12">
        <f t="shared" si="1"/>
        <v>30</v>
      </c>
    </row>
    <row r="1130">
      <c r="A1130" s="10">
        <v>45260.0</v>
      </c>
      <c r="B1130" s="11" t="s">
        <v>938</v>
      </c>
      <c r="C1130" s="12">
        <v>0.0</v>
      </c>
      <c r="D1130" s="12">
        <f t="shared" si="1"/>
        <v>30</v>
      </c>
    </row>
    <row r="1131">
      <c r="A1131" s="10">
        <v>45260.0</v>
      </c>
      <c r="B1131" s="11" t="s">
        <v>939</v>
      </c>
      <c r="C1131" s="12">
        <v>0.0</v>
      </c>
      <c r="D1131" s="12">
        <f t="shared" si="1"/>
        <v>30</v>
      </c>
    </row>
    <row r="1132">
      <c r="A1132" s="10">
        <v>45260.0</v>
      </c>
      <c r="B1132" s="11" t="s">
        <v>940</v>
      </c>
      <c r="C1132" s="12">
        <v>0.0</v>
      </c>
      <c r="D1132" s="12">
        <f t="shared" si="1"/>
        <v>30</v>
      </c>
    </row>
    <row r="1133">
      <c r="A1133" s="10">
        <v>45260.0</v>
      </c>
      <c r="B1133" s="11" t="s">
        <v>941</v>
      </c>
      <c r="C1133" s="12">
        <v>0.0</v>
      </c>
      <c r="D1133" s="12">
        <f t="shared" si="1"/>
        <v>30</v>
      </c>
    </row>
    <row r="1134">
      <c r="A1134" s="10">
        <v>45260.0</v>
      </c>
      <c r="B1134" s="11" t="s">
        <v>942</v>
      </c>
      <c r="C1134" s="12">
        <v>0.0</v>
      </c>
      <c r="D1134" s="12">
        <f t="shared" si="1"/>
        <v>30</v>
      </c>
    </row>
    <row r="1135">
      <c r="A1135" s="10">
        <v>45260.0</v>
      </c>
      <c r="B1135" s="11" t="s">
        <v>943</v>
      </c>
      <c r="C1135" s="12">
        <v>0.0</v>
      </c>
      <c r="D1135" s="12">
        <f t="shared" si="1"/>
        <v>30</v>
      </c>
    </row>
    <row r="1136">
      <c r="A1136" s="10">
        <v>45260.0</v>
      </c>
      <c r="B1136" s="11" t="s">
        <v>944</v>
      </c>
      <c r="C1136" s="12">
        <v>0.0</v>
      </c>
      <c r="D1136" s="12">
        <f t="shared" si="1"/>
        <v>30</v>
      </c>
    </row>
    <row r="1137">
      <c r="A1137" s="10">
        <v>45260.0</v>
      </c>
      <c r="B1137" s="11" t="s">
        <v>945</v>
      </c>
      <c r="C1137" s="12">
        <v>0.0</v>
      </c>
      <c r="D1137" s="12">
        <f t="shared" si="1"/>
        <v>30</v>
      </c>
    </row>
    <row r="1138">
      <c r="A1138" s="10">
        <v>45260.0</v>
      </c>
      <c r="B1138" s="11" t="s">
        <v>946</v>
      </c>
      <c r="C1138" s="12">
        <v>0.0</v>
      </c>
      <c r="D1138" s="12">
        <f t="shared" si="1"/>
        <v>30</v>
      </c>
    </row>
    <row r="1139">
      <c r="A1139" s="10">
        <v>45260.0</v>
      </c>
      <c r="B1139" s="11" t="s">
        <v>947</v>
      </c>
      <c r="C1139" s="12">
        <v>0.0</v>
      </c>
      <c r="D1139" s="12">
        <f t="shared" si="1"/>
        <v>30</v>
      </c>
    </row>
    <row r="1140">
      <c r="A1140" s="10">
        <v>45260.0</v>
      </c>
      <c r="B1140" s="11" t="s">
        <v>948</v>
      </c>
      <c r="C1140" s="12">
        <v>0.0</v>
      </c>
      <c r="D1140" s="12">
        <f t="shared" si="1"/>
        <v>30</v>
      </c>
    </row>
    <row r="1141">
      <c r="A1141" s="10">
        <v>45260.0</v>
      </c>
      <c r="B1141" s="11" t="s">
        <v>949</v>
      </c>
      <c r="C1141" s="12">
        <v>0.0</v>
      </c>
      <c r="D1141" s="12">
        <f t="shared" si="1"/>
        <v>30</v>
      </c>
    </row>
    <row r="1142">
      <c r="A1142" s="10">
        <v>45260.0</v>
      </c>
      <c r="B1142" s="11" t="s">
        <v>950</v>
      </c>
      <c r="C1142" s="12">
        <v>0.0</v>
      </c>
      <c r="D1142" s="12">
        <f t="shared" si="1"/>
        <v>30</v>
      </c>
    </row>
    <row r="1143">
      <c r="A1143" s="10">
        <v>45260.0</v>
      </c>
      <c r="B1143" s="11" t="s">
        <v>951</v>
      </c>
      <c r="C1143" s="12">
        <v>0.0</v>
      </c>
      <c r="D1143" s="12">
        <f t="shared" si="1"/>
        <v>30</v>
      </c>
    </row>
    <row r="1144">
      <c r="A1144" s="10">
        <v>45260.0</v>
      </c>
      <c r="B1144" s="11" t="s">
        <v>952</v>
      </c>
      <c r="C1144" s="12">
        <v>0.0</v>
      </c>
      <c r="D1144" s="12">
        <f t="shared" si="1"/>
        <v>30</v>
      </c>
    </row>
    <row r="1145">
      <c r="A1145" s="10">
        <v>45260.0</v>
      </c>
      <c r="B1145" s="11" t="s">
        <v>953</v>
      </c>
      <c r="C1145" s="12">
        <v>0.0</v>
      </c>
      <c r="D1145" s="12">
        <f t="shared" si="1"/>
        <v>30</v>
      </c>
    </row>
    <row r="1146">
      <c r="A1146" s="10">
        <v>45260.0</v>
      </c>
      <c r="B1146" s="11" t="s">
        <v>954</v>
      </c>
      <c r="C1146" s="12">
        <v>0.0</v>
      </c>
      <c r="D1146" s="12">
        <f t="shared" si="1"/>
        <v>30</v>
      </c>
    </row>
    <row r="1147">
      <c r="A1147" s="10">
        <v>45260.0</v>
      </c>
      <c r="B1147" s="11" t="s">
        <v>955</v>
      </c>
      <c r="C1147" s="12">
        <v>0.0</v>
      </c>
      <c r="D1147" s="12">
        <f t="shared" si="1"/>
        <v>30</v>
      </c>
    </row>
    <row r="1148">
      <c r="A1148" s="10">
        <v>45260.0</v>
      </c>
      <c r="B1148" s="11" t="s">
        <v>956</v>
      </c>
      <c r="C1148" s="12">
        <v>0.0</v>
      </c>
      <c r="D1148" s="12">
        <f t="shared" si="1"/>
        <v>30</v>
      </c>
    </row>
    <row r="1149">
      <c r="A1149" s="10">
        <v>45260.0</v>
      </c>
      <c r="B1149" s="11" t="s">
        <v>957</v>
      </c>
      <c r="C1149" s="12">
        <v>0.0</v>
      </c>
      <c r="D1149" s="12">
        <f t="shared" si="1"/>
        <v>30</v>
      </c>
    </row>
    <row r="1150">
      <c r="A1150" s="10">
        <v>45260.0</v>
      </c>
      <c r="B1150" s="11" t="s">
        <v>958</v>
      </c>
      <c r="C1150" s="12">
        <v>0.0</v>
      </c>
      <c r="D1150" s="12">
        <f t="shared" si="1"/>
        <v>30</v>
      </c>
    </row>
    <row r="1151">
      <c r="A1151" s="10">
        <v>45239.0</v>
      </c>
      <c r="B1151" s="11" t="s">
        <v>959</v>
      </c>
      <c r="C1151" s="12">
        <v>0.0</v>
      </c>
      <c r="D1151" s="12">
        <f t="shared" si="1"/>
        <v>9</v>
      </c>
    </row>
    <row r="1152">
      <c r="A1152" s="10">
        <v>45239.0</v>
      </c>
      <c r="B1152" s="11" t="s">
        <v>534</v>
      </c>
      <c r="C1152" s="12">
        <v>0.0</v>
      </c>
      <c r="D1152" s="12">
        <f t="shared" si="1"/>
        <v>9</v>
      </c>
    </row>
    <row r="1153">
      <c r="A1153" s="10">
        <v>45239.0</v>
      </c>
      <c r="B1153" s="11" t="s">
        <v>960</v>
      </c>
      <c r="C1153" s="12">
        <v>0.0</v>
      </c>
      <c r="D1153" s="12">
        <f t="shared" si="1"/>
        <v>9</v>
      </c>
    </row>
    <row r="1154">
      <c r="A1154" s="10">
        <v>45239.0</v>
      </c>
      <c r="B1154" s="11" t="s">
        <v>961</v>
      </c>
      <c r="C1154" s="12">
        <v>0.0</v>
      </c>
      <c r="D1154" s="12">
        <f t="shared" si="1"/>
        <v>9</v>
      </c>
    </row>
    <row r="1155">
      <c r="A1155" s="10">
        <v>45239.0</v>
      </c>
      <c r="B1155" s="11" t="s">
        <v>263</v>
      </c>
      <c r="C1155" s="12">
        <v>0.0</v>
      </c>
      <c r="D1155" s="12">
        <f t="shared" si="1"/>
        <v>9</v>
      </c>
    </row>
    <row r="1156">
      <c r="A1156" s="10">
        <v>45239.0</v>
      </c>
      <c r="B1156" s="11" t="s">
        <v>962</v>
      </c>
      <c r="C1156" s="12">
        <v>0.0</v>
      </c>
      <c r="D1156" s="12">
        <f t="shared" si="1"/>
        <v>9</v>
      </c>
    </row>
    <row r="1157">
      <c r="A1157" s="10">
        <v>45239.0</v>
      </c>
      <c r="B1157" s="11" t="s">
        <v>716</v>
      </c>
      <c r="C1157" s="12">
        <v>0.0</v>
      </c>
      <c r="D1157" s="12">
        <f t="shared" si="1"/>
        <v>9</v>
      </c>
    </row>
    <row r="1158">
      <c r="A1158" s="10">
        <v>45239.0</v>
      </c>
      <c r="B1158" s="11" t="s">
        <v>272</v>
      </c>
      <c r="C1158" s="12">
        <v>0.0</v>
      </c>
      <c r="D1158" s="12">
        <f t="shared" si="1"/>
        <v>9</v>
      </c>
    </row>
    <row r="1159">
      <c r="A1159" s="10">
        <v>45239.0</v>
      </c>
      <c r="B1159" s="11" t="s">
        <v>963</v>
      </c>
      <c r="C1159" s="12">
        <v>0.0</v>
      </c>
      <c r="D1159" s="12">
        <f t="shared" si="1"/>
        <v>9</v>
      </c>
    </row>
    <row r="1160">
      <c r="A1160" s="10">
        <v>45239.0</v>
      </c>
      <c r="B1160" s="11" t="s">
        <v>964</v>
      </c>
      <c r="C1160" s="12">
        <v>0.0</v>
      </c>
      <c r="D1160" s="12">
        <f t="shared" si="1"/>
        <v>9</v>
      </c>
    </row>
    <row r="1161">
      <c r="A1161" s="10">
        <v>45239.0</v>
      </c>
      <c r="B1161" s="11" t="s">
        <v>965</v>
      </c>
      <c r="C1161" s="12">
        <v>0.0</v>
      </c>
      <c r="D1161" s="12">
        <f t="shared" si="1"/>
        <v>9</v>
      </c>
    </row>
    <row r="1162">
      <c r="A1162" s="10">
        <v>45239.0</v>
      </c>
      <c r="B1162" s="11" t="s">
        <v>966</v>
      </c>
      <c r="C1162" s="12">
        <v>0.0</v>
      </c>
      <c r="D1162" s="12">
        <f t="shared" si="1"/>
        <v>9</v>
      </c>
    </row>
    <row r="1163">
      <c r="A1163" s="10">
        <v>45239.0</v>
      </c>
      <c r="B1163" s="11" t="s">
        <v>967</v>
      </c>
      <c r="C1163" s="12">
        <v>0.0</v>
      </c>
      <c r="D1163" s="12">
        <f t="shared" si="1"/>
        <v>9</v>
      </c>
    </row>
    <row r="1164">
      <c r="A1164" s="10">
        <v>45239.0</v>
      </c>
      <c r="B1164" s="11" t="s">
        <v>968</v>
      </c>
      <c r="C1164" s="12">
        <v>0.0</v>
      </c>
      <c r="D1164" s="12">
        <f t="shared" si="1"/>
        <v>9</v>
      </c>
    </row>
    <row r="1165">
      <c r="A1165" s="10">
        <v>45239.0</v>
      </c>
      <c r="B1165" s="11" t="s">
        <v>559</v>
      </c>
      <c r="C1165" s="12">
        <v>0.0</v>
      </c>
      <c r="D1165" s="12">
        <f t="shared" si="1"/>
        <v>9</v>
      </c>
    </row>
    <row r="1166">
      <c r="A1166" s="10">
        <v>45239.0</v>
      </c>
      <c r="B1166" s="11" t="s">
        <v>969</v>
      </c>
      <c r="C1166" s="12">
        <v>0.0</v>
      </c>
      <c r="D1166" s="12">
        <f t="shared" si="1"/>
        <v>9</v>
      </c>
    </row>
    <row r="1167">
      <c r="A1167" s="10">
        <v>45239.0</v>
      </c>
      <c r="B1167" s="11" t="s">
        <v>970</v>
      </c>
      <c r="C1167" s="12">
        <v>0.0</v>
      </c>
      <c r="D1167" s="12">
        <f t="shared" si="1"/>
        <v>9</v>
      </c>
    </row>
    <row r="1168">
      <c r="A1168" s="10">
        <v>45239.0</v>
      </c>
      <c r="B1168" s="11" t="s">
        <v>971</v>
      </c>
      <c r="C1168" s="12">
        <v>0.0</v>
      </c>
      <c r="D1168" s="12">
        <f t="shared" si="1"/>
        <v>9</v>
      </c>
    </row>
    <row r="1169">
      <c r="A1169" s="10">
        <v>45239.0</v>
      </c>
      <c r="B1169" s="11" t="s">
        <v>972</v>
      </c>
      <c r="C1169" s="12">
        <v>0.0</v>
      </c>
      <c r="D1169" s="12">
        <f t="shared" si="1"/>
        <v>9</v>
      </c>
    </row>
    <row r="1170">
      <c r="A1170" s="10">
        <v>45239.0</v>
      </c>
      <c r="B1170" s="11" t="s">
        <v>973</v>
      </c>
      <c r="C1170" s="12">
        <v>0.0</v>
      </c>
      <c r="D1170" s="12">
        <f t="shared" si="1"/>
        <v>9</v>
      </c>
    </row>
    <row r="1171">
      <c r="A1171" s="10">
        <v>45239.0</v>
      </c>
      <c r="B1171" s="11" t="s">
        <v>974</v>
      </c>
      <c r="C1171" s="12">
        <v>0.0</v>
      </c>
      <c r="D1171" s="12">
        <f t="shared" si="1"/>
        <v>9</v>
      </c>
    </row>
    <row r="1172">
      <c r="A1172" s="10">
        <v>45239.0</v>
      </c>
      <c r="B1172" s="11" t="s">
        <v>975</v>
      </c>
      <c r="C1172" s="12">
        <v>0.0</v>
      </c>
      <c r="D1172" s="12">
        <f t="shared" si="1"/>
        <v>9</v>
      </c>
    </row>
    <row r="1173">
      <c r="A1173" s="10">
        <v>45239.0</v>
      </c>
      <c r="B1173" s="11" t="s">
        <v>976</v>
      </c>
      <c r="C1173" s="12">
        <v>0.0</v>
      </c>
      <c r="D1173" s="12">
        <f t="shared" si="1"/>
        <v>9</v>
      </c>
    </row>
    <row r="1174">
      <c r="A1174" s="10">
        <v>45239.0</v>
      </c>
      <c r="B1174" s="11" t="s">
        <v>977</v>
      </c>
      <c r="C1174" s="12">
        <v>0.0</v>
      </c>
      <c r="D1174" s="12">
        <f t="shared" si="1"/>
        <v>9</v>
      </c>
    </row>
    <row r="1175">
      <c r="A1175" s="10">
        <v>45239.0</v>
      </c>
      <c r="B1175" s="11" t="s">
        <v>978</v>
      </c>
      <c r="C1175" s="12">
        <v>0.0</v>
      </c>
      <c r="D1175" s="12">
        <f t="shared" si="1"/>
        <v>9</v>
      </c>
    </row>
    <row r="1176">
      <c r="A1176" s="10">
        <v>45239.0</v>
      </c>
      <c r="B1176" s="11" t="s">
        <v>979</v>
      </c>
      <c r="C1176" s="12">
        <v>0.0</v>
      </c>
      <c r="D1176" s="12">
        <f t="shared" si="1"/>
        <v>9</v>
      </c>
    </row>
    <row r="1177">
      <c r="A1177" s="10">
        <v>45239.0</v>
      </c>
      <c r="B1177" s="11" t="s">
        <v>980</v>
      </c>
      <c r="C1177" s="12">
        <v>0.0</v>
      </c>
      <c r="D1177" s="12">
        <f t="shared" si="1"/>
        <v>9</v>
      </c>
    </row>
    <row r="1178">
      <c r="A1178" s="10">
        <v>45239.0</v>
      </c>
      <c r="B1178" s="11" t="s">
        <v>981</v>
      </c>
      <c r="C1178" s="12">
        <v>0.0</v>
      </c>
      <c r="D1178" s="12">
        <f t="shared" si="1"/>
        <v>9</v>
      </c>
    </row>
    <row r="1179">
      <c r="A1179" s="10">
        <v>45239.0</v>
      </c>
      <c r="B1179" s="11" t="s">
        <v>635</v>
      </c>
      <c r="C1179" s="12">
        <v>0.0</v>
      </c>
      <c r="D1179" s="12">
        <f t="shared" si="1"/>
        <v>9</v>
      </c>
    </row>
    <row r="1180">
      <c r="A1180" s="10">
        <v>45239.0</v>
      </c>
      <c r="B1180" s="11" t="s">
        <v>982</v>
      </c>
      <c r="C1180" s="12">
        <v>0.0</v>
      </c>
      <c r="D1180" s="12">
        <f t="shared" si="1"/>
        <v>9</v>
      </c>
    </row>
    <row r="1181">
      <c r="A1181" s="10">
        <v>45239.0</v>
      </c>
      <c r="B1181" s="11" t="s">
        <v>983</v>
      </c>
      <c r="C1181" s="12">
        <v>0.0</v>
      </c>
      <c r="D1181" s="12">
        <f t="shared" si="1"/>
        <v>9</v>
      </c>
    </row>
    <row r="1182">
      <c r="A1182" s="10">
        <v>45239.0</v>
      </c>
      <c r="B1182" s="11" t="s">
        <v>984</v>
      </c>
      <c r="C1182" s="12">
        <v>0.0</v>
      </c>
      <c r="D1182" s="12">
        <f t="shared" si="1"/>
        <v>9</v>
      </c>
    </row>
    <row r="1183">
      <c r="A1183" s="10">
        <v>45239.0</v>
      </c>
      <c r="B1183" s="11" t="s">
        <v>985</v>
      </c>
      <c r="C1183" s="12">
        <v>0.0</v>
      </c>
      <c r="D1183" s="12">
        <f t="shared" si="1"/>
        <v>9</v>
      </c>
    </row>
    <row r="1184">
      <c r="A1184" s="10">
        <v>45239.0</v>
      </c>
      <c r="B1184" s="11" t="s">
        <v>986</v>
      </c>
      <c r="C1184" s="12">
        <v>0.0</v>
      </c>
      <c r="D1184" s="12">
        <f t="shared" si="1"/>
        <v>9</v>
      </c>
    </row>
    <row r="1185">
      <c r="A1185" s="10">
        <v>45239.0</v>
      </c>
      <c r="B1185" s="11" t="s">
        <v>166</v>
      </c>
      <c r="C1185" s="12">
        <v>0.0</v>
      </c>
      <c r="D1185" s="12">
        <f t="shared" si="1"/>
        <v>9</v>
      </c>
    </row>
    <row r="1186">
      <c r="A1186" s="10">
        <v>45239.0</v>
      </c>
      <c r="B1186" s="11" t="s">
        <v>987</v>
      </c>
      <c r="C1186" s="12">
        <v>0.0</v>
      </c>
      <c r="D1186" s="12">
        <f t="shared" si="1"/>
        <v>9</v>
      </c>
    </row>
    <row r="1187">
      <c r="A1187" s="10">
        <v>45239.0</v>
      </c>
      <c r="B1187" s="11" t="s">
        <v>434</v>
      </c>
      <c r="C1187" s="12">
        <v>0.0</v>
      </c>
      <c r="D1187" s="12">
        <f t="shared" si="1"/>
        <v>9</v>
      </c>
    </row>
    <row r="1188">
      <c r="A1188" s="10">
        <v>45239.0</v>
      </c>
      <c r="B1188" s="11" t="s">
        <v>988</v>
      </c>
      <c r="C1188" s="12">
        <v>0.0</v>
      </c>
      <c r="D1188" s="12">
        <f t="shared" si="1"/>
        <v>9</v>
      </c>
    </row>
    <row r="1189">
      <c r="A1189" s="10">
        <v>45239.0</v>
      </c>
      <c r="B1189" s="11" t="s">
        <v>989</v>
      </c>
      <c r="C1189" s="12">
        <v>0.0</v>
      </c>
      <c r="D1189" s="12">
        <f t="shared" si="1"/>
        <v>9</v>
      </c>
    </row>
    <row r="1190">
      <c r="A1190" s="10">
        <v>45239.0</v>
      </c>
      <c r="B1190" s="11" t="s">
        <v>990</v>
      </c>
      <c r="C1190" s="12">
        <v>0.0</v>
      </c>
      <c r="D1190" s="12">
        <f t="shared" si="1"/>
        <v>9</v>
      </c>
    </row>
    <row r="1191">
      <c r="A1191" s="10">
        <v>45239.0</v>
      </c>
      <c r="B1191" s="11" t="s">
        <v>991</v>
      </c>
      <c r="C1191" s="12">
        <v>0.0</v>
      </c>
      <c r="D1191" s="12">
        <f t="shared" si="1"/>
        <v>9</v>
      </c>
    </row>
    <row r="1192">
      <c r="A1192" s="10">
        <v>45239.0</v>
      </c>
      <c r="B1192" s="11" t="s">
        <v>992</v>
      </c>
      <c r="C1192" s="12">
        <v>0.0</v>
      </c>
      <c r="D1192" s="12">
        <f t="shared" si="1"/>
        <v>9</v>
      </c>
    </row>
    <row r="1193">
      <c r="A1193" s="10">
        <v>45239.0</v>
      </c>
      <c r="B1193" s="11" t="s">
        <v>993</v>
      </c>
      <c r="C1193" s="12">
        <v>0.0</v>
      </c>
      <c r="D1193" s="12">
        <f t="shared" si="1"/>
        <v>9</v>
      </c>
    </row>
    <row r="1194">
      <c r="A1194" s="10">
        <v>45239.0</v>
      </c>
      <c r="B1194" s="11" t="s">
        <v>994</v>
      </c>
      <c r="C1194" s="12">
        <v>0.0</v>
      </c>
      <c r="D1194" s="12">
        <f t="shared" si="1"/>
        <v>9</v>
      </c>
    </row>
    <row r="1195">
      <c r="A1195" s="10">
        <v>45239.0</v>
      </c>
      <c r="B1195" s="11" t="s">
        <v>995</v>
      </c>
      <c r="C1195" s="12">
        <v>0.0</v>
      </c>
      <c r="D1195" s="12">
        <f t="shared" si="1"/>
        <v>9</v>
      </c>
    </row>
    <row r="1196">
      <c r="A1196" s="10">
        <v>45239.0</v>
      </c>
      <c r="B1196" s="11" t="s">
        <v>996</v>
      </c>
      <c r="C1196" s="12">
        <v>0.0</v>
      </c>
      <c r="D1196" s="12">
        <f t="shared" si="1"/>
        <v>9</v>
      </c>
    </row>
    <row r="1197">
      <c r="A1197" s="10">
        <v>45239.0</v>
      </c>
      <c r="B1197" s="11" t="s">
        <v>997</v>
      </c>
      <c r="C1197" s="12">
        <v>0.0</v>
      </c>
      <c r="D1197" s="12">
        <f t="shared" si="1"/>
        <v>9</v>
      </c>
    </row>
    <row r="1198">
      <c r="A1198" s="10">
        <v>45239.0</v>
      </c>
      <c r="B1198" s="11" t="s">
        <v>998</v>
      </c>
      <c r="C1198" s="12">
        <v>0.0</v>
      </c>
      <c r="D1198" s="12">
        <f t="shared" si="1"/>
        <v>9</v>
      </c>
    </row>
    <row r="1199">
      <c r="A1199" s="10">
        <v>45239.0</v>
      </c>
      <c r="B1199" s="11" t="s">
        <v>999</v>
      </c>
      <c r="C1199" s="12">
        <v>0.0</v>
      </c>
      <c r="D1199" s="12">
        <f t="shared" si="1"/>
        <v>9</v>
      </c>
    </row>
    <row r="1200">
      <c r="A1200" s="10">
        <v>45239.0</v>
      </c>
      <c r="B1200" s="11" t="s">
        <v>1000</v>
      </c>
      <c r="C1200" s="12">
        <v>0.0</v>
      </c>
      <c r="D1200" s="12">
        <f t="shared" si="1"/>
        <v>9</v>
      </c>
    </row>
    <row r="1201">
      <c r="A1201" s="10">
        <v>45239.0</v>
      </c>
      <c r="B1201" s="11" t="s">
        <v>1001</v>
      </c>
      <c r="C1201" s="12">
        <v>0.0</v>
      </c>
      <c r="D1201" s="12">
        <f t="shared" si="1"/>
        <v>9</v>
      </c>
    </row>
    <row r="1202">
      <c r="A1202" s="10">
        <v>45239.0</v>
      </c>
      <c r="B1202" s="11" t="s">
        <v>1002</v>
      </c>
      <c r="C1202" s="12">
        <v>0.0</v>
      </c>
      <c r="D1202" s="12">
        <f t="shared" si="1"/>
        <v>9</v>
      </c>
    </row>
    <row r="1203">
      <c r="A1203" s="10">
        <v>45239.0</v>
      </c>
      <c r="B1203" s="11" t="s">
        <v>1003</v>
      </c>
      <c r="C1203" s="12">
        <v>0.0</v>
      </c>
      <c r="D1203" s="12">
        <f t="shared" si="1"/>
        <v>9</v>
      </c>
    </row>
    <row r="1204">
      <c r="A1204" s="10">
        <v>45239.0</v>
      </c>
      <c r="B1204" s="11" t="s">
        <v>1004</v>
      </c>
      <c r="C1204" s="12">
        <v>0.0</v>
      </c>
      <c r="D1204" s="12">
        <f t="shared" si="1"/>
        <v>9</v>
      </c>
    </row>
    <row r="1205">
      <c r="A1205" s="10">
        <v>45239.0</v>
      </c>
      <c r="B1205" s="11" t="s">
        <v>1005</v>
      </c>
      <c r="C1205" s="12">
        <v>0.0</v>
      </c>
      <c r="D1205" s="12">
        <f t="shared" si="1"/>
        <v>9</v>
      </c>
    </row>
    <row r="1206">
      <c r="A1206" s="10">
        <v>45239.0</v>
      </c>
      <c r="B1206" s="11" t="s">
        <v>719</v>
      </c>
      <c r="C1206" s="12">
        <v>0.0</v>
      </c>
      <c r="D1206" s="12">
        <f t="shared" si="1"/>
        <v>9</v>
      </c>
    </row>
    <row r="1207">
      <c r="A1207" s="10">
        <v>45239.0</v>
      </c>
      <c r="B1207" s="11" t="s">
        <v>1006</v>
      </c>
      <c r="C1207" s="12">
        <v>0.0</v>
      </c>
      <c r="D1207" s="12">
        <f t="shared" si="1"/>
        <v>9</v>
      </c>
    </row>
    <row r="1208">
      <c r="A1208" s="10">
        <v>45232.0</v>
      </c>
      <c r="B1208" s="11" t="s">
        <v>1007</v>
      </c>
      <c r="C1208" s="12">
        <v>0.0</v>
      </c>
      <c r="D1208" s="12">
        <f t="shared" si="1"/>
        <v>2</v>
      </c>
    </row>
    <row r="1209">
      <c r="A1209" s="10">
        <v>45232.0</v>
      </c>
      <c r="B1209" s="11" t="s">
        <v>1008</v>
      </c>
      <c r="C1209" s="12">
        <v>0.0</v>
      </c>
      <c r="D1209" s="12">
        <f t="shared" si="1"/>
        <v>2</v>
      </c>
    </row>
    <row r="1210">
      <c r="A1210" s="10">
        <v>45232.0</v>
      </c>
      <c r="B1210" s="11" t="s">
        <v>1009</v>
      </c>
      <c r="C1210" s="12">
        <v>0.0</v>
      </c>
      <c r="D1210" s="12">
        <f t="shared" si="1"/>
        <v>2</v>
      </c>
    </row>
    <row r="1211">
      <c r="A1211" s="10">
        <v>45232.0</v>
      </c>
      <c r="B1211" s="11" t="s">
        <v>1010</v>
      </c>
      <c r="C1211" s="12">
        <v>0.0</v>
      </c>
      <c r="D1211" s="12">
        <f t="shared" si="1"/>
        <v>2</v>
      </c>
    </row>
    <row r="1212">
      <c r="A1212" s="10">
        <v>45232.0</v>
      </c>
      <c r="B1212" s="11" t="s">
        <v>408</v>
      </c>
      <c r="C1212" s="12">
        <v>0.0</v>
      </c>
      <c r="D1212" s="12">
        <f t="shared" si="1"/>
        <v>2</v>
      </c>
    </row>
    <row r="1213">
      <c r="A1213" s="10">
        <v>45232.0</v>
      </c>
      <c r="B1213" s="11" t="s">
        <v>1011</v>
      </c>
      <c r="C1213" s="12">
        <v>0.0</v>
      </c>
      <c r="D1213" s="12">
        <f t="shared" si="1"/>
        <v>2</v>
      </c>
    </row>
    <row r="1214">
      <c r="A1214" s="10">
        <v>45232.0</v>
      </c>
      <c r="B1214" s="11" t="s">
        <v>1012</v>
      </c>
      <c r="C1214" s="12">
        <v>0.0</v>
      </c>
      <c r="D1214" s="12">
        <f t="shared" si="1"/>
        <v>2</v>
      </c>
    </row>
    <row r="1215">
      <c r="A1215" s="10">
        <v>45232.0</v>
      </c>
      <c r="B1215" s="11" t="s">
        <v>639</v>
      </c>
      <c r="C1215" s="12">
        <v>0.0</v>
      </c>
      <c r="D1215" s="12">
        <f t="shared" si="1"/>
        <v>2</v>
      </c>
    </row>
    <row r="1216">
      <c r="A1216" s="10">
        <v>45232.0</v>
      </c>
      <c r="B1216" s="11" t="s">
        <v>702</v>
      </c>
      <c r="C1216" s="12">
        <v>0.0</v>
      </c>
      <c r="D1216" s="12">
        <f t="shared" si="1"/>
        <v>2</v>
      </c>
    </row>
    <row r="1217">
      <c r="A1217" s="10">
        <v>45232.0</v>
      </c>
      <c r="B1217" s="11" t="s">
        <v>1013</v>
      </c>
      <c r="C1217" s="12">
        <v>0.0</v>
      </c>
      <c r="D1217" s="12">
        <f t="shared" si="1"/>
        <v>2</v>
      </c>
    </row>
    <row r="1218">
      <c r="A1218" s="10">
        <v>45232.0</v>
      </c>
      <c r="B1218" s="11" t="s">
        <v>1014</v>
      </c>
      <c r="C1218" s="12">
        <v>0.0</v>
      </c>
      <c r="D1218" s="12">
        <f t="shared" si="1"/>
        <v>2</v>
      </c>
    </row>
    <row r="1219">
      <c r="A1219" s="10">
        <v>45232.0</v>
      </c>
      <c r="B1219" s="11" t="s">
        <v>273</v>
      </c>
      <c r="C1219" s="12">
        <v>0.0</v>
      </c>
      <c r="D1219" s="12">
        <f t="shared" si="1"/>
        <v>2</v>
      </c>
    </row>
    <row r="1220">
      <c r="A1220" s="10">
        <v>45232.0</v>
      </c>
      <c r="B1220" s="11" t="s">
        <v>1015</v>
      </c>
      <c r="C1220" s="12">
        <v>0.0</v>
      </c>
      <c r="D1220" s="12">
        <f t="shared" si="1"/>
        <v>2</v>
      </c>
    </row>
    <row r="1221">
      <c r="A1221" s="10">
        <v>45232.0</v>
      </c>
      <c r="B1221" s="11" t="s">
        <v>1016</v>
      </c>
      <c r="C1221" s="12">
        <v>0.0</v>
      </c>
      <c r="D1221" s="12">
        <f t="shared" si="1"/>
        <v>2</v>
      </c>
    </row>
    <row r="1222">
      <c r="A1222" s="10">
        <v>45232.0</v>
      </c>
      <c r="B1222" s="11" t="s">
        <v>1017</v>
      </c>
      <c r="C1222" s="12">
        <v>0.0</v>
      </c>
      <c r="D1222" s="12">
        <f t="shared" si="1"/>
        <v>2</v>
      </c>
    </row>
    <row r="1223">
      <c r="A1223" s="10">
        <v>45232.0</v>
      </c>
      <c r="B1223" s="11" t="s">
        <v>1018</v>
      </c>
      <c r="C1223" s="12">
        <v>0.0</v>
      </c>
      <c r="D1223" s="12">
        <f t="shared" si="1"/>
        <v>2</v>
      </c>
    </row>
    <row r="1224">
      <c r="A1224" s="10">
        <v>45232.0</v>
      </c>
      <c r="B1224" s="11" t="s">
        <v>1019</v>
      </c>
      <c r="C1224" s="12">
        <v>0.0</v>
      </c>
      <c r="D1224" s="12">
        <f t="shared" si="1"/>
        <v>2</v>
      </c>
    </row>
    <row r="1225">
      <c r="A1225" s="10">
        <v>45232.0</v>
      </c>
      <c r="B1225" s="11" t="s">
        <v>110</v>
      </c>
      <c r="C1225" s="12">
        <v>0.0</v>
      </c>
      <c r="D1225" s="12">
        <f t="shared" si="1"/>
        <v>2</v>
      </c>
    </row>
    <row r="1226">
      <c r="A1226" s="10">
        <v>45232.0</v>
      </c>
      <c r="B1226" s="11" t="s">
        <v>1020</v>
      </c>
      <c r="C1226" s="12">
        <v>0.0</v>
      </c>
      <c r="D1226" s="12">
        <f t="shared" si="1"/>
        <v>2</v>
      </c>
    </row>
    <row r="1227">
      <c r="A1227" s="10">
        <v>45232.0</v>
      </c>
      <c r="B1227" s="11" t="s">
        <v>1021</v>
      </c>
      <c r="C1227" s="12">
        <v>0.0</v>
      </c>
      <c r="D1227" s="12">
        <f t="shared" si="1"/>
        <v>2</v>
      </c>
    </row>
    <row r="1228">
      <c r="A1228" s="10">
        <v>45232.0</v>
      </c>
      <c r="B1228" s="11" t="s">
        <v>1022</v>
      </c>
      <c r="C1228" s="12">
        <v>0.0</v>
      </c>
      <c r="D1228" s="12">
        <f t="shared" si="1"/>
        <v>2</v>
      </c>
    </row>
    <row r="1229">
      <c r="A1229" s="10">
        <v>45232.0</v>
      </c>
      <c r="B1229" s="11" t="s">
        <v>1023</v>
      </c>
      <c r="C1229" s="12">
        <v>0.0</v>
      </c>
      <c r="D1229" s="12">
        <f t="shared" si="1"/>
        <v>2</v>
      </c>
    </row>
    <row r="1230">
      <c r="A1230" s="10">
        <v>45232.0</v>
      </c>
      <c r="B1230" s="11" t="s">
        <v>1024</v>
      </c>
      <c r="C1230" s="12">
        <v>0.0</v>
      </c>
      <c r="D1230" s="12">
        <f t="shared" si="1"/>
        <v>2</v>
      </c>
    </row>
    <row r="1231">
      <c r="A1231" s="10">
        <v>45232.0</v>
      </c>
      <c r="B1231" s="11" t="s">
        <v>1025</v>
      </c>
      <c r="C1231" s="12">
        <v>0.0</v>
      </c>
      <c r="D1231" s="12">
        <f t="shared" si="1"/>
        <v>2</v>
      </c>
    </row>
    <row r="1232">
      <c r="A1232" s="10">
        <v>45232.0</v>
      </c>
      <c r="B1232" s="11" t="s">
        <v>1026</v>
      </c>
      <c r="C1232" s="12">
        <v>0.0</v>
      </c>
      <c r="D1232" s="12">
        <f t="shared" si="1"/>
        <v>2</v>
      </c>
    </row>
    <row r="1233">
      <c r="A1233" s="10">
        <v>45232.0</v>
      </c>
      <c r="B1233" s="11" t="s">
        <v>1027</v>
      </c>
      <c r="C1233" s="12">
        <v>0.0</v>
      </c>
      <c r="D1233" s="12">
        <f t="shared" si="1"/>
        <v>2</v>
      </c>
    </row>
    <row r="1234">
      <c r="A1234" s="10">
        <v>45232.0</v>
      </c>
      <c r="B1234" s="11" t="s">
        <v>1028</v>
      </c>
      <c r="C1234" s="12">
        <v>0.0</v>
      </c>
      <c r="D1234" s="12">
        <f t="shared" si="1"/>
        <v>2</v>
      </c>
    </row>
    <row r="1235">
      <c r="A1235" s="10">
        <v>45232.0</v>
      </c>
      <c r="B1235" s="11" t="s">
        <v>1029</v>
      </c>
      <c r="C1235" s="12">
        <v>0.0</v>
      </c>
      <c r="D1235" s="12">
        <f t="shared" si="1"/>
        <v>2</v>
      </c>
    </row>
    <row r="1236">
      <c r="A1236" s="10">
        <v>45232.0</v>
      </c>
      <c r="B1236" s="11" t="s">
        <v>1030</v>
      </c>
      <c r="C1236" s="12">
        <v>0.0</v>
      </c>
      <c r="D1236" s="12">
        <f t="shared" si="1"/>
        <v>2</v>
      </c>
    </row>
    <row r="1237">
      <c r="A1237" s="10">
        <v>45232.0</v>
      </c>
      <c r="B1237" s="11" t="s">
        <v>1031</v>
      </c>
      <c r="C1237" s="12">
        <v>0.0</v>
      </c>
      <c r="D1237" s="12">
        <f t="shared" si="1"/>
        <v>2</v>
      </c>
    </row>
    <row r="1238">
      <c r="A1238" s="10">
        <v>45232.0</v>
      </c>
      <c r="B1238" s="11" t="s">
        <v>660</v>
      </c>
      <c r="C1238" s="12">
        <v>0.0</v>
      </c>
      <c r="D1238" s="12">
        <f t="shared" si="1"/>
        <v>2</v>
      </c>
    </row>
    <row r="1239">
      <c r="A1239" s="10">
        <v>45232.0</v>
      </c>
      <c r="B1239" s="11" t="s">
        <v>1032</v>
      </c>
      <c r="C1239" s="12">
        <v>0.0</v>
      </c>
      <c r="D1239" s="12">
        <f t="shared" si="1"/>
        <v>2</v>
      </c>
    </row>
    <row r="1240">
      <c r="A1240" s="10">
        <v>45232.0</v>
      </c>
      <c r="B1240" s="11" t="s">
        <v>1033</v>
      </c>
      <c r="C1240" s="12">
        <v>0.0</v>
      </c>
      <c r="D1240" s="12">
        <f t="shared" si="1"/>
        <v>2</v>
      </c>
    </row>
    <row r="1241">
      <c r="A1241" s="10">
        <v>45232.0</v>
      </c>
      <c r="B1241" s="11" t="s">
        <v>1034</v>
      </c>
      <c r="C1241" s="12">
        <v>0.0</v>
      </c>
      <c r="D1241" s="12">
        <f t="shared" si="1"/>
        <v>2</v>
      </c>
    </row>
    <row r="1242">
      <c r="A1242" s="10">
        <v>45232.0</v>
      </c>
      <c r="B1242" s="11" t="s">
        <v>1035</v>
      </c>
      <c r="C1242" s="12">
        <v>0.0</v>
      </c>
      <c r="D1242" s="12">
        <f t="shared" si="1"/>
        <v>2</v>
      </c>
    </row>
    <row r="1243">
      <c r="A1243" s="10">
        <v>45232.0</v>
      </c>
      <c r="B1243" s="11" t="s">
        <v>1036</v>
      </c>
      <c r="C1243" s="12">
        <v>0.0</v>
      </c>
      <c r="D1243" s="12">
        <f t="shared" si="1"/>
        <v>2</v>
      </c>
    </row>
    <row r="1244">
      <c r="A1244" s="10">
        <v>45232.0</v>
      </c>
      <c r="B1244" s="11" t="s">
        <v>1037</v>
      </c>
      <c r="C1244" s="12">
        <v>0.0</v>
      </c>
      <c r="D1244" s="12">
        <f t="shared" si="1"/>
        <v>2</v>
      </c>
    </row>
    <row r="1245">
      <c r="A1245" s="10">
        <v>45232.0</v>
      </c>
      <c r="B1245" s="11" t="s">
        <v>503</v>
      </c>
      <c r="C1245" s="12">
        <v>0.0</v>
      </c>
      <c r="D1245" s="12">
        <f t="shared" si="1"/>
        <v>2</v>
      </c>
    </row>
    <row r="1246">
      <c r="A1246" s="10">
        <v>45232.0</v>
      </c>
      <c r="B1246" s="11" t="s">
        <v>1038</v>
      </c>
      <c r="C1246" s="12">
        <v>0.0</v>
      </c>
      <c r="D1246" s="12">
        <f t="shared" si="1"/>
        <v>2</v>
      </c>
    </row>
    <row r="1247">
      <c r="A1247" s="10">
        <v>45232.0</v>
      </c>
      <c r="B1247" s="11" t="s">
        <v>1039</v>
      </c>
      <c r="C1247" s="12">
        <v>0.0</v>
      </c>
      <c r="D1247" s="12">
        <f t="shared" si="1"/>
        <v>2</v>
      </c>
    </row>
    <row r="1248">
      <c r="A1248" s="10">
        <v>45232.0</v>
      </c>
      <c r="B1248" s="11" t="s">
        <v>1040</v>
      </c>
      <c r="C1248" s="12">
        <v>0.0</v>
      </c>
      <c r="D1248" s="12">
        <f t="shared" si="1"/>
        <v>2</v>
      </c>
    </row>
    <row r="1249">
      <c r="A1249" s="10">
        <v>45232.0</v>
      </c>
      <c r="B1249" s="11" t="s">
        <v>1041</v>
      </c>
      <c r="C1249" s="12">
        <v>0.0</v>
      </c>
      <c r="D1249" s="12">
        <f t="shared" si="1"/>
        <v>2</v>
      </c>
    </row>
    <row r="1250">
      <c r="A1250" s="10">
        <v>45232.0</v>
      </c>
      <c r="B1250" s="11" t="s">
        <v>1042</v>
      </c>
      <c r="C1250" s="12">
        <v>0.0</v>
      </c>
      <c r="D1250" s="12">
        <f t="shared" si="1"/>
        <v>2</v>
      </c>
    </row>
    <row r="1251">
      <c r="A1251" s="10">
        <v>45232.0</v>
      </c>
      <c r="B1251" s="11" t="s">
        <v>1043</v>
      </c>
      <c r="C1251" s="12">
        <v>0.0</v>
      </c>
      <c r="D1251" s="12">
        <f t="shared" si="1"/>
        <v>2</v>
      </c>
    </row>
    <row r="1252">
      <c r="A1252" s="10">
        <v>45232.0</v>
      </c>
      <c r="B1252" s="11" t="s">
        <v>1044</v>
      </c>
      <c r="C1252" s="12">
        <v>0.0</v>
      </c>
      <c r="D1252" s="12">
        <f t="shared" si="1"/>
        <v>2</v>
      </c>
    </row>
    <row r="1253">
      <c r="A1253" s="10">
        <v>45232.0</v>
      </c>
      <c r="B1253" s="11" t="s">
        <v>1045</v>
      </c>
      <c r="C1253" s="12">
        <v>0.0</v>
      </c>
      <c r="D1253" s="12">
        <f t="shared" si="1"/>
        <v>2</v>
      </c>
    </row>
    <row r="1254">
      <c r="A1254" s="10">
        <v>45232.0</v>
      </c>
      <c r="B1254" s="11" t="s">
        <v>1046</v>
      </c>
      <c r="C1254" s="12">
        <v>0.0</v>
      </c>
      <c r="D1254" s="12">
        <f t="shared" si="1"/>
        <v>2</v>
      </c>
    </row>
    <row r="1255">
      <c r="A1255" s="10">
        <v>45232.0</v>
      </c>
      <c r="B1255" s="11" t="s">
        <v>1047</v>
      </c>
      <c r="C1255" s="12">
        <v>0.0</v>
      </c>
      <c r="D1255" s="12">
        <f t="shared" si="1"/>
        <v>2</v>
      </c>
    </row>
    <row r="1256">
      <c r="A1256" s="10">
        <v>45232.0</v>
      </c>
      <c r="B1256" s="11" t="s">
        <v>708</v>
      </c>
      <c r="C1256" s="12">
        <v>0.0</v>
      </c>
      <c r="D1256" s="12">
        <f t="shared" si="1"/>
        <v>2</v>
      </c>
    </row>
    <row r="1257">
      <c r="A1257" s="10">
        <v>45232.0</v>
      </c>
      <c r="B1257" s="11" t="s">
        <v>1048</v>
      </c>
      <c r="C1257" s="12">
        <v>0.0</v>
      </c>
      <c r="D1257" s="12">
        <f t="shared" si="1"/>
        <v>2</v>
      </c>
    </row>
    <row r="1258">
      <c r="A1258" s="10">
        <v>45232.0</v>
      </c>
      <c r="B1258" s="11" t="s">
        <v>513</v>
      </c>
      <c r="C1258" s="12">
        <v>0.0</v>
      </c>
      <c r="D1258" s="12">
        <f t="shared" si="1"/>
        <v>2</v>
      </c>
    </row>
    <row r="1259">
      <c r="A1259" s="10">
        <v>45232.0</v>
      </c>
      <c r="B1259" s="11" t="s">
        <v>1049</v>
      </c>
      <c r="C1259" s="12">
        <v>0.0</v>
      </c>
      <c r="D1259" s="12">
        <f t="shared" si="1"/>
        <v>2</v>
      </c>
    </row>
    <row r="1260">
      <c r="A1260" s="10">
        <v>45232.0</v>
      </c>
      <c r="B1260" s="11" t="s">
        <v>1050</v>
      </c>
      <c r="C1260" s="12">
        <v>0.0</v>
      </c>
      <c r="D1260" s="12">
        <f t="shared" si="1"/>
        <v>2</v>
      </c>
    </row>
    <row r="1261">
      <c r="A1261" s="10">
        <v>45232.0</v>
      </c>
      <c r="B1261" s="11" t="s">
        <v>1051</v>
      </c>
      <c r="C1261" s="12">
        <v>0.0</v>
      </c>
      <c r="D1261" s="12">
        <f t="shared" si="1"/>
        <v>2</v>
      </c>
    </row>
    <row r="1262">
      <c r="A1262" s="10">
        <v>45232.0</v>
      </c>
      <c r="B1262" s="11" t="s">
        <v>1052</v>
      </c>
      <c r="C1262" s="12">
        <v>0.0</v>
      </c>
      <c r="D1262" s="12">
        <f t="shared" si="1"/>
        <v>2</v>
      </c>
    </row>
    <row r="1263">
      <c r="A1263" s="10">
        <v>45232.0</v>
      </c>
      <c r="B1263" s="11" t="s">
        <v>1053</v>
      </c>
      <c r="C1263" s="12">
        <v>0.0</v>
      </c>
      <c r="D1263" s="12">
        <f t="shared" si="1"/>
        <v>2</v>
      </c>
    </row>
    <row r="1264">
      <c r="A1264" s="10">
        <v>45232.0</v>
      </c>
      <c r="B1264" s="11" t="s">
        <v>352</v>
      </c>
      <c r="C1264" s="12">
        <v>0.0</v>
      </c>
      <c r="D1264" s="12">
        <f t="shared" si="1"/>
        <v>2</v>
      </c>
    </row>
    <row r="1265">
      <c r="A1265" s="10">
        <v>45232.0</v>
      </c>
      <c r="B1265" s="11" t="s">
        <v>1054</v>
      </c>
      <c r="C1265" s="12">
        <v>0.0</v>
      </c>
      <c r="D1265" s="12">
        <f t="shared" si="1"/>
        <v>2</v>
      </c>
    </row>
    <row r="1266">
      <c r="A1266" s="10">
        <v>45232.0</v>
      </c>
      <c r="B1266" s="11" t="s">
        <v>1055</v>
      </c>
      <c r="C1266" s="12">
        <v>0.0</v>
      </c>
      <c r="D1266" s="12">
        <f t="shared" si="1"/>
        <v>2</v>
      </c>
    </row>
    <row r="1267">
      <c r="A1267" s="10">
        <v>45232.0</v>
      </c>
      <c r="B1267" s="11" t="s">
        <v>1056</v>
      </c>
      <c r="C1267" s="12">
        <v>0.0</v>
      </c>
      <c r="D1267" s="12">
        <f t="shared" si="1"/>
        <v>2</v>
      </c>
    </row>
    <row r="1268">
      <c r="A1268" s="10">
        <v>45232.0</v>
      </c>
      <c r="B1268" s="11" t="s">
        <v>1057</v>
      </c>
      <c r="C1268" s="12">
        <v>0.0</v>
      </c>
      <c r="D1268" s="12">
        <f t="shared" si="1"/>
        <v>2</v>
      </c>
    </row>
    <row r="1269">
      <c r="A1269" s="10">
        <v>45232.0</v>
      </c>
      <c r="B1269" s="11" t="s">
        <v>684</v>
      </c>
      <c r="C1269" s="12">
        <v>0.0</v>
      </c>
      <c r="D1269" s="12">
        <f t="shared" si="1"/>
        <v>2</v>
      </c>
    </row>
    <row r="1270">
      <c r="A1270" s="10">
        <v>45232.0</v>
      </c>
      <c r="B1270" s="11" t="s">
        <v>1058</v>
      </c>
      <c r="C1270" s="12">
        <v>0.0</v>
      </c>
      <c r="D1270" s="12">
        <f t="shared" si="1"/>
        <v>2</v>
      </c>
    </row>
    <row r="1271">
      <c r="A1271" s="10">
        <v>45237.0</v>
      </c>
      <c r="B1271" s="11" t="s">
        <v>856</v>
      </c>
      <c r="C1271" s="12">
        <v>0.0</v>
      </c>
      <c r="D1271" s="12">
        <f t="shared" si="1"/>
        <v>7</v>
      </c>
    </row>
    <row r="1272">
      <c r="A1272" s="10">
        <v>45237.0</v>
      </c>
      <c r="B1272" s="11" t="s">
        <v>1059</v>
      </c>
      <c r="C1272" s="12">
        <v>0.0</v>
      </c>
      <c r="D1272" s="12">
        <f t="shared" si="1"/>
        <v>7</v>
      </c>
    </row>
    <row r="1273">
      <c r="A1273" s="10">
        <v>45237.0</v>
      </c>
      <c r="B1273" s="11" t="s">
        <v>1060</v>
      </c>
      <c r="C1273" s="12">
        <v>0.0</v>
      </c>
      <c r="D1273" s="12">
        <f t="shared" si="1"/>
        <v>7</v>
      </c>
    </row>
    <row r="1274">
      <c r="A1274" s="10">
        <v>45237.0</v>
      </c>
      <c r="B1274" s="11" t="s">
        <v>1061</v>
      </c>
      <c r="C1274" s="12">
        <v>0.0</v>
      </c>
      <c r="D1274" s="12">
        <f t="shared" si="1"/>
        <v>7</v>
      </c>
    </row>
    <row r="1275">
      <c r="A1275" s="10">
        <v>45237.0</v>
      </c>
      <c r="B1275" s="11" t="s">
        <v>1062</v>
      </c>
      <c r="C1275" s="12">
        <v>0.0</v>
      </c>
      <c r="D1275" s="12">
        <f t="shared" si="1"/>
        <v>7</v>
      </c>
    </row>
    <row r="1276">
      <c r="A1276" s="10">
        <v>45237.0</v>
      </c>
      <c r="B1276" s="11" t="s">
        <v>458</v>
      </c>
      <c r="C1276" s="12">
        <v>0.0</v>
      </c>
      <c r="D1276" s="12">
        <f t="shared" si="1"/>
        <v>7</v>
      </c>
    </row>
    <row r="1277">
      <c r="A1277" s="10">
        <v>45237.0</v>
      </c>
      <c r="B1277" s="11" t="s">
        <v>1063</v>
      </c>
      <c r="C1277" s="12">
        <v>0.0</v>
      </c>
      <c r="D1277" s="12">
        <f t="shared" si="1"/>
        <v>7</v>
      </c>
    </row>
    <row r="1278">
      <c r="A1278" s="10">
        <v>45237.0</v>
      </c>
      <c r="B1278" s="11" t="s">
        <v>1064</v>
      </c>
      <c r="C1278" s="12">
        <v>0.0</v>
      </c>
      <c r="D1278" s="12">
        <f t="shared" si="1"/>
        <v>7</v>
      </c>
    </row>
    <row r="1279">
      <c r="A1279" s="10">
        <v>45237.0</v>
      </c>
      <c r="B1279" s="11" t="s">
        <v>1065</v>
      </c>
      <c r="C1279" s="12">
        <v>0.0</v>
      </c>
      <c r="D1279" s="12">
        <f t="shared" si="1"/>
        <v>7</v>
      </c>
    </row>
    <row r="1280">
      <c r="A1280" s="10">
        <v>45237.0</v>
      </c>
      <c r="B1280" s="11" t="s">
        <v>1066</v>
      </c>
      <c r="C1280" s="12">
        <v>0.0</v>
      </c>
      <c r="D1280" s="12">
        <f t="shared" si="1"/>
        <v>7</v>
      </c>
    </row>
    <row r="1281">
      <c r="A1281" s="10">
        <v>45237.0</v>
      </c>
      <c r="B1281" s="11" t="s">
        <v>1067</v>
      </c>
      <c r="C1281" s="12">
        <v>0.0</v>
      </c>
      <c r="D1281" s="12">
        <f t="shared" si="1"/>
        <v>7</v>
      </c>
    </row>
    <row r="1282">
      <c r="A1282" s="10">
        <v>45237.0</v>
      </c>
      <c r="B1282" s="11" t="s">
        <v>1068</v>
      </c>
      <c r="C1282" s="12">
        <v>0.0</v>
      </c>
      <c r="D1282" s="12">
        <f t="shared" si="1"/>
        <v>7</v>
      </c>
    </row>
    <row r="1283">
      <c r="A1283" s="10">
        <v>45237.0</v>
      </c>
      <c r="B1283" s="11" t="s">
        <v>1069</v>
      </c>
      <c r="C1283" s="12">
        <v>0.0</v>
      </c>
      <c r="D1283" s="12">
        <f t="shared" si="1"/>
        <v>7</v>
      </c>
    </row>
    <row r="1284">
      <c r="A1284" s="10">
        <v>45237.0</v>
      </c>
      <c r="B1284" s="11" t="s">
        <v>1070</v>
      </c>
      <c r="C1284" s="12">
        <v>0.0</v>
      </c>
      <c r="D1284" s="12">
        <f t="shared" si="1"/>
        <v>7</v>
      </c>
    </row>
    <row r="1285">
      <c r="A1285" s="10">
        <v>45237.0</v>
      </c>
      <c r="B1285" s="11" t="s">
        <v>1071</v>
      </c>
      <c r="C1285" s="12">
        <v>0.0</v>
      </c>
      <c r="D1285" s="12">
        <f t="shared" si="1"/>
        <v>7</v>
      </c>
    </row>
    <row r="1286">
      <c r="A1286" s="10">
        <v>45237.0</v>
      </c>
      <c r="B1286" s="11" t="s">
        <v>1072</v>
      </c>
      <c r="C1286" s="12">
        <v>0.0</v>
      </c>
      <c r="D1286" s="12">
        <f t="shared" si="1"/>
        <v>7</v>
      </c>
    </row>
    <row r="1287">
      <c r="A1287" s="10">
        <v>45237.0</v>
      </c>
      <c r="B1287" s="11" t="s">
        <v>528</v>
      </c>
      <c r="C1287" s="12">
        <v>0.0</v>
      </c>
      <c r="D1287" s="12">
        <f t="shared" si="1"/>
        <v>7</v>
      </c>
    </row>
    <row r="1288">
      <c r="A1288" s="10">
        <v>45237.0</v>
      </c>
      <c r="B1288" s="11" t="s">
        <v>1073</v>
      </c>
      <c r="C1288" s="12">
        <v>0.0</v>
      </c>
      <c r="D1288" s="12">
        <f t="shared" si="1"/>
        <v>7</v>
      </c>
    </row>
    <row r="1289">
      <c r="A1289" s="10">
        <v>45237.0</v>
      </c>
      <c r="B1289" s="11" t="s">
        <v>1074</v>
      </c>
      <c r="C1289" s="12">
        <v>0.0</v>
      </c>
      <c r="D1289" s="12">
        <f t="shared" si="1"/>
        <v>7</v>
      </c>
    </row>
    <row r="1290">
      <c r="A1290" s="10">
        <v>45237.0</v>
      </c>
      <c r="B1290" s="11" t="s">
        <v>1075</v>
      </c>
      <c r="C1290" s="12">
        <v>0.0</v>
      </c>
      <c r="D1290" s="12">
        <f t="shared" si="1"/>
        <v>7</v>
      </c>
    </row>
    <row r="1291">
      <c r="A1291" s="10">
        <v>45237.0</v>
      </c>
      <c r="B1291" s="11" t="s">
        <v>1076</v>
      </c>
      <c r="C1291" s="12">
        <v>0.0</v>
      </c>
      <c r="D1291" s="12">
        <f t="shared" si="1"/>
        <v>7</v>
      </c>
    </row>
    <row r="1292">
      <c r="A1292" s="10">
        <v>45237.0</v>
      </c>
      <c r="B1292" s="11" t="s">
        <v>361</v>
      </c>
      <c r="C1292" s="12">
        <v>0.0</v>
      </c>
      <c r="D1292" s="12">
        <f t="shared" si="1"/>
        <v>7</v>
      </c>
    </row>
    <row r="1293">
      <c r="A1293" s="10">
        <v>45237.0</v>
      </c>
      <c r="B1293" s="11" t="s">
        <v>1077</v>
      </c>
      <c r="C1293" s="12">
        <v>0.0</v>
      </c>
      <c r="D1293" s="12">
        <f t="shared" si="1"/>
        <v>7</v>
      </c>
    </row>
    <row r="1294">
      <c r="A1294" s="10">
        <v>45237.0</v>
      </c>
      <c r="B1294" s="11" t="s">
        <v>466</v>
      </c>
      <c r="C1294" s="12">
        <v>0.0</v>
      </c>
      <c r="D1294" s="12">
        <f t="shared" si="1"/>
        <v>7</v>
      </c>
    </row>
    <row r="1295">
      <c r="A1295" s="10">
        <v>45237.0</v>
      </c>
      <c r="B1295" s="11" t="s">
        <v>1078</v>
      </c>
      <c r="C1295" s="12">
        <v>0.0</v>
      </c>
      <c r="D1295" s="12">
        <f t="shared" si="1"/>
        <v>7</v>
      </c>
    </row>
    <row r="1296">
      <c r="A1296" s="10">
        <v>45237.0</v>
      </c>
      <c r="B1296" s="11" t="s">
        <v>1079</v>
      </c>
      <c r="C1296" s="12">
        <v>0.0</v>
      </c>
      <c r="D1296" s="12">
        <f t="shared" si="1"/>
        <v>7</v>
      </c>
    </row>
    <row r="1297">
      <c r="A1297" s="10">
        <v>45237.0</v>
      </c>
      <c r="B1297" s="11" t="s">
        <v>1080</v>
      </c>
      <c r="C1297" s="12">
        <v>0.0</v>
      </c>
      <c r="D1297" s="12">
        <f t="shared" si="1"/>
        <v>7</v>
      </c>
    </row>
    <row r="1298">
      <c r="A1298" s="10">
        <v>45237.0</v>
      </c>
      <c r="B1298" s="11" t="s">
        <v>1081</v>
      </c>
      <c r="C1298" s="12">
        <v>0.0</v>
      </c>
      <c r="D1298" s="12">
        <f t="shared" si="1"/>
        <v>7</v>
      </c>
    </row>
    <row r="1299">
      <c r="A1299" s="10">
        <v>45237.0</v>
      </c>
      <c r="B1299" s="11" t="s">
        <v>793</v>
      </c>
      <c r="C1299" s="12">
        <v>0.0</v>
      </c>
      <c r="D1299" s="12">
        <f t="shared" si="1"/>
        <v>7</v>
      </c>
    </row>
    <row r="1300">
      <c r="A1300" s="10">
        <v>45237.0</v>
      </c>
      <c r="B1300" s="11" t="s">
        <v>1082</v>
      </c>
      <c r="C1300" s="12">
        <v>0.0</v>
      </c>
      <c r="D1300" s="12">
        <f t="shared" si="1"/>
        <v>7</v>
      </c>
    </row>
    <row r="1301">
      <c r="A1301" s="10">
        <v>45237.0</v>
      </c>
      <c r="B1301" s="11" t="s">
        <v>321</v>
      </c>
      <c r="C1301" s="12">
        <v>0.0</v>
      </c>
      <c r="D1301" s="12">
        <f t="shared" si="1"/>
        <v>7</v>
      </c>
    </row>
    <row r="1302">
      <c r="A1302" s="10">
        <v>45237.0</v>
      </c>
      <c r="B1302" s="11" t="s">
        <v>1083</v>
      </c>
      <c r="C1302" s="12">
        <v>0.0</v>
      </c>
      <c r="D1302" s="12">
        <f t="shared" si="1"/>
        <v>7</v>
      </c>
    </row>
    <row r="1303">
      <c r="A1303" s="10">
        <v>45237.0</v>
      </c>
      <c r="B1303" s="11" t="s">
        <v>306</v>
      </c>
      <c r="C1303" s="12">
        <v>0.0</v>
      </c>
      <c r="D1303" s="12">
        <f t="shared" si="1"/>
        <v>7</v>
      </c>
    </row>
    <row r="1304">
      <c r="A1304" s="10">
        <v>45237.0</v>
      </c>
      <c r="B1304" s="11" t="s">
        <v>1084</v>
      </c>
      <c r="C1304" s="12">
        <v>0.0</v>
      </c>
      <c r="D1304" s="12">
        <f t="shared" si="1"/>
        <v>7</v>
      </c>
    </row>
    <row r="1305">
      <c r="A1305" s="10">
        <v>45237.0</v>
      </c>
      <c r="B1305" s="11" t="s">
        <v>1085</v>
      </c>
      <c r="C1305" s="12">
        <v>0.0</v>
      </c>
      <c r="D1305" s="12">
        <f t="shared" si="1"/>
        <v>7</v>
      </c>
    </row>
    <row r="1306">
      <c r="A1306" s="10">
        <v>45237.0</v>
      </c>
      <c r="B1306" s="11" t="s">
        <v>1086</v>
      </c>
      <c r="C1306" s="12">
        <v>0.0</v>
      </c>
      <c r="D1306" s="12">
        <f t="shared" si="1"/>
        <v>7</v>
      </c>
    </row>
    <row r="1307">
      <c r="A1307" s="10">
        <v>45237.0</v>
      </c>
      <c r="B1307" s="11" t="s">
        <v>1087</v>
      </c>
      <c r="C1307" s="12">
        <v>0.0</v>
      </c>
      <c r="D1307" s="12">
        <f t="shared" si="1"/>
        <v>7</v>
      </c>
    </row>
    <row r="1308">
      <c r="A1308" s="10">
        <v>45237.0</v>
      </c>
      <c r="B1308" s="11" t="s">
        <v>1088</v>
      </c>
      <c r="C1308" s="12">
        <v>0.0</v>
      </c>
      <c r="D1308" s="12">
        <f t="shared" si="1"/>
        <v>7</v>
      </c>
    </row>
    <row r="1309">
      <c r="A1309" s="10">
        <v>45237.0</v>
      </c>
      <c r="B1309" s="11" t="s">
        <v>1089</v>
      </c>
      <c r="C1309" s="12">
        <v>0.0</v>
      </c>
      <c r="D1309" s="12">
        <f t="shared" si="1"/>
        <v>7</v>
      </c>
    </row>
    <row r="1310">
      <c r="A1310" s="10">
        <v>45237.0</v>
      </c>
      <c r="B1310" s="11" t="s">
        <v>1090</v>
      </c>
      <c r="C1310" s="12">
        <v>0.0</v>
      </c>
      <c r="D1310" s="12">
        <f t="shared" si="1"/>
        <v>7</v>
      </c>
    </row>
    <row r="1311">
      <c r="A1311" s="10">
        <v>45237.0</v>
      </c>
      <c r="B1311" s="11" t="s">
        <v>248</v>
      </c>
      <c r="C1311" s="12">
        <v>0.0</v>
      </c>
      <c r="D1311" s="12">
        <f t="shared" si="1"/>
        <v>7</v>
      </c>
    </row>
    <row r="1312">
      <c r="A1312" s="10">
        <v>45237.0</v>
      </c>
      <c r="B1312" s="11" t="s">
        <v>515</v>
      </c>
      <c r="C1312" s="12">
        <v>0.0</v>
      </c>
      <c r="D1312" s="12">
        <f t="shared" si="1"/>
        <v>7</v>
      </c>
    </row>
    <row r="1313">
      <c r="A1313" s="10">
        <v>45237.0</v>
      </c>
      <c r="B1313" s="11" t="s">
        <v>1091</v>
      </c>
      <c r="C1313" s="12">
        <v>0.0</v>
      </c>
      <c r="D1313" s="12">
        <f t="shared" si="1"/>
        <v>7</v>
      </c>
    </row>
    <row r="1314">
      <c r="A1314" s="10">
        <v>45237.0</v>
      </c>
      <c r="B1314" s="11" t="s">
        <v>1092</v>
      </c>
      <c r="C1314" s="12">
        <v>0.0</v>
      </c>
      <c r="D1314" s="12">
        <f t="shared" si="1"/>
        <v>7</v>
      </c>
    </row>
    <row r="1315">
      <c r="A1315" s="10">
        <v>45237.0</v>
      </c>
      <c r="B1315" s="11" t="s">
        <v>1093</v>
      </c>
      <c r="C1315" s="12">
        <v>0.0</v>
      </c>
      <c r="D1315" s="12">
        <f t="shared" si="1"/>
        <v>7</v>
      </c>
    </row>
    <row r="1316">
      <c r="A1316" s="10">
        <v>45237.0</v>
      </c>
      <c r="B1316" s="11" t="s">
        <v>1094</v>
      </c>
      <c r="C1316" s="12">
        <v>0.0</v>
      </c>
      <c r="D1316" s="12">
        <f t="shared" si="1"/>
        <v>7</v>
      </c>
    </row>
    <row r="1317">
      <c r="A1317" s="10">
        <v>45237.0</v>
      </c>
      <c r="B1317" s="11" t="s">
        <v>1095</v>
      </c>
      <c r="C1317" s="12">
        <v>0.0</v>
      </c>
      <c r="D1317" s="12">
        <f t="shared" si="1"/>
        <v>7</v>
      </c>
    </row>
    <row r="1318">
      <c r="A1318" s="10">
        <v>45237.0</v>
      </c>
      <c r="B1318" s="11" t="s">
        <v>1096</v>
      </c>
      <c r="C1318" s="12">
        <v>0.0</v>
      </c>
      <c r="D1318" s="12">
        <f t="shared" si="1"/>
        <v>7</v>
      </c>
    </row>
    <row r="1319">
      <c r="A1319" s="10">
        <v>45237.0</v>
      </c>
      <c r="B1319" s="11" t="s">
        <v>1097</v>
      </c>
      <c r="C1319" s="12">
        <v>0.0</v>
      </c>
      <c r="D1319" s="12">
        <f t="shared" si="1"/>
        <v>7</v>
      </c>
    </row>
    <row r="1320">
      <c r="A1320" s="10">
        <v>45237.0</v>
      </c>
      <c r="B1320" s="11" t="s">
        <v>567</v>
      </c>
      <c r="C1320" s="12">
        <v>0.0</v>
      </c>
      <c r="D1320" s="12">
        <f t="shared" si="1"/>
        <v>7</v>
      </c>
    </row>
    <row r="1321">
      <c r="A1321" s="10">
        <v>45237.0</v>
      </c>
      <c r="B1321" s="11" t="s">
        <v>1098</v>
      </c>
      <c r="C1321" s="12">
        <v>0.0</v>
      </c>
      <c r="D1321" s="12">
        <f t="shared" si="1"/>
        <v>7</v>
      </c>
    </row>
    <row r="1322">
      <c r="A1322" s="10">
        <v>45237.0</v>
      </c>
      <c r="B1322" s="11" t="s">
        <v>1099</v>
      </c>
      <c r="C1322" s="12">
        <v>0.0</v>
      </c>
      <c r="D1322" s="12">
        <f t="shared" si="1"/>
        <v>7</v>
      </c>
    </row>
    <row r="1323">
      <c r="A1323" s="10">
        <v>45237.0</v>
      </c>
      <c r="B1323" s="11" t="s">
        <v>1100</v>
      </c>
      <c r="C1323" s="12">
        <v>0.0</v>
      </c>
      <c r="D1323" s="12">
        <f t="shared" si="1"/>
        <v>7</v>
      </c>
    </row>
    <row r="1324">
      <c r="A1324" s="10">
        <v>45237.0</v>
      </c>
      <c r="B1324" s="11" t="s">
        <v>681</v>
      </c>
      <c r="C1324" s="12">
        <v>0.0</v>
      </c>
      <c r="D1324" s="12">
        <f t="shared" si="1"/>
        <v>7</v>
      </c>
    </row>
    <row r="1325">
      <c r="A1325" s="10">
        <v>45237.0</v>
      </c>
      <c r="B1325" s="11" t="s">
        <v>1000</v>
      </c>
      <c r="C1325" s="12">
        <v>0.0</v>
      </c>
      <c r="D1325" s="12">
        <f t="shared" si="1"/>
        <v>7</v>
      </c>
    </row>
    <row r="1326">
      <c r="A1326" s="10">
        <v>45237.0</v>
      </c>
      <c r="B1326" s="11" t="s">
        <v>689</v>
      </c>
      <c r="C1326" s="12">
        <v>0.0</v>
      </c>
      <c r="D1326" s="12">
        <f t="shared" si="1"/>
        <v>7</v>
      </c>
    </row>
    <row r="1327">
      <c r="A1327" s="10">
        <v>45256.0</v>
      </c>
      <c r="B1327" s="11" t="s">
        <v>1101</v>
      </c>
      <c r="C1327" s="12">
        <v>0.0</v>
      </c>
      <c r="D1327" s="12">
        <f t="shared" si="1"/>
        <v>26</v>
      </c>
    </row>
    <row r="1328">
      <c r="A1328" s="10">
        <v>45256.0</v>
      </c>
      <c r="B1328" s="11" t="s">
        <v>1102</v>
      </c>
      <c r="C1328" s="12">
        <v>0.0</v>
      </c>
      <c r="D1328" s="12">
        <f t="shared" si="1"/>
        <v>26</v>
      </c>
    </row>
    <row r="1329">
      <c r="A1329" s="10">
        <v>45256.0</v>
      </c>
      <c r="B1329" s="11" t="s">
        <v>1103</v>
      </c>
      <c r="C1329" s="12">
        <v>0.0</v>
      </c>
      <c r="D1329" s="12">
        <f t="shared" si="1"/>
        <v>26</v>
      </c>
    </row>
    <row r="1330">
      <c r="A1330" s="10">
        <v>45256.0</v>
      </c>
      <c r="B1330" s="11" t="s">
        <v>1090</v>
      </c>
      <c r="C1330" s="12">
        <v>0.0</v>
      </c>
      <c r="D1330" s="12">
        <f t="shared" si="1"/>
        <v>26</v>
      </c>
    </row>
    <row r="1331">
      <c r="A1331" s="10">
        <v>45256.0</v>
      </c>
      <c r="B1331" s="11" t="s">
        <v>1104</v>
      </c>
      <c r="C1331" s="12">
        <v>0.0</v>
      </c>
      <c r="D1331" s="12">
        <f t="shared" si="1"/>
        <v>26</v>
      </c>
    </row>
    <row r="1332">
      <c r="A1332" s="10">
        <v>45256.0</v>
      </c>
      <c r="B1332" s="11" t="s">
        <v>1008</v>
      </c>
      <c r="C1332" s="12">
        <v>0.0</v>
      </c>
      <c r="D1332" s="12">
        <f t="shared" si="1"/>
        <v>26</v>
      </c>
    </row>
    <row r="1333">
      <c r="A1333" s="10">
        <v>45256.0</v>
      </c>
      <c r="B1333" s="11" t="s">
        <v>1105</v>
      </c>
      <c r="C1333" s="12">
        <v>0.0</v>
      </c>
      <c r="D1333" s="12">
        <f t="shared" si="1"/>
        <v>26</v>
      </c>
    </row>
    <row r="1334">
      <c r="A1334" s="10">
        <v>45256.0</v>
      </c>
      <c r="B1334" s="11" t="s">
        <v>1106</v>
      </c>
      <c r="C1334" s="12">
        <v>0.0</v>
      </c>
      <c r="D1334" s="12">
        <f t="shared" si="1"/>
        <v>26</v>
      </c>
    </row>
    <row r="1335">
      <c r="A1335" s="10">
        <v>45256.0</v>
      </c>
      <c r="B1335" s="11" t="s">
        <v>1107</v>
      </c>
      <c r="C1335" s="12">
        <v>0.0</v>
      </c>
      <c r="D1335" s="12">
        <f t="shared" si="1"/>
        <v>26</v>
      </c>
    </row>
    <row r="1336">
      <c r="A1336" s="10">
        <v>45256.0</v>
      </c>
      <c r="B1336" s="11" t="s">
        <v>590</v>
      </c>
      <c r="C1336" s="12">
        <v>0.0</v>
      </c>
      <c r="D1336" s="12">
        <f t="shared" si="1"/>
        <v>26</v>
      </c>
    </row>
    <row r="1337">
      <c r="A1337" s="10">
        <v>45256.0</v>
      </c>
      <c r="B1337" s="11" t="s">
        <v>546</v>
      </c>
      <c r="C1337" s="12">
        <v>0.0</v>
      </c>
      <c r="D1337" s="12">
        <f t="shared" si="1"/>
        <v>26</v>
      </c>
    </row>
    <row r="1338">
      <c r="A1338" s="10">
        <v>45256.0</v>
      </c>
      <c r="B1338" s="11" t="s">
        <v>1108</v>
      </c>
      <c r="C1338" s="12">
        <v>0.0</v>
      </c>
      <c r="D1338" s="12">
        <f t="shared" si="1"/>
        <v>26</v>
      </c>
    </row>
    <row r="1339">
      <c r="A1339" s="10">
        <v>45256.0</v>
      </c>
      <c r="B1339" s="11" t="s">
        <v>1109</v>
      </c>
      <c r="C1339" s="12">
        <v>0.0</v>
      </c>
      <c r="D1339" s="12">
        <f t="shared" si="1"/>
        <v>26</v>
      </c>
    </row>
    <row r="1340">
      <c r="A1340" s="10">
        <v>45256.0</v>
      </c>
      <c r="B1340" s="11" t="s">
        <v>1110</v>
      </c>
      <c r="C1340" s="12">
        <v>0.0</v>
      </c>
      <c r="D1340" s="12">
        <f t="shared" si="1"/>
        <v>26</v>
      </c>
    </row>
    <row r="1341">
      <c r="A1341" s="10">
        <v>45256.0</v>
      </c>
      <c r="B1341" s="11" t="s">
        <v>1111</v>
      </c>
      <c r="C1341" s="12">
        <v>0.0</v>
      </c>
      <c r="D1341" s="12">
        <f t="shared" si="1"/>
        <v>26</v>
      </c>
    </row>
    <row r="1342">
      <c r="A1342" s="10">
        <v>45256.0</v>
      </c>
      <c r="B1342" s="11" t="s">
        <v>1112</v>
      </c>
      <c r="C1342" s="12">
        <v>0.0</v>
      </c>
      <c r="D1342" s="12">
        <f t="shared" si="1"/>
        <v>26</v>
      </c>
    </row>
    <row r="1343">
      <c r="A1343" s="10">
        <v>45256.0</v>
      </c>
      <c r="B1343" s="11" t="s">
        <v>1113</v>
      </c>
      <c r="C1343" s="12">
        <v>0.0</v>
      </c>
      <c r="D1343" s="12">
        <f t="shared" si="1"/>
        <v>26</v>
      </c>
    </row>
    <row r="1344">
      <c r="A1344" s="10">
        <v>45256.0</v>
      </c>
      <c r="B1344" s="11" t="s">
        <v>1114</v>
      </c>
      <c r="C1344" s="12">
        <v>0.0</v>
      </c>
      <c r="D1344" s="12">
        <f t="shared" si="1"/>
        <v>26</v>
      </c>
    </row>
    <row r="1345">
      <c r="A1345" s="10">
        <v>45256.0</v>
      </c>
      <c r="B1345" s="11" t="s">
        <v>1115</v>
      </c>
      <c r="C1345" s="12">
        <v>0.0</v>
      </c>
      <c r="D1345" s="12">
        <f t="shared" si="1"/>
        <v>26</v>
      </c>
    </row>
    <row r="1346">
      <c r="A1346" s="10">
        <v>45256.0</v>
      </c>
      <c r="B1346" s="11" t="s">
        <v>1116</v>
      </c>
      <c r="C1346" s="12">
        <v>0.0</v>
      </c>
      <c r="D1346" s="12">
        <f t="shared" si="1"/>
        <v>26</v>
      </c>
    </row>
    <row r="1347">
      <c r="A1347" s="10">
        <v>45256.0</v>
      </c>
      <c r="B1347" s="11" t="s">
        <v>1117</v>
      </c>
      <c r="C1347" s="12">
        <v>0.0</v>
      </c>
      <c r="D1347" s="12">
        <f t="shared" si="1"/>
        <v>26</v>
      </c>
    </row>
    <row r="1348">
      <c r="A1348" s="10">
        <v>45256.0</v>
      </c>
      <c r="B1348" s="11" t="s">
        <v>1118</v>
      </c>
      <c r="C1348" s="12">
        <v>0.0</v>
      </c>
      <c r="D1348" s="12">
        <f t="shared" si="1"/>
        <v>26</v>
      </c>
    </row>
    <row r="1349">
      <c r="A1349" s="10">
        <v>45256.0</v>
      </c>
      <c r="B1349" s="11" t="s">
        <v>1119</v>
      </c>
      <c r="C1349" s="12">
        <v>0.0</v>
      </c>
      <c r="D1349" s="12">
        <f t="shared" si="1"/>
        <v>26</v>
      </c>
    </row>
    <row r="1350">
      <c r="A1350" s="10">
        <v>45256.0</v>
      </c>
      <c r="B1350" s="11" t="s">
        <v>1120</v>
      </c>
      <c r="C1350" s="12">
        <v>0.0</v>
      </c>
      <c r="D1350" s="12">
        <f t="shared" si="1"/>
        <v>26</v>
      </c>
    </row>
    <row r="1351">
      <c r="A1351" s="10">
        <v>45256.0</v>
      </c>
      <c r="B1351" s="11" t="s">
        <v>1121</v>
      </c>
      <c r="C1351" s="12">
        <v>0.0</v>
      </c>
      <c r="D1351" s="12">
        <f t="shared" si="1"/>
        <v>26</v>
      </c>
    </row>
    <row r="1352">
      <c r="A1352" s="10">
        <v>45256.0</v>
      </c>
      <c r="B1352" s="11" t="s">
        <v>1122</v>
      </c>
      <c r="C1352" s="12">
        <v>0.0</v>
      </c>
      <c r="D1352" s="12">
        <f t="shared" si="1"/>
        <v>26</v>
      </c>
    </row>
    <row r="1353">
      <c r="A1353" s="10">
        <v>45256.0</v>
      </c>
      <c r="B1353" s="11" t="s">
        <v>1123</v>
      </c>
      <c r="C1353" s="12">
        <v>0.0</v>
      </c>
      <c r="D1353" s="12">
        <f t="shared" si="1"/>
        <v>26</v>
      </c>
    </row>
    <row r="1354">
      <c r="A1354" s="10">
        <v>45255.0</v>
      </c>
      <c r="B1354" s="11" t="s">
        <v>443</v>
      </c>
      <c r="C1354" s="12">
        <v>0.0</v>
      </c>
      <c r="D1354" s="12">
        <f t="shared" si="1"/>
        <v>25</v>
      </c>
    </row>
    <row r="1355">
      <c r="A1355" s="10">
        <v>45255.0</v>
      </c>
      <c r="B1355" s="11" t="s">
        <v>458</v>
      </c>
      <c r="C1355" s="12">
        <v>0.0</v>
      </c>
      <c r="D1355" s="12">
        <f t="shared" si="1"/>
        <v>25</v>
      </c>
    </row>
    <row r="1356">
      <c r="A1356" s="10">
        <v>45255.0</v>
      </c>
      <c r="B1356" s="11" t="s">
        <v>1124</v>
      </c>
      <c r="C1356" s="12">
        <v>0.0</v>
      </c>
      <c r="D1356" s="12">
        <f t="shared" si="1"/>
        <v>25</v>
      </c>
    </row>
    <row r="1357">
      <c r="A1357" s="10">
        <v>45255.0</v>
      </c>
      <c r="B1357" s="11" t="s">
        <v>1125</v>
      </c>
      <c r="C1357" s="12">
        <v>0.0</v>
      </c>
      <c r="D1357" s="12">
        <f t="shared" si="1"/>
        <v>25</v>
      </c>
    </row>
    <row r="1358">
      <c r="A1358" s="10">
        <v>45255.0</v>
      </c>
      <c r="B1358" s="11" t="s">
        <v>1126</v>
      </c>
      <c r="C1358" s="12">
        <v>0.0</v>
      </c>
      <c r="D1358" s="12">
        <f t="shared" si="1"/>
        <v>25</v>
      </c>
    </row>
    <row r="1359">
      <c r="A1359" s="10">
        <v>45255.0</v>
      </c>
      <c r="B1359" s="11" t="s">
        <v>1127</v>
      </c>
      <c r="C1359" s="12">
        <v>0.0</v>
      </c>
      <c r="D1359" s="12">
        <f t="shared" si="1"/>
        <v>25</v>
      </c>
    </row>
    <row r="1360">
      <c r="A1360" s="10">
        <v>45255.0</v>
      </c>
      <c r="B1360" s="11" t="s">
        <v>485</v>
      </c>
      <c r="C1360" s="12">
        <v>0.0</v>
      </c>
      <c r="D1360" s="12">
        <f t="shared" si="1"/>
        <v>25</v>
      </c>
    </row>
    <row r="1361">
      <c r="A1361" s="10">
        <v>45255.0</v>
      </c>
      <c r="B1361" s="11" t="s">
        <v>1128</v>
      </c>
      <c r="C1361" s="12">
        <v>0.0</v>
      </c>
      <c r="D1361" s="12">
        <f t="shared" si="1"/>
        <v>25</v>
      </c>
    </row>
    <row r="1362">
      <c r="A1362" s="10">
        <v>45255.0</v>
      </c>
      <c r="B1362" s="11" t="s">
        <v>761</v>
      </c>
      <c r="C1362" s="12">
        <v>0.0</v>
      </c>
      <c r="D1362" s="12">
        <f t="shared" si="1"/>
        <v>25</v>
      </c>
    </row>
    <row r="1363">
      <c r="A1363" s="10">
        <v>45255.0</v>
      </c>
      <c r="B1363" s="11" t="s">
        <v>1129</v>
      </c>
      <c r="C1363" s="12">
        <v>0.0</v>
      </c>
      <c r="D1363" s="12">
        <f t="shared" si="1"/>
        <v>25</v>
      </c>
    </row>
    <row r="1364">
      <c r="A1364" s="10">
        <v>45255.0</v>
      </c>
      <c r="B1364" s="11" t="s">
        <v>1130</v>
      </c>
      <c r="C1364" s="12">
        <v>0.0</v>
      </c>
      <c r="D1364" s="12">
        <f t="shared" si="1"/>
        <v>25</v>
      </c>
    </row>
    <row r="1365">
      <c r="A1365" s="10">
        <v>45255.0</v>
      </c>
      <c r="B1365" s="11" t="s">
        <v>1131</v>
      </c>
      <c r="C1365" s="12">
        <v>0.0</v>
      </c>
      <c r="D1365" s="12">
        <f t="shared" si="1"/>
        <v>25</v>
      </c>
    </row>
    <row r="1366">
      <c r="A1366" s="10">
        <v>45255.0</v>
      </c>
      <c r="B1366" s="11" t="s">
        <v>1132</v>
      </c>
      <c r="C1366" s="12">
        <v>0.0</v>
      </c>
      <c r="D1366" s="12">
        <f t="shared" si="1"/>
        <v>25</v>
      </c>
    </row>
    <row r="1367">
      <c r="A1367" s="10">
        <v>45255.0</v>
      </c>
      <c r="B1367" s="11" t="s">
        <v>1133</v>
      </c>
      <c r="C1367" s="12">
        <v>0.0</v>
      </c>
      <c r="D1367" s="12">
        <f t="shared" si="1"/>
        <v>25</v>
      </c>
    </row>
    <row r="1368">
      <c r="A1368" s="10">
        <v>45255.0</v>
      </c>
      <c r="B1368" s="11" t="s">
        <v>1134</v>
      </c>
      <c r="C1368" s="12">
        <v>0.0</v>
      </c>
      <c r="D1368" s="12">
        <f t="shared" si="1"/>
        <v>25</v>
      </c>
    </row>
    <row r="1369">
      <c r="A1369" s="10">
        <v>45255.0</v>
      </c>
      <c r="B1369" s="11" t="s">
        <v>1135</v>
      </c>
      <c r="C1369" s="12">
        <v>0.0</v>
      </c>
      <c r="D1369" s="12">
        <f t="shared" si="1"/>
        <v>25</v>
      </c>
    </row>
    <row r="1370">
      <c r="A1370" s="10">
        <v>45255.0</v>
      </c>
      <c r="B1370" s="11" t="s">
        <v>213</v>
      </c>
      <c r="C1370" s="12">
        <v>0.0</v>
      </c>
      <c r="D1370" s="12">
        <f t="shared" si="1"/>
        <v>25</v>
      </c>
    </row>
    <row r="1371">
      <c r="A1371" s="10">
        <v>45255.0</v>
      </c>
      <c r="B1371" s="11" t="s">
        <v>302</v>
      </c>
      <c r="C1371" s="12">
        <v>0.0</v>
      </c>
      <c r="D1371" s="12">
        <f t="shared" si="1"/>
        <v>25</v>
      </c>
    </row>
    <row r="1372">
      <c r="A1372" s="10">
        <v>45255.0</v>
      </c>
      <c r="B1372" s="11" t="s">
        <v>1136</v>
      </c>
      <c r="C1372" s="12">
        <v>0.0</v>
      </c>
      <c r="D1372" s="12">
        <f t="shared" si="1"/>
        <v>25</v>
      </c>
    </row>
    <row r="1373">
      <c r="A1373" s="10">
        <v>45255.0</v>
      </c>
      <c r="B1373" s="11" t="s">
        <v>1137</v>
      </c>
      <c r="C1373" s="12">
        <v>0.0</v>
      </c>
      <c r="D1373" s="12">
        <f t="shared" si="1"/>
        <v>25</v>
      </c>
    </row>
    <row r="1374">
      <c r="A1374" s="10">
        <v>45255.0</v>
      </c>
      <c r="B1374" s="11" t="s">
        <v>1138</v>
      </c>
      <c r="C1374" s="12">
        <v>0.0</v>
      </c>
      <c r="D1374" s="12">
        <f t="shared" si="1"/>
        <v>25</v>
      </c>
    </row>
    <row r="1375">
      <c r="A1375" s="10">
        <v>45255.0</v>
      </c>
      <c r="B1375" s="11" t="s">
        <v>1139</v>
      </c>
      <c r="C1375" s="12">
        <v>0.0</v>
      </c>
      <c r="D1375" s="12">
        <f t="shared" si="1"/>
        <v>25</v>
      </c>
    </row>
    <row r="1376">
      <c r="A1376" s="10">
        <v>45255.0</v>
      </c>
      <c r="B1376" s="11" t="s">
        <v>1140</v>
      </c>
      <c r="C1376" s="12">
        <v>0.0</v>
      </c>
      <c r="D1376" s="12">
        <f t="shared" si="1"/>
        <v>25</v>
      </c>
    </row>
    <row r="1377">
      <c r="A1377" s="10">
        <v>45255.0</v>
      </c>
      <c r="B1377" s="11" t="s">
        <v>962</v>
      </c>
      <c r="C1377" s="12">
        <v>0.0</v>
      </c>
      <c r="D1377" s="12">
        <f t="shared" si="1"/>
        <v>25</v>
      </c>
    </row>
    <row r="1378">
      <c r="A1378" s="10">
        <v>45255.0</v>
      </c>
      <c r="B1378" s="11" t="s">
        <v>1141</v>
      </c>
      <c r="C1378" s="12">
        <v>0.0</v>
      </c>
      <c r="D1378" s="12">
        <f t="shared" si="1"/>
        <v>25</v>
      </c>
    </row>
    <row r="1379">
      <c r="A1379" s="10">
        <v>45255.0</v>
      </c>
      <c r="B1379" s="11" t="s">
        <v>1142</v>
      </c>
      <c r="C1379" s="12">
        <v>0.0</v>
      </c>
      <c r="D1379" s="12">
        <f t="shared" si="1"/>
        <v>25</v>
      </c>
    </row>
    <row r="1380">
      <c r="A1380" s="10">
        <v>45255.0</v>
      </c>
      <c r="B1380" s="11" t="s">
        <v>1143</v>
      </c>
      <c r="C1380" s="12">
        <v>0.0</v>
      </c>
      <c r="D1380" s="12">
        <f t="shared" si="1"/>
        <v>25</v>
      </c>
    </row>
    <row r="1381">
      <c r="A1381" s="10">
        <v>45255.0</v>
      </c>
      <c r="B1381" s="11" t="s">
        <v>697</v>
      </c>
      <c r="C1381" s="12">
        <v>0.0</v>
      </c>
      <c r="D1381" s="12">
        <f t="shared" si="1"/>
        <v>25</v>
      </c>
    </row>
    <row r="1382">
      <c r="A1382" s="10">
        <v>45255.0</v>
      </c>
      <c r="B1382" s="11" t="s">
        <v>1144</v>
      </c>
      <c r="C1382" s="12">
        <v>0.0</v>
      </c>
      <c r="D1382" s="12">
        <f t="shared" si="1"/>
        <v>25</v>
      </c>
    </row>
    <row r="1383">
      <c r="A1383" s="10">
        <v>45255.0</v>
      </c>
      <c r="B1383" s="11" t="s">
        <v>546</v>
      </c>
      <c r="C1383" s="12">
        <v>0.0</v>
      </c>
      <c r="D1383" s="12">
        <f t="shared" si="1"/>
        <v>25</v>
      </c>
    </row>
    <row r="1384">
      <c r="A1384" s="10">
        <v>45255.0</v>
      </c>
      <c r="B1384" s="11" t="s">
        <v>1145</v>
      </c>
      <c r="C1384" s="12">
        <v>0.0</v>
      </c>
      <c r="D1384" s="12">
        <f t="shared" si="1"/>
        <v>25</v>
      </c>
    </row>
    <row r="1385">
      <c r="A1385" s="10">
        <v>45255.0</v>
      </c>
      <c r="B1385" s="11" t="s">
        <v>1146</v>
      </c>
      <c r="C1385" s="12">
        <v>0.0</v>
      </c>
      <c r="D1385" s="12">
        <f t="shared" si="1"/>
        <v>25</v>
      </c>
    </row>
    <row r="1386">
      <c r="A1386" s="10">
        <v>45255.0</v>
      </c>
      <c r="B1386" s="11" t="s">
        <v>1147</v>
      </c>
      <c r="C1386" s="12">
        <v>0.0</v>
      </c>
      <c r="D1386" s="12">
        <f t="shared" si="1"/>
        <v>25</v>
      </c>
    </row>
    <row r="1387">
      <c r="A1387" s="10">
        <v>45255.0</v>
      </c>
      <c r="B1387" s="11" t="s">
        <v>1148</v>
      </c>
      <c r="C1387" s="12">
        <v>0.0</v>
      </c>
      <c r="D1387" s="12">
        <f t="shared" si="1"/>
        <v>25</v>
      </c>
    </row>
    <row r="1388">
      <c r="A1388" s="10">
        <v>45255.0</v>
      </c>
      <c r="B1388" s="11" t="s">
        <v>1149</v>
      </c>
      <c r="C1388" s="12">
        <v>0.0</v>
      </c>
      <c r="D1388" s="12">
        <f t="shared" si="1"/>
        <v>25</v>
      </c>
    </row>
    <row r="1389">
      <c r="A1389" s="10">
        <v>45255.0</v>
      </c>
      <c r="B1389" s="11" t="s">
        <v>1150</v>
      </c>
      <c r="C1389" s="12">
        <v>0.0</v>
      </c>
      <c r="D1389" s="12">
        <f t="shared" si="1"/>
        <v>25</v>
      </c>
    </row>
    <row r="1390">
      <c r="A1390" s="10">
        <v>45255.0</v>
      </c>
      <c r="B1390" s="11" t="s">
        <v>1151</v>
      </c>
      <c r="C1390" s="12">
        <v>0.0</v>
      </c>
      <c r="D1390" s="12">
        <f t="shared" si="1"/>
        <v>25</v>
      </c>
    </row>
    <row r="1391">
      <c r="A1391" s="10">
        <v>45255.0</v>
      </c>
      <c r="B1391" s="11" t="s">
        <v>1152</v>
      </c>
      <c r="C1391" s="12">
        <v>0.0</v>
      </c>
      <c r="D1391" s="12">
        <f t="shared" si="1"/>
        <v>25</v>
      </c>
    </row>
    <row r="1392">
      <c r="A1392" s="10">
        <v>45255.0</v>
      </c>
      <c r="B1392" s="11" t="s">
        <v>1153</v>
      </c>
      <c r="C1392" s="12">
        <v>0.0</v>
      </c>
      <c r="D1392" s="12">
        <f t="shared" si="1"/>
        <v>25</v>
      </c>
    </row>
    <row r="1393">
      <c r="A1393" s="10">
        <v>45255.0</v>
      </c>
      <c r="B1393" s="11" t="s">
        <v>1154</v>
      </c>
      <c r="C1393" s="12">
        <v>0.0</v>
      </c>
      <c r="D1393" s="12">
        <f t="shared" si="1"/>
        <v>25</v>
      </c>
    </row>
    <row r="1394">
      <c r="A1394" s="10">
        <v>45255.0</v>
      </c>
      <c r="B1394" s="11" t="s">
        <v>383</v>
      </c>
      <c r="C1394" s="12">
        <v>0.0</v>
      </c>
      <c r="D1394" s="12">
        <f t="shared" si="1"/>
        <v>25</v>
      </c>
    </row>
    <row r="1395">
      <c r="A1395" s="10">
        <v>45255.0</v>
      </c>
      <c r="B1395" s="11" t="s">
        <v>1155</v>
      </c>
      <c r="C1395" s="12">
        <v>0.0</v>
      </c>
      <c r="D1395" s="12">
        <f t="shared" si="1"/>
        <v>25</v>
      </c>
    </row>
    <row r="1396">
      <c r="A1396" s="10">
        <v>45255.0</v>
      </c>
      <c r="B1396" s="11" t="s">
        <v>1156</v>
      </c>
      <c r="C1396" s="12">
        <v>0.0</v>
      </c>
      <c r="D1396" s="12">
        <f t="shared" si="1"/>
        <v>25</v>
      </c>
    </row>
    <row r="1397">
      <c r="A1397" s="10">
        <v>45255.0</v>
      </c>
      <c r="B1397" s="11" t="s">
        <v>353</v>
      </c>
      <c r="C1397" s="12">
        <v>0.0</v>
      </c>
      <c r="D1397" s="12">
        <f t="shared" si="1"/>
        <v>25</v>
      </c>
    </row>
    <row r="1398">
      <c r="A1398" s="10">
        <v>45255.0</v>
      </c>
      <c r="B1398" s="11" t="s">
        <v>1157</v>
      </c>
      <c r="C1398" s="12">
        <v>0.0</v>
      </c>
      <c r="D1398" s="12">
        <f t="shared" si="1"/>
        <v>25</v>
      </c>
    </row>
    <row r="1399">
      <c r="A1399" s="10">
        <v>45255.0</v>
      </c>
      <c r="B1399" s="11" t="s">
        <v>1158</v>
      </c>
      <c r="C1399" s="12">
        <v>0.0</v>
      </c>
      <c r="D1399" s="12">
        <f t="shared" si="1"/>
        <v>25</v>
      </c>
    </row>
    <row r="1400">
      <c r="A1400" s="10">
        <v>45255.0</v>
      </c>
      <c r="B1400" s="11" t="s">
        <v>1159</v>
      </c>
      <c r="C1400" s="12">
        <v>0.0</v>
      </c>
      <c r="D1400" s="12">
        <f t="shared" si="1"/>
        <v>25</v>
      </c>
    </row>
    <row r="1401">
      <c r="A1401" s="10">
        <v>45247.0</v>
      </c>
      <c r="B1401" s="11" t="s">
        <v>1160</v>
      </c>
      <c r="C1401" s="12">
        <v>0.0</v>
      </c>
      <c r="D1401" s="12">
        <f t="shared" si="1"/>
        <v>17</v>
      </c>
    </row>
    <row r="1402">
      <c r="A1402" s="10">
        <v>45247.0</v>
      </c>
      <c r="B1402" s="11" t="s">
        <v>27</v>
      </c>
      <c r="C1402" s="12">
        <v>0.0</v>
      </c>
      <c r="D1402" s="12">
        <f t="shared" si="1"/>
        <v>17</v>
      </c>
    </row>
    <row r="1403">
      <c r="A1403" s="10">
        <v>45247.0</v>
      </c>
      <c r="B1403" s="11" t="s">
        <v>485</v>
      </c>
      <c r="C1403" s="12">
        <v>0.0</v>
      </c>
      <c r="D1403" s="12">
        <f t="shared" si="1"/>
        <v>17</v>
      </c>
    </row>
    <row r="1404">
      <c r="A1404" s="10">
        <v>45247.0</v>
      </c>
      <c r="B1404" s="11" t="s">
        <v>1161</v>
      </c>
      <c r="C1404" s="12">
        <v>0.0</v>
      </c>
      <c r="D1404" s="12">
        <f t="shared" si="1"/>
        <v>17</v>
      </c>
    </row>
    <row r="1405">
      <c r="A1405" s="10">
        <v>45247.0</v>
      </c>
      <c r="B1405" s="11" t="s">
        <v>706</v>
      </c>
      <c r="C1405" s="12">
        <v>0.0</v>
      </c>
      <c r="D1405" s="12">
        <f t="shared" si="1"/>
        <v>17</v>
      </c>
    </row>
    <row r="1406">
      <c r="A1406" s="10">
        <v>45247.0</v>
      </c>
      <c r="B1406" s="11" t="s">
        <v>1105</v>
      </c>
      <c r="C1406" s="12">
        <v>0.0</v>
      </c>
      <c r="D1406" s="12">
        <f t="shared" si="1"/>
        <v>17</v>
      </c>
    </row>
    <row r="1407">
      <c r="A1407" s="10">
        <v>45247.0</v>
      </c>
      <c r="B1407" s="11" t="s">
        <v>1004</v>
      </c>
      <c r="C1407" s="12">
        <v>0.0</v>
      </c>
      <c r="D1407" s="12">
        <f t="shared" si="1"/>
        <v>17</v>
      </c>
    </row>
    <row r="1408">
      <c r="A1408" s="10">
        <v>45247.0</v>
      </c>
      <c r="B1408" s="11" t="s">
        <v>1162</v>
      </c>
      <c r="C1408" s="12">
        <v>0.0</v>
      </c>
      <c r="D1408" s="12">
        <f t="shared" si="1"/>
        <v>17</v>
      </c>
    </row>
    <row r="1409">
      <c r="A1409" s="10">
        <v>45247.0</v>
      </c>
      <c r="B1409" s="11" t="s">
        <v>1163</v>
      </c>
      <c r="C1409" s="12">
        <v>0.0</v>
      </c>
      <c r="D1409" s="12">
        <f t="shared" si="1"/>
        <v>17</v>
      </c>
    </row>
    <row r="1410">
      <c r="A1410" s="10">
        <v>45247.0</v>
      </c>
      <c r="B1410" s="11" t="s">
        <v>993</v>
      </c>
      <c r="C1410" s="12">
        <v>0.0</v>
      </c>
      <c r="D1410" s="12">
        <f t="shared" si="1"/>
        <v>17</v>
      </c>
    </row>
    <row r="1411">
      <c r="A1411" s="10">
        <v>45247.0</v>
      </c>
      <c r="B1411" s="11" t="s">
        <v>1164</v>
      </c>
      <c r="C1411" s="12">
        <v>0.0</v>
      </c>
      <c r="D1411" s="12">
        <f t="shared" si="1"/>
        <v>17</v>
      </c>
    </row>
    <row r="1412">
      <c r="A1412" s="10">
        <v>45247.0</v>
      </c>
      <c r="B1412" s="11" t="s">
        <v>1165</v>
      </c>
      <c r="C1412" s="12">
        <v>0.0</v>
      </c>
      <c r="D1412" s="12">
        <f t="shared" si="1"/>
        <v>17</v>
      </c>
    </row>
    <row r="1413">
      <c r="A1413" s="10">
        <v>45247.0</v>
      </c>
      <c r="B1413" s="11" t="s">
        <v>1166</v>
      </c>
      <c r="C1413" s="12">
        <v>0.0</v>
      </c>
      <c r="D1413" s="12">
        <f t="shared" si="1"/>
        <v>17</v>
      </c>
    </row>
    <row r="1414">
      <c r="A1414" s="10">
        <v>45247.0</v>
      </c>
      <c r="B1414" s="11" t="s">
        <v>1167</v>
      </c>
      <c r="C1414" s="12">
        <v>0.0</v>
      </c>
      <c r="D1414" s="12">
        <f t="shared" si="1"/>
        <v>17</v>
      </c>
    </row>
    <row r="1415">
      <c r="A1415" s="10">
        <v>45247.0</v>
      </c>
      <c r="B1415" s="11" t="s">
        <v>1168</v>
      </c>
      <c r="C1415" s="12">
        <v>0.0</v>
      </c>
      <c r="D1415" s="12">
        <f t="shared" si="1"/>
        <v>17</v>
      </c>
    </row>
    <row r="1416">
      <c r="A1416" s="10">
        <v>45247.0</v>
      </c>
      <c r="B1416" s="11" t="s">
        <v>1169</v>
      </c>
      <c r="C1416" s="12">
        <v>0.0</v>
      </c>
      <c r="D1416" s="12">
        <f t="shared" si="1"/>
        <v>17</v>
      </c>
    </row>
    <row r="1417">
      <c r="A1417" s="10">
        <v>45247.0</v>
      </c>
      <c r="B1417" s="11" t="s">
        <v>1170</v>
      </c>
      <c r="C1417" s="12">
        <v>0.0</v>
      </c>
      <c r="D1417" s="12">
        <f t="shared" si="1"/>
        <v>17</v>
      </c>
    </row>
    <row r="1418">
      <c r="A1418" s="10">
        <v>45247.0</v>
      </c>
      <c r="B1418" s="11" t="s">
        <v>1171</v>
      </c>
      <c r="C1418" s="12">
        <v>0.0</v>
      </c>
      <c r="D1418" s="12">
        <f t="shared" si="1"/>
        <v>17</v>
      </c>
    </row>
    <row r="1419">
      <c r="A1419" s="10">
        <v>45247.0</v>
      </c>
      <c r="B1419" s="11" t="s">
        <v>1172</v>
      </c>
      <c r="C1419" s="12">
        <v>0.0</v>
      </c>
      <c r="D1419" s="12">
        <f t="shared" si="1"/>
        <v>17</v>
      </c>
    </row>
    <row r="1420">
      <c r="A1420" s="10">
        <v>45247.0</v>
      </c>
      <c r="B1420" s="11" t="s">
        <v>1173</v>
      </c>
      <c r="C1420" s="12">
        <v>0.0</v>
      </c>
      <c r="D1420" s="12">
        <f t="shared" si="1"/>
        <v>17</v>
      </c>
    </row>
    <row r="1421">
      <c r="A1421" s="10">
        <v>45247.0</v>
      </c>
      <c r="B1421" s="11" t="s">
        <v>1174</v>
      </c>
      <c r="C1421" s="12">
        <v>0.0</v>
      </c>
      <c r="D1421" s="12">
        <f t="shared" si="1"/>
        <v>17</v>
      </c>
    </row>
    <row r="1422">
      <c r="A1422" s="10">
        <v>45247.0</v>
      </c>
      <c r="B1422" s="11" t="s">
        <v>407</v>
      </c>
      <c r="C1422" s="12">
        <v>0.0</v>
      </c>
      <c r="D1422" s="12">
        <f t="shared" si="1"/>
        <v>17</v>
      </c>
    </row>
    <row r="1423">
      <c r="A1423" s="10">
        <v>45247.0</v>
      </c>
      <c r="B1423" s="11" t="s">
        <v>1175</v>
      </c>
      <c r="C1423" s="12">
        <v>0.0</v>
      </c>
      <c r="D1423" s="12">
        <f t="shared" si="1"/>
        <v>17</v>
      </c>
    </row>
    <row r="1424">
      <c r="A1424" s="10">
        <v>45247.0</v>
      </c>
      <c r="B1424" s="11" t="s">
        <v>1176</v>
      </c>
      <c r="C1424" s="12">
        <v>0.0</v>
      </c>
      <c r="D1424" s="12">
        <f t="shared" si="1"/>
        <v>17</v>
      </c>
    </row>
    <row r="1425">
      <c r="A1425" s="10">
        <v>45247.0</v>
      </c>
      <c r="B1425" s="11" t="s">
        <v>1177</v>
      </c>
      <c r="C1425" s="12">
        <v>0.0</v>
      </c>
      <c r="D1425" s="12">
        <f t="shared" si="1"/>
        <v>17</v>
      </c>
    </row>
    <row r="1426">
      <c r="A1426" s="10">
        <v>45247.0</v>
      </c>
      <c r="B1426" s="11" t="s">
        <v>283</v>
      </c>
      <c r="C1426" s="12">
        <v>0.0</v>
      </c>
      <c r="D1426" s="12">
        <f t="shared" si="1"/>
        <v>17</v>
      </c>
    </row>
    <row r="1427">
      <c r="A1427" s="10">
        <v>45247.0</v>
      </c>
      <c r="B1427" s="11" t="s">
        <v>1178</v>
      </c>
      <c r="C1427" s="12">
        <v>0.0</v>
      </c>
      <c r="D1427" s="12">
        <f t="shared" si="1"/>
        <v>17</v>
      </c>
    </row>
    <row r="1428">
      <c r="A1428" s="10">
        <v>45247.0</v>
      </c>
      <c r="B1428" s="11" t="s">
        <v>1179</v>
      </c>
      <c r="C1428" s="12">
        <v>0.0</v>
      </c>
      <c r="D1428" s="12">
        <f t="shared" si="1"/>
        <v>17</v>
      </c>
    </row>
    <row r="1429">
      <c r="A1429" s="10">
        <v>45247.0</v>
      </c>
      <c r="B1429" s="11" t="s">
        <v>1180</v>
      </c>
      <c r="C1429" s="12">
        <v>0.0</v>
      </c>
      <c r="D1429" s="12">
        <f t="shared" si="1"/>
        <v>17</v>
      </c>
    </row>
    <row r="1430">
      <c r="A1430" s="10">
        <v>45247.0</v>
      </c>
      <c r="B1430" s="11" t="s">
        <v>1181</v>
      </c>
      <c r="C1430" s="12">
        <v>0.0</v>
      </c>
      <c r="D1430" s="12">
        <f t="shared" si="1"/>
        <v>17</v>
      </c>
    </row>
    <row r="1431">
      <c r="A1431" s="10">
        <v>45247.0</v>
      </c>
      <c r="B1431" s="11" t="s">
        <v>1182</v>
      </c>
      <c r="C1431" s="12">
        <v>0.0</v>
      </c>
      <c r="D1431" s="12">
        <f t="shared" si="1"/>
        <v>17</v>
      </c>
    </row>
    <row r="1432">
      <c r="A1432" s="10">
        <v>45247.0</v>
      </c>
      <c r="B1432" s="11" t="s">
        <v>1183</v>
      </c>
      <c r="C1432" s="12">
        <v>0.0</v>
      </c>
      <c r="D1432" s="12">
        <f t="shared" si="1"/>
        <v>17</v>
      </c>
    </row>
    <row r="1433">
      <c r="A1433" s="10">
        <v>45247.0</v>
      </c>
      <c r="B1433" s="11" t="s">
        <v>1184</v>
      </c>
      <c r="C1433" s="12">
        <v>0.0</v>
      </c>
      <c r="D1433" s="12">
        <f t="shared" si="1"/>
        <v>17</v>
      </c>
    </row>
    <row r="1434">
      <c r="A1434" s="10">
        <v>45247.0</v>
      </c>
      <c r="B1434" s="11" t="s">
        <v>516</v>
      </c>
      <c r="C1434" s="12">
        <v>0.0</v>
      </c>
      <c r="D1434" s="12">
        <f t="shared" si="1"/>
        <v>17</v>
      </c>
    </row>
    <row r="1435">
      <c r="A1435" s="10">
        <v>45247.0</v>
      </c>
      <c r="B1435" s="11" t="s">
        <v>1185</v>
      </c>
      <c r="C1435" s="12">
        <v>0.0</v>
      </c>
      <c r="D1435" s="12">
        <f t="shared" si="1"/>
        <v>17</v>
      </c>
    </row>
    <row r="1436">
      <c r="A1436" s="10">
        <v>45247.0</v>
      </c>
      <c r="B1436" s="11" t="s">
        <v>1186</v>
      </c>
      <c r="C1436" s="12">
        <v>0.0</v>
      </c>
      <c r="D1436" s="12">
        <f t="shared" si="1"/>
        <v>17</v>
      </c>
    </row>
    <row r="1437">
      <c r="A1437" s="10">
        <v>45247.0</v>
      </c>
      <c r="B1437" s="11" t="s">
        <v>1187</v>
      </c>
      <c r="C1437" s="12">
        <v>0.0</v>
      </c>
      <c r="D1437" s="12">
        <f t="shared" si="1"/>
        <v>17</v>
      </c>
    </row>
    <row r="1438">
      <c r="A1438" s="10">
        <v>45247.0</v>
      </c>
      <c r="B1438" s="11" t="s">
        <v>1188</v>
      </c>
      <c r="C1438" s="12">
        <v>0.0</v>
      </c>
      <c r="D1438" s="12">
        <f t="shared" si="1"/>
        <v>17</v>
      </c>
    </row>
    <row r="1439">
      <c r="A1439" s="10">
        <v>45247.0</v>
      </c>
      <c r="B1439" s="11" t="s">
        <v>1189</v>
      </c>
      <c r="C1439" s="12">
        <v>0.0</v>
      </c>
      <c r="D1439" s="12">
        <f t="shared" si="1"/>
        <v>17</v>
      </c>
    </row>
    <row r="1440">
      <c r="A1440" s="10">
        <v>45247.0</v>
      </c>
      <c r="B1440" s="11" t="s">
        <v>1190</v>
      </c>
      <c r="C1440" s="12">
        <v>0.0</v>
      </c>
      <c r="D1440" s="12">
        <f t="shared" si="1"/>
        <v>17</v>
      </c>
    </row>
    <row r="1441">
      <c r="A1441" s="10">
        <v>45247.0</v>
      </c>
      <c r="B1441" s="11" t="s">
        <v>1191</v>
      </c>
      <c r="C1441" s="12">
        <v>0.0</v>
      </c>
      <c r="D1441" s="12">
        <f t="shared" si="1"/>
        <v>17</v>
      </c>
    </row>
    <row r="1442">
      <c r="A1442" s="10">
        <v>45247.0</v>
      </c>
      <c r="B1442" s="11" t="s">
        <v>1192</v>
      </c>
      <c r="C1442" s="12">
        <v>0.0</v>
      </c>
      <c r="D1442" s="12">
        <f t="shared" si="1"/>
        <v>17</v>
      </c>
    </row>
    <row r="1443">
      <c r="A1443" s="10">
        <v>45247.0</v>
      </c>
      <c r="B1443" s="11" t="s">
        <v>1193</v>
      </c>
      <c r="C1443" s="12">
        <v>0.0</v>
      </c>
      <c r="D1443" s="12">
        <f t="shared" si="1"/>
        <v>17</v>
      </c>
    </row>
    <row r="1444">
      <c r="A1444" s="10">
        <v>45247.0</v>
      </c>
      <c r="B1444" s="11" t="s">
        <v>1194</v>
      </c>
      <c r="C1444" s="12">
        <v>0.0</v>
      </c>
      <c r="D1444" s="12">
        <f t="shared" si="1"/>
        <v>17</v>
      </c>
    </row>
    <row r="1445">
      <c r="A1445" s="10">
        <v>45247.0</v>
      </c>
      <c r="B1445" s="11" t="s">
        <v>1195</v>
      </c>
      <c r="C1445" s="12">
        <v>0.0</v>
      </c>
      <c r="D1445" s="12">
        <f t="shared" si="1"/>
        <v>17</v>
      </c>
    </row>
    <row r="1446">
      <c r="A1446" s="10">
        <v>45247.0</v>
      </c>
      <c r="B1446" s="11" t="s">
        <v>797</v>
      </c>
      <c r="C1446" s="12">
        <v>0.0</v>
      </c>
      <c r="D1446" s="12">
        <f t="shared" si="1"/>
        <v>17</v>
      </c>
    </row>
    <row r="1447">
      <c r="A1447" s="10">
        <v>45247.0</v>
      </c>
      <c r="B1447" s="11" t="s">
        <v>1196</v>
      </c>
      <c r="C1447" s="12">
        <v>0.0</v>
      </c>
      <c r="D1447" s="12">
        <f t="shared" si="1"/>
        <v>17</v>
      </c>
    </row>
    <row r="1448">
      <c r="A1448" s="10">
        <v>45247.0</v>
      </c>
      <c r="B1448" s="11" t="s">
        <v>1197</v>
      </c>
      <c r="C1448" s="12">
        <v>0.0</v>
      </c>
      <c r="D1448" s="12">
        <f t="shared" si="1"/>
        <v>17</v>
      </c>
    </row>
    <row r="1449">
      <c r="A1449" s="10">
        <v>45247.0</v>
      </c>
      <c r="B1449" s="11" t="s">
        <v>1198</v>
      </c>
      <c r="C1449" s="12">
        <v>0.0</v>
      </c>
      <c r="D1449" s="12">
        <f t="shared" si="1"/>
        <v>17</v>
      </c>
    </row>
    <row r="1450">
      <c r="A1450" s="10">
        <v>45253.0</v>
      </c>
      <c r="B1450" s="11" t="s">
        <v>1199</v>
      </c>
      <c r="C1450" s="12">
        <v>0.0</v>
      </c>
      <c r="D1450" s="12">
        <f t="shared" si="1"/>
        <v>23</v>
      </c>
    </row>
    <row r="1451">
      <c r="A1451" s="10">
        <v>45253.0</v>
      </c>
      <c r="B1451" s="11" t="s">
        <v>1200</v>
      </c>
      <c r="C1451" s="12">
        <v>0.0</v>
      </c>
      <c r="D1451" s="12">
        <f t="shared" si="1"/>
        <v>23</v>
      </c>
    </row>
    <row r="1452">
      <c r="A1452" s="10">
        <v>45253.0</v>
      </c>
      <c r="B1452" s="11" t="s">
        <v>801</v>
      </c>
      <c r="C1452" s="12">
        <v>0.0</v>
      </c>
      <c r="D1452" s="12">
        <f t="shared" si="1"/>
        <v>23</v>
      </c>
    </row>
    <row r="1453">
      <c r="A1453" s="10">
        <v>45253.0</v>
      </c>
      <c r="B1453" s="11" t="s">
        <v>1106</v>
      </c>
      <c r="C1453" s="12">
        <v>0.0</v>
      </c>
      <c r="D1453" s="12">
        <f t="shared" si="1"/>
        <v>23</v>
      </c>
    </row>
    <row r="1454">
      <c r="A1454" s="10">
        <v>45253.0</v>
      </c>
      <c r="B1454" s="11" t="s">
        <v>1201</v>
      </c>
      <c r="C1454" s="12">
        <v>0.0</v>
      </c>
      <c r="D1454" s="12">
        <f t="shared" si="1"/>
        <v>23</v>
      </c>
    </row>
    <row r="1455">
      <c r="A1455" s="10">
        <v>45253.0</v>
      </c>
      <c r="B1455" s="11" t="s">
        <v>1202</v>
      </c>
      <c r="C1455" s="12">
        <v>0.0</v>
      </c>
      <c r="D1455" s="12">
        <f t="shared" si="1"/>
        <v>23</v>
      </c>
    </row>
    <row r="1456">
      <c r="A1456" s="10">
        <v>45253.0</v>
      </c>
      <c r="B1456" s="11" t="s">
        <v>1203</v>
      </c>
      <c r="C1456" s="12">
        <v>0.0</v>
      </c>
      <c r="D1456" s="12">
        <f t="shared" si="1"/>
        <v>23</v>
      </c>
    </row>
    <row r="1457">
      <c r="A1457" s="10">
        <v>45253.0</v>
      </c>
      <c r="B1457" s="11" t="s">
        <v>809</v>
      </c>
      <c r="C1457" s="12">
        <v>0.0</v>
      </c>
      <c r="D1457" s="12">
        <f t="shared" si="1"/>
        <v>23</v>
      </c>
    </row>
    <row r="1458">
      <c r="A1458" s="10">
        <v>45253.0</v>
      </c>
      <c r="B1458" s="11" t="s">
        <v>1204</v>
      </c>
      <c r="C1458" s="12">
        <v>0.0</v>
      </c>
      <c r="D1458" s="12">
        <f t="shared" si="1"/>
        <v>23</v>
      </c>
    </row>
    <row r="1459">
      <c r="A1459" s="10">
        <v>45253.0</v>
      </c>
      <c r="B1459" s="11" t="s">
        <v>1205</v>
      </c>
      <c r="C1459" s="12">
        <v>0.0</v>
      </c>
      <c r="D1459" s="12">
        <f t="shared" si="1"/>
        <v>23</v>
      </c>
    </row>
    <row r="1460">
      <c r="A1460" s="10">
        <v>45253.0</v>
      </c>
      <c r="B1460" s="11" t="s">
        <v>1206</v>
      </c>
      <c r="C1460" s="12">
        <v>0.0</v>
      </c>
      <c r="D1460" s="12">
        <f t="shared" si="1"/>
        <v>23</v>
      </c>
    </row>
    <row r="1461">
      <c r="A1461" s="10">
        <v>45253.0</v>
      </c>
      <c r="B1461" s="11" t="s">
        <v>1207</v>
      </c>
      <c r="C1461" s="12">
        <v>0.0</v>
      </c>
      <c r="D1461" s="12">
        <f t="shared" si="1"/>
        <v>23</v>
      </c>
    </row>
    <row r="1462">
      <c r="A1462" s="10">
        <v>45253.0</v>
      </c>
      <c r="B1462" s="11" t="s">
        <v>1208</v>
      </c>
      <c r="C1462" s="12">
        <v>0.0</v>
      </c>
      <c r="D1462" s="12">
        <f t="shared" si="1"/>
        <v>23</v>
      </c>
    </row>
    <row r="1463">
      <c r="A1463" s="10">
        <v>45253.0</v>
      </c>
      <c r="B1463" s="11" t="s">
        <v>1209</v>
      </c>
      <c r="C1463" s="12">
        <v>0.0</v>
      </c>
      <c r="D1463" s="12">
        <f t="shared" si="1"/>
        <v>23</v>
      </c>
    </row>
    <row r="1464">
      <c r="A1464" s="10">
        <v>45253.0</v>
      </c>
      <c r="B1464" s="11" t="s">
        <v>1210</v>
      </c>
      <c r="C1464" s="12">
        <v>0.0</v>
      </c>
      <c r="D1464" s="12">
        <f t="shared" si="1"/>
        <v>23</v>
      </c>
    </row>
    <row r="1465">
      <c r="A1465" s="10">
        <v>45253.0</v>
      </c>
      <c r="B1465" s="11" t="s">
        <v>1211</v>
      </c>
      <c r="C1465" s="12">
        <v>0.0</v>
      </c>
      <c r="D1465" s="12">
        <f t="shared" si="1"/>
        <v>23</v>
      </c>
    </row>
    <row r="1466">
      <c r="A1466" s="10">
        <v>45253.0</v>
      </c>
      <c r="B1466" s="11" t="s">
        <v>81</v>
      </c>
      <c r="C1466" s="12">
        <v>0.0</v>
      </c>
      <c r="D1466" s="12">
        <f t="shared" si="1"/>
        <v>23</v>
      </c>
    </row>
    <row r="1467">
      <c r="A1467" s="10">
        <v>45253.0</v>
      </c>
      <c r="B1467" s="11" t="s">
        <v>1212</v>
      </c>
      <c r="C1467" s="12">
        <v>0.0</v>
      </c>
      <c r="D1467" s="12">
        <f t="shared" si="1"/>
        <v>23</v>
      </c>
    </row>
    <row r="1468">
      <c r="A1468" s="10">
        <v>45253.0</v>
      </c>
      <c r="B1468" s="11" t="s">
        <v>369</v>
      </c>
      <c r="C1468" s="12">
        <v>0.0</v>
      </c>
      <c r="D1468" s="12">
        <f t="shared" si="1"/>
        <v>23</v>
      </c>
    </row>
    <row r="1469">
      <c r="A1469" s="10">
        <v>45253.0</v>
      </c>
      <c r="B1469" s="11" t="s">
        <v>1213</v>
      </c>
      <c r="C1469" s="12">
        <v>0.0</v>
      </c>
      <c r="D1469" s="12">
        <f t="shared" si="1"/>
        <v>23</v>
      </c>
    </row>
    <row r="1470">
      <c r="A1470" s="10">
        <v>45253.0</v>
      </c>
      <c r="B1470" s="11" t="s">
        <v>602</v>
      </c>
      <c r="C1470" s="12">
        <v>0.0</v>
      </c>
      <c r="D1470" s="12">
        <f t="shared" si="1"/>
        <v>23</v>
      </c>
    </row>
    <row r="1471">
      <c r="A1471" s="10">
        <v>45253.0</v>
      </c>
      <c r="B1471" s="11" t="s">
        <v>438</v>
      </c>
      <c r="C1471" s="12">
        <v>0.0</v>
      </c>
      <c r="D1471" s="12">
        <f t="shared" si="1"/>
        <v>23</v>
      </c>
    </row>
    <row r="1472">
      <c r="A1472" s="10">
        <v>45253.0</v>
      </c>
      <c r="B1472" s="11" t="s">
        <v>1214</v>
      </c>
      <c r="C1472" s="12">
        <v>0.0</v>
      </c>
      <c r="D1472" s="12">
        <f t="shared" si="1"/>
        <v>23</v>
      </c>
    </row>
    <row r="1473">
      <c r="A1473" s="10">
        <v>45253.0</v>
      </c>
      <c r="B1473" s="11" t="s">
        <v>1215</v>
      </c>
      <c r="C1473" s="12">
        <v>0.0</v>
      </c>
      <c r="D1473" s="12">
        <f t="shared" si="1"/>
        <v>23</v>
      </c>
    </row>
    <row r="1474">
      <c r="A1474" s="10">
        <v>45253.0</v>
      </c>
      <c r="B1474" s="11" t="s">
        <v>1216</v>
      </c>
      <c r="C1474" s="12">
        <v>0.0</v>
      </c>
      <c r="D1474" s="12">
        <f t="shared" si="1"/>
        <v>23</v>
      </c>
    </row>
    <row r="1475">
      <c r="A1475" s="10">
        <v>45253.0</v>
      </c>
      <c r="B1475" s="11" t="s">
        <v>1217</v>
      </c>
      <c r="C1475" s="12">
        <v>0.0</v>
      </c>
      <c r="D1475" s="12">
        <f t="shared" si="1"/>
        <v>23</v>
      </c>
    </row>
    <row r="1476">
      <c r="A1476" s="10">
        <v>45253.0</v>
      </c>
      <c r="B1476" s="11" t="s">
        <v>1218</v>
      </c>
      <c r="C1476" s="12">
        <v>0.0</v>
      </c>
      <c r="D1476" s="12">
        <f t="shared" si="1"/>
        <v>23</v>
      </c>
    </row>
    <row r="1477">
      <c r="A1477" s="10">
        <v>45253.0</v>
      </c>
      <c r="B1477" s="11" t="s">
        <v>972</v>
      </c>
      <c r="C1477" s="12">
        <v>0.0</v>
      </c>
      <c r="D1477" s="12">
        <f t="shared" si="1"/>
        <v>23</v>
      </c>
    </row>
    <row r="1478">
      <c r="A1478" s="10">
        <v>45253.0</v>
      </c>
      <c r="B1478" s="11" t="s">
        <v>1219</v>
      </c>
      <c r="C1478" s="12">
        <v>0.0</v>
      </c>
      <c r="D1478" s="12">
        <f t="shared" si="1"/>
        <v>23</v>
      </c>
    </row>
    <row r="1479">
      <c r="A1479" s="10">
        <v>45253.0</v>
      </c>
      <c r="B1479" s="11" t="s">
        <v>1220</v>
      </c>
      <c r="C1479" s="12">
        <v>0.0</v>
      </c>
      <c r="D1479" s="12">
        <f t="shared" si="1"/>
        <v>23</v>
      </c>
    </row>
    <row r="1480">
      <c r="A1480" s="10">
        <v>45253.0</v>
      </c>
      <c r="B1480" s="11" t="s">
        <v>1221</v>
      </c>
      <c r="C1480" s="12">
        <v>0.0</v>
      </c>
      <c r="D1480" s="12">
        <f t="shared" si="1"/>
        <v>23</v>
      </c>
    </row>
    <row r="1481">
      <c r="A1481" s="10">
        <v>45253.0</v>
      </c>
      <c r="B1481" s="11" t="s">
        <v>1222</v>
      </c>
      <c r="C1481" s="12">
        <v>0.0</v>
      </c>
      <c r="D1481" s="12">
        <f t="shared" si="1"/>
        <v>23</v>
      </c>
    </row>
    <row r="1482">
      <c r="A1482" s="10">
        <v>45253.0</v>
      </c>
      <c r="B1482" s="11" t="s">
        <v>1223</v>
      </c>
      <c r="C1482" s="12">
        <v>0.0</v>
      </c>
      <c r="D1482" s="12">
        <f t="shared" si="1"/>
        <v>23</v>
      </c>
    </row>
    <row r="1483">
      <c r="A1483" s="10">
        <v>45253.0</v>
      </c>
      <c r="B1483" s="11" t="s">
        <v>730</v>
      </c>
      <c r="C1483" s="12">
        <v>0.0</v>
      </c>
      <c r="D1483" s="12">
        <f t="shared" si="1"/>
        <v>23</v>
      </c>
    </row>
    <row r="1484">
      <c r="A1484" s="10">
        <v>45253.0</v>
      </c>
      <c r="B1484" s="11" t="s">
        <v>485</v>
      </c>
      <c r="C1484" s="12">
        <v>0.0</v>
      </c>
      <c r="D1484" s="12">
        <f t="shared" si="1"/>
        <v>23</v>
      </c>
    </row>
    <row r="1485">
      <c r="A1485" s="10">
        <v>45253.0</v>
      </c>
      <c r="B1485" s="11" t="s">
        <v>516</v>
      </c>
      <c r="C1485" s="12">
        <v>0.0</v>
      </c>
      <c r="D1485" s="12">
        <f t="shared" si="1"/>
        <v>23</v>
      </c>
    </row>
    <row r="1486">
      <c r="A1486" s="10">
        <v>45253.0</v>
      </c>
      <c r="B1486" s="11" t="s">
        <v>1224</v>
      </c>
      <c r="C1486" s="12">
        <v>0.0</v>
      </c>
      <c r="D1486" s="12">
        <f t="shared" si="1"/>
        <v>23</v>
      </c>
    </row>
    <row r="1487">
      <c r="A1487" s="10">
        <v>45253.0</v>
      </c>
      <c r="B1487" s="11" t="s">
        <v>1225</v>
      </c>
      <c r="C1487" s="12">
        <v>0.0</v>
      </c>
      <c r="D1487" s="12">
        <f t="shared" si="1"/>
        <v>23</v>
      </c>
    </row>
    <row r="1488">
      <c r="A1488" s="10">
        <v>45253.0</v>
      </c>
      <c r="B1488" s="11" t="s">
        <v>1226</v>
      </c>
      <c r="C1488" s="12">
        <v>0.0</v>
      </c>
      <c r="D1488" s="12">
        <f t="shared" si="1"/>
        <v>23</v>
      </c>
    </row>
    <row r="1489">
      <c r="A1489" s="10">
        <v>45253.0</v>
      </c>
      <c r="B1489" s="11" t="s">
        <v>1227</v>
      </c>
      <c r="C1489" s="12">
        <v>0.0</v>
      </c>
      <c r="D1489" s="12">
        <f t="shared" si="1"/>
        <v>23</v>
      </c>
    </row>
    <row r="1490">
      <c r="A1490" s="10">
        <v>45253.0</v>
      </c>
      <c r="B1490" s="11" t="s">
        <v>1228</v>
      </c>
      <c r="C1490" s="12">
        <v>0.0</v>
      </c>
      <c r="D1490" s="12">
        <f t="shared" si="1"/>
        <v>23</v>
      </c>
    </row>
    <row r="1491">
      <c r="A1491" s="10">
        <v>45253.0</v>
      </c>
      <c r="B1491" s="11" t="s">
        <v>1229</v>
      </c>
      <c r="C1491" s="12">
        <v>0.0</v>
      </c>
      <c r="D1491" s="12">
        <f t="shared" si="1"/>
        <v>23</v>
      </c>
    </row>
    <row r="1492">
      <c r="A1492" s="10">
        <v>45253.0</v>
      </c>
      <c r="B1492" s="11" t="s">
        <v>1230</v>
      </c>
      <c r="C1492" s="12">
        <v>0.0</v>
      </c>
      <c r="D1492" s="12">
        <f t="shared" si="1"/>
        <v>23</v>
      </c>
    </row>
    <row r="1493">
      <c r="A1493" s="10">
        <v>45253.0</v>
      </c>
      <c r="B1493" s="11" t="s">
        <v>1231</v>
      </c>
      <c r="C1493" s="12">
        <v>0.0</v>
      </c>
      <c r="D1493" s="12">
        <f t="shared" si="1"/>
        <v>23</v>
      </c>
    </row>
    <row r="1494">
      <c r="A1494" s="10">
        <v>45253.0</v>
      </c>
      <c r="B1494" s="11" t="s">
        <v>1232</v>
      </c>
      <c r="C1494" s="12">
        <v>0.0</v>
      </c>
      <c r="D1494" s="12">
        <f t="shared" si="1"/>
        <v>23</v>
      </c>
    </row>
    <row r="1495">
      <c r="A1495" s="10">
        <v>45253.0</v>
      </c>
      <c r="B1495" s="11" t="s">
        <v>1233</v>
      </c>
      <c r="C1495" s="12">
        <v>0.0</v>
      </c>
      <c r="D1495" s="12">
        <f t="shared" si="1"/>
        <v>23</v>
      </c>
    </row>
    <row r="1496">
      <c r="A1496" s="10">
        <v>45253.0</v>
      </c>
      <c r="B1496" s="11" t="s">
        <v>1234</v>
      </c>
      <c r="C1496" s="12">
        <v>0.0</v>
      </c>
      <c r="D1496" s="12">
        <f t="shared" si="1"/>
        <v>23</v>
      </c>
    </row>
    <row r="1497">
      <c r="A1497" s="10">
        <v>45253.0</v>
      </c>
      <c r="B1497" s="11" t="s">
        <v>1235</v>
      </c>
      <c r="C1497" s="12">
        <v>0.0</v>
      </c>
      <c r="D1497" s="12">
        <f t="shared" si="1"/>
        <v>23</v>
      </c>
    </row>
    <row r="1498">
      <c r="A1498" s="10">
        <v>45253.0</v>
      </c>
      <c r="B1498" s="11" t="s">
        <v>1236</v>
      </c>
      <c r="C1498" s="12">
        <v>0.0</v>
      </c>
      <c r="D1498" s="12">
        <f t="shared" si="1"/>
        <v>23</v>
      </c>
    </row>
    <row r="1499">
      <c r="A1499" s="10">
        <v>45253.0</v>
      </c>
      <c r="B1499" s="11" t="s">
        <v>1023</v>
      </c>
      <c r="C1499" s="12">
        <v>0.0</v>
      </c>
      <c r="D1499" s="12">
        <f t="shared" si="1"/>
        <v>23</v>
      </c>
    </row>
    <row r="1500">
      <c r="A1500" s="10">
        <v>45253.0</v>
      </c>
      <c r="B1500" s="11" t="s">
        <v>495</v>
      </c>
      <c r="C1500" s="12">
        <v>0.0</v>
      </c>
      <c r="D1500" s="12">
        <f t="shared" si="1"/>
        <v>23</v>
      </c>
    </row>
    <row r="1501">
      <c r="A1501" s="10">
        <v>45253.0</v>
      </c>
      <c r="B1501" s="11" t="s">
        <v>149</v>
      </c>
      <c r="C1501" s="12">
        <v>0.0</v>
      </c>
      <c r="D1501" s="12">
        <f t="shared" si="1"/>
        <v>23</v>
      </c>
    </row>
    <row r="1502">
      <c r="A1502" s="10">
        <v>45253.0</v>
      </c>
      <c r="B1502" s="11" t="s">
        <v>1237</v>
      </c>
      <c r="C1502" s="12">
        <v>0.0</v>
      </c>
      <c r="D1502" s="12">
        <f t="shared" si="1"/>
        <v>23</v>
      </c>
    </row>
    <row r="1503">
      <c r="A1503" s="10">
        <v>45253.0</v>
      </c>
      <c r="B1503" s="11" t="s">
        <v>1238</v>
      </c>
      <c r="C1503" s="12">
        <v>0.0</v>
      </c>
      <c r="D1503" s="12">
        <f t="shared" si="1"/>
        <v>23</v>
      </c>
    </row>
    <row r="1504">
      <c r="A1504" s="10">
        <v>45253.0</v>
      </c>
      <c r="B1504" s="11" t="s">
        <v>1239</v>
      </c>
      <c r="C1504" s="12">
        <v>0.0</v>
      </c>
      <c r="D1504" s="12">
        <f t="shared" si="1"/>
        <v>23</v>
      </c>
    </row>
    <row r="1505">
      <c r="A1505" s="10">
        <v>45253.0</v>
      </c>
      <c r="B1505" s="11" t="s">
        <v>1240</v>
      </c>
      <c r="C1505" s="12">
        <v>0.0</v>
      </c>
      <c r="D1505" s="12">
        <f t="shared" si="1"/>
        <v>23</v>
      </c>
    </row>
    <row r="1506">
      <c r="A1506" s="10">
        <v>45253.0</v>
      </c>
      <c r="B1506" s="11" t="s">
        <v>1241</v>
      </c>
      <c r="C1506" s="12">
        <v>0.0</v>
      </c>
      <c r="D1506" s="12">
        <f t="shared" si="1"/>
        <v>23</v>
      </c>
    </row>
    <row r="1507">
      <c r="A1507" s="10">
        <v>45253.0</v>
      </c>
      <c r="B1507" s="11" t="s">
        <v>1242</v>
      </c>
      <c r="C1507" s="12">
        <v>0.0</v>
      </c>
      <c r="D1507" s="12">
        <f t="shared" si="1"/>
        <v>23</v>
      </c>
    </row>
    <row r="1508">
      <c r="A1508" s="10">
        <v>45235.0</v>
      </c>
      <c r="B1508" s="11" t="s">
        <v>1243</v>
      </c>
      <c r="C1508" s="12">
        <v>0.0</v>
      </c>
      <c r="D1508" s="12">
        <f t="shared" si="1"/>
        <v>5</v>
      </c>
    </row>
    <row r="1509">
      <c r="A1509" s="10">
        <v>45235.0</v>
      </c>
      <c r="B1509" s="11" t="s">
        <v>1244</v>
      </c>
      <c r="C1509" s="12">
        <v>0.0</v>
      </c>
      <c r="D1509" s="12">
        <f t="shared" si="1"/>
        <v>5</v>
      </c>
    </row>
    <row r="1510">
      <c r="A1510" s="10">
        <v>45235.0</v>
      </c>
      <c r="B1510" s="11" t="s">
        <v>1245</v>
      </c>
      <c r="C1510" s="12">
        <v>0.0</v>
      </c>
      <c r="D1510" s="12">
        <f t="shared" si="1"/>
        <v>5</v>
      </c>
    </row>
    <row r="1511">
      <c r="A1511" s="10">
        <v>45235.0</v>
      </c>
      <c r="B1511" s="11" t="s">
        <v>615</v>
      </c>
      <c r="C1511" s="12">
        <v>0.0</v>
      </c>
      <c r="D1511" s="12">
        <f t="shared" si="1"/>
        <v>5</v>
      </c>
    </row>
    <row r="1512">
      <c r="A1512" s="10">
        <v>45235.0</v>
      </c>
      <c r="B1512" s="11" t="s">
        <v>1246</v>
      </c>
      <c r="C1512" s="12">
        <v>0.0</v>
      </c>
      <c r="D1512" s="12">
        <f t="shared" si="1"/>
        <v>5</v>
      </c>
    </row>
    <row r="1513">
      <c r="A1513" s="10">
        <v>45235.0</v>
      </c>
      <c r="B1513" s="11" t="s">
        <v>1247</v>
      </c>
      <c r="C1513" s="12">
        <v>0.0</v>
      </c>
      <c r="D1513" s="12">
        <f t="shared" si="1"/>
        <v>5</v>
      </c>
    </row>
    <row r="1514">
      <c r="A1514" s="10">
        <v>45235.0</v>
      </c>
      <c r="B1514" s="11" t="s">
        <v>1248</v>
      </c>
      <c r="C1514" s="12">
        <v>0.0</v>
      </c>
      <c r="D1514" s="12">
        <f t="shared" si="1"/>
        <v>5</v>
      </c>
    </row>
    <row r="1515">
      <c r="A1515" s="10">
        <v>45235.0</v>
      </c>
      <c r="B1515" s="11" t="s">
        <v>1249</v>
      </c>
      <c r="C1515" s="12">
        <v>0.0</v>
      </c>
      <c r="D1515" s="12">
        <f t="shared" si="1"/>
        <v>5</v>
      </c>
    </row>
    <row r="1516">
      <c r="A1516" s="10">
        <v>45235.0</v>
      </c>
      <c r="B1516" s="11" t="s">
        <v>1250</v>
      </c>
      <c r="C1516" s="12">
        <v>0.0</v>
      </c>
      <c r="D1516" s="12">
        <f t="shared" si="1"/>
        <v>5</v>
      </c>
    </row>
    <row r="1517">
      <c r="A1517" s="10">
        <v>45235.0</v>
      </c>
      <c r="B1517" s="11" t="s">
        <v>1251</v>
      </c>
      <c r="C1517" s="12">
        <v>0.0</v>
      </c>
      <c r="D1517" s="12">
        <f t="shared" si="1"/>
        <v>5</v>
      </c>
    </row>
    <row r="1518">
      <c r="A1518" s="10">
        <v>45235.0</v>
      </c>
      <c r="B1518" s="11" t="s">
        <v>263</v>
      </c>
      <c r="C1518" s="12">
        <v>0.0</v>
      </c>
      <c r="D1518" s="12">
        <f t="shared" si="1"/>
        <v>5</v>
      </c>
    </row>
    <row r="1519">
      <c r="A1519" s="10">
        <v>45235.0</v>
      </c>
      <c r="B1519" s="11" t="s">
        <v>667</v>
      </c>
      <c r="C1519" s="12">
        <v>0.0</v>
      </c>
      <c r="D1519" s="12">
        <f t="shared" si="1"/>
        <v>5</v>
      </c>
    </row>
    <row r="1520">
      <c r="A1520" s="10">
        <v>45235.0</v>
      </c>
      <c r="B1520" s="11" t="s">
        <v>1252</v>
      </c>
      <c r="C1520" s="12">
        <v>0.0</v>
      </c>
      <c r="D1520" s="12">
        <f t="shared" si="1"/>
        <v>5</v>
      </c>
    </row>
    <row r="1521">
      <c r="A1521" s="10">
        <v>45235.0</v>
      </c>
      <c r="B1521" s="11" t="s">
        <v>1253</v>
      </c>
      <c r="C1521" s="12">
        <v>0.0</v>
      </c>
      <c r="D1521" s="12">
        <f t="shared" si="1"/>
        <v>5</v>
      </c>
    </row>
    <row r="1522">
      <c r="A1522" s="10">
        <v>45235.0</v>
      </c>
      <c r="B1522" s="11" t="s">
        <v>1254</v>
      </c>
      <c r="C1522" s="12">
        <v>0.0</v>
      </c>
      <c r="D1522" s="12">
        <f t="shared" si="1"/>
        <v>5</v>
      </c>
    </row>
    <row r="1523">
      <c r="A1523" s="10">
        <v>45235.0</v>
      </c>
      <c r="B1523" s="11" t="s">
        <v>1255</v>
      </c>
      <c r="C1523" s="12">
        <v>0.0</v>
      </c>
      <c r="D1523" s="12">
        <f t="shared" si="1"/>
        <v>5</v>
      </c>
    </row>
    <row r="1524">
      <c r="A1524" s="10">
        <v>45235.0</v>
      </c>
      <c r="B1524" s="11" t="s">
        <v>1256</v>
      </c>
      <c r="C1524" s="12">
        <v>0.0</v>
      </c>
      <c r="D1524" s="12">
        <f t="shared" si="1"/>
        <v>5</v>
      </c>
    </row>
    <row r="1525">
      <c r="A1525" s="10">
        <v>45235.0</v>
      </c>
      <c r="B1525" s="11" t="s">
        <v>605</v>
      </c>
      <c r="C1525" s="12">
        <v>0.0</v>
      </c>
      <c r="D1525" s="12">
        <f t="shared" si="1"/>
        <v>5</v>
      </c>
    </row>
    <row r="1526">
      <c r="A1526" s="10">
        <v>45235.0</v>
      </c>
      <c r="B1526" s="11" t="s">
        <v>1257</v>
      </c>
      <c r="C1526" s="12">
        <v>0.0</v>
      </c>
      <c r="D1526" s="12">
        <f t="shared" si="1"/>
        <v>5</v>
      </c>
    </row>
    <row r="1527">
      <c r="A1527" s="10">
        <v>45235.0</v>
      </c>
      <c r="B1527" s="11" t="s">
        <v>1258</v>
      </c>
      <c r="C1527" s="12">
        <v>0.0</v>
      </c>
      <c r="D1527" s="12">
        <f t="shared" si="1"/>
        <v>5</v>
      </c>
    </row>
    <row r="1528">
      <c r="A1528" s="10">
        <v>45235.0</v>
      </c>
      <c r="B1528" s="11" t="s">
        <v>1128</v>
      </c>
      <c r="C1528" s="12">
        <v>0.0</v>
      </c>
      <c r="D1528" s="12">
        <f t="shared" si="1"/>
        <v>5</v>
      </c>
    </row>
    <row r="1529">
      <c r="A1529" s="10">
        <v>45235.0</v>
      </c>
      <c r="B1529" s="11" t="s">
        <v>1259</v>
      </c>
      <c r="C1529" s="12">
        <v>0.0</v>
      </c>
      <c r="D1529" s="12">
        <f t="shared" si="1"/>
        <v>5</v>
      </c>
    </row>
    <row r="1530">
      <c r="A1530" s="10">
        <v>45235.0</v>
      </c>
      <c r="B1530" s="11" t="s">
        <v>980</v>
      </c>
      <c r="C1530" s="12">
        <v>0.0</v>
      </c>
      <c r="D1530" s="12">
        <f t="shared" si="1"/>
        <v>5</v>
      </c>
    </row>
    <row r="1531">
      <c r="A1531" s="10">
        <v>45235.0</v>
      </c>
      <c r="B1531" s="11" t="s">
        <v>1260</v>
      </c>
      <c r="C1531" s="12">
        <v>0.0</v>
      </c>
      <c r="D1531" s="12">
        <f t="shared" si="1"/>
        <v>5</v>
      </c>
    </row>
    <row r="1532">
      <c r="A1532" s="10">
        <v>45235.0</v>
      </c>
      <c r="B1532" s="11" t="s">
        <v>1261</v>
      </c>
      <c r="C1532" s="12">
        <v>0.0</v>
      </c>
      <c r="D1532" s="12">
        <f t="shared" si="1"/>
        <v>5</v>
      </c>
    </row>
    <row r="1533">
      <c r="A1533" s="10">
        <v>45235.0</v>
      </c>
      <c r="B1533" s="11" t="s">
        <v>1262</v>
      </c>
      <c r="C1533" s="12">
        <v>0.0</v>
      </c>
      <c r="D1533" s="12">
        <f t="shared" si="1"/>
        <v>5</v>
      </c>
    </row>
    <row r="1534">
      <c r="A1534" s="10">
        <v>45235.0</v>
      </c>
      <c r="B1534" s="11" t="s">
        <v>848</v>
      </c>
      <c r="C1534" s="12">
        <v>0.0</v>
      </c>
      <c r="D1534" s="12">
        <f t="shared" si="1"/>
        <v>5</v>
      </c>
    </row>
    <row r="1535">
      <c r="A1535" s="10">
        <v>45235.0</v>
      </c>
      <c r="B1535" s="11" t="s">
        <v>1263</v>
      </c>
      <c r="C1535" s="12">
        <v>0.0</v>
      </c>
      <c r="D1535" s="12">
        <f t="shared" si="1"/>
        <v>5</v>
      </c>
    </row>
    <row r="1536">
      <c r="A1536" s="10">
        <v>45235.0</v>
      </c>
      <c r="B1536" s="11" t="s">
        <v>739</v>
      </c>
      <c r="C1536" s="12">
        <v>0.0</v>
      </c>
      <c r="D1536" s="12">
        <f t="shared" si="1"/>
        <v>5</v>
      </c>
    </row>
    <row r="1537">
      <c r="A1537" s="10">
        <v>45235.0</v>
      </c>
      <c r="B1537" s="11" t="s">
        <v>1264</v>
      </c>
      <c r="C1537" s="12">
        <v>0.0</v>
      </c>
      <c r="D1537" s="12">
        <f t="shared" si="1"/>
        <v>5</v>
      </c>
    </row>
    <row r="1538">
      <c r="A1538" s="10">
        <v>45235.0</v>
      </c>
      <c r="B1538" s="11" t="s">
        <v>275</v>
      </c>
      <c r="C1538" s="12">
        <v>0.0</v>
      </c>
      <c r="D1538" s="12">
        <f t="shared" si="1"/>
        <v>5</v>
      </c>
    </row>
    <row r="1539">
      <c r="A1539" s="10">
        <v>45235.0</v>
      </c>
      <c r="B1539" s="11" t="s">
        <v>1265</v>
      </c>
      <c r="C1539" s="12">
        <v>0.0</v>
      </c>
      <c r="D1539" s="12">
        <f t="shared" si="1"/>
        <v>5</v>
      </c>
    </row>
    <row r="1540">
      <c r="A1540" s="10">
        <v>45235.0</v>
      </c>
      <c r="B1540" s="11" t="s">
        <v>1266</v>
      </c>
      <c r="C1540" s="12">
        <v>0.0</v>
      </c>
      <c r="D1540" s="12">
        <f t="shared" si="1"/>
        <v>5</v>
      </c>
    </row>
    <row r="1541">
      <c r="A1541" s="10">
        <v>45235.0</v>
      </c>
      <c r="B1541" s="11" t="s">
        <v>456</v>
      </c>
      <c r="C1541" s="12">
        <v>0.0</v>
      </c>
      <c r="D1541" s="12">
        <f t="shared" si="1"/>
        <v>5</v>
      </c>
    </row>
    <row r="1542">
      <c r="A1542" s="10">
        <v>45235.0</v>
      </c>
      <c r="B1542" s="11" t="s">
        <v>1267</v>
      </c>
      <c r="C1542" s="12">
        <v>0.0</v>
      </c>
      <c r="D1542" s="12">
        <f t="shared" si="1"/>
        <v>5</v>
      </c>
    </row>
    <row r="1543">
      <c r="A1543" s="10">
        <v>45235.0</v>
      </c>
      <c r="B1543" s="11" t="s">
        <v>1050</v>
      </c>
      <c r="C1543" s="12">
        <v>0.0</v>
      </c>
      <c r="D1543" s="12">
        <f t="shared" si="1"/>
        <v>5</v>
      </c>
    </row>
    <row r="1544">
      <c r="A1544" s="10">
        <v>45235.0</v>
      </c>
      <c r="B1544" s="11" t="s">
        <v>513</v>
      </c>
      <c r="C1544" s="12">
        <v>0.0</v>
      </c>
      <c r="D1544" s="12">
        <f t="shared" si="1"/>
        <v>5</v>
      </c>
    </row>
    <row r="1545">
      <c r="A1545" s="10">
        <v>45235.0</v>
      </c>
      <c r="B1545" s="11" t="s">
        <v>1118</v>
      </c>
      <c r="C1545" s="12">
        <v>0.0</v>
      </c>
      <c r="D1545" s="12">
        <f t="shared" si="1"/>
        <v>5</v>
      </c>
    </row>
    <row r="1546">
      <c r="A1546" s="10">
        <v>45235.0</v>
      </c>
      <c r="B1546" s="11" t="s">
        <v>1268</v>
      </c>
      <c r="C1546" s="12">
        <v>0.0</v>
      </c>
      <c r="D1546" s="12">
        <f t="shared" si="1"/>
        <v>5</v>
      </c>
    </row>
    <row r="1547">
      <c r="A1547" s="10">
        <v>45235.0</v>
      </c>
      <c r="B1547" s="11" t="s">
        <v>1269</v>
      </c>
      <c r="C1547" s="12">
        <v>0.0</v>
      </c>
      <c r="D1547" s="12">
        <f t="shared" si="1"/>
        <v>5</v>
      </c>
    </row>
    <row r="1548">
      <c r="A1548" s="10">
        <v>45235.0</v>
      </c>
      <c r="B1548" s="11" t="s">
        <v>824</v>
      </c>
      <c r="C1548" s="12">
        <v>0.0</v>
      </c>
      <c r="D1548" s="12">
        <f t="shared" si="1"/>
        <v>5</v>
      </c>
    </row>
    <row r="1549">
      <c r="A1549" s="10">
        <v>45235.0</v>
      </c>
      <c r="B1549" s="11" t="s">
        <v>1270</v>
      </c>
      <c r="C1549" s="12">
        <v>0.0</v>
      </c>
      <c r="D1549" s="12">
        <f t="shared" si="1"/>
        <v>5</v>
      </c>
    </row>
    <row r="1550">
      <c r="A1550" s="10">
        <v>45254.0</v>
      </c>
      <c r="B1550" s="11" t="s">
        <v>45</v>
      </c>
      <c r="C1550" s="12">
        <v>0.0</v>
      </c>
      <c r="D1550" s="12">
        <f t="shared" si="1"/>
        <v>24</v>
      </c>
    </row>
    <row r="1551">
      <c r="A1551" s="10">
        <v>45254.0</v>
      </c>
      <c r="B1551" s="11" t="s">
        <v>1271</v>
      </c>
      <c r="C1551" s="12">
        <v>0.0</v>
      </c>
      <c r="D1551" s="12">
        <f t="shared" si="1"/>
        <v>24</v>
      </c>
    </row>
    <row r="1552">
      <c r="A1552" s="10">
        <v>45254.0</v>
      </c>
      <c r="B1552" s="11" t="s">
        <v>1101</v>
      </c>
      <c r="C1552" s="12">
        <v>0.0</v>
      </c>
      <c r="D1552" s="12">
        <f t="shared" si="1"/>
        <v>24</v>
      </c>
    </row>
    <row r="1553">
      <c r="A1553" s="10">
        <v>45254.0</v>
      </c>
      <c r="B1553" s="11" t="s">
        <v>1272</v>
      </c>
      <c r="C1553" s="12">
        <v>0.0</v>
      </c>
      <c r="D1553" s="12">
        <f t="shared" si="1"/>
        <v>24</v>
      </c>
    </row>
    <row r="1554">
      <c r="A1554" s="10">
        <v>45254.0</v>
      </c>
      <c r="B1554" s="11" t="s">
        <v>1273</v>
      </c>
      <c r="C1554" s="12">
        <v>0.0</v>
      </c>
      <c r="D1554" s="12">
        <f t="shared" si="1"/>
        <v>24</v>
      </c>
    </row>
    <row r="1555">
      <c r="A1555" s="10">
        <v>45254.0</v>
      </c>
      <c r="B1555" s="11" t="s">
        <v>361</v>
      </c>
      <c r="C1555" s="12">
        <v>0.0</v>
      </c>
      <c r="D1555" s="12">
        <f t="shared" si="1"/>
        <v>24</v>
      </c>
    </row>
    <row r="1556">
      <c r="A1556" s="10">
        <v>45254.0</v>
      </c>
      <c r="B1556" s="11" t="s">
        <v>1274</v>
      </c>
      <c r="C1556" s="12">
        <v>0.0</v>
      </c>
      <c r="D1556" s="12">
        <f t="shared" si="1"/>
        <v>24</v>
      </c>
    </row>
    <row r="1557">
      <c r="A1557" s="10">
        <v>45254.0</v>
      </c>
      <c r="B1557" s="11" t="s">
        <v>1275</v>
      </c>
      <c r="C1557" s="12">
        <v>0.0</v>
      </c>
      <c r="D1557" s="12">
        <f t="shared" si="1"/>
        <v>24</v>
      </c>
    </row>
    <row r="1558">
      <c r="A1558" s="10">
        <v>45254.0</v>
      </c>
      <c r="B1558" s="11" t="s">
        <v>1276</v>
      </c>
      <c r="C1558" s="12">
        <v>0.0</v>
      </c>
      <c r="D1558" s="12">
        <f t="shared" si="1"/>
        <v>24</v>
      </c>
    </row>
    <row r="1559">
      <c r="A1559" s="10">
        <v>45254.0</v>
      </c>
      <c r="B1559" s="11" t="s">
        <v>926</v>
      </c>
      <c r="C1559" s="12">
        <v>0.0</v>
      </c>
      <c r="D1559" s="12">
        <f t="shared" si="1"/>
        <v>24</v>
      </c>
    </row>
    <row r="1560">
      <c r="A1560" s="10">
        <v>45254.0</v>
      </c>
      <c r="B1560" s="11" t="s">
        <v>1105</v>
      </c>
      <c r="C1560" s="12">
        <v>0.0</v>
      </c>
      <c r="D1560" s="12">
        <f t="shared" si="1"/>
        <v>24</v>
      </c>
    </row>
    <row r="1561">
      <c r="A1561" s="10">
        <v>45254.0</v>
      </c>
      <c r="B1561" s="11" t="s">
        <v>1277</v>
      </c>
      <c r="C1561" s="12">
        <v>0.0</v>
      </c>
      <c r="D1561" s="12">
        <f t="shared" si="1"/>
        <v>24</v>
      </c>
    </row>
    <row r="1562">
      <c r="A1562" s="10">
        <v>45254.0</v>
      </c>
      <c r="B1562" s="11" t="s">
        <v>1278</v>
      </c>
      <c r="C1562" s="12">
        <v>0.0</v>
      </c>
      <c r="D1562" s="12">
        <f t="shared" si="1"/>
        <v>24</v>
      </c>
    </row>
    <row r="1563">
      <c r="A1563" s="10">
        <v>45254.0</v>
      </c>
      <c r="B1563" s="11" t="s">
        <v>1279</v>
      </c>
      <c r="C1563" s="12">
        <v>0.0</v>
      </c>
      <c r="D1563" s="12">
        <f t="shared" si="1"/>
        <v>24</v>
      </c>
    </row>
    <row r="1564">
      <c r="A1564" s="10">
        <v>45254.0</v>
      </c>
      <c r="B1564" s="11" t="s">
        <v>1280</v>
      </c>
      <c r="C1564" s="12">
        <v>0.0</v>
      </c>
      <c r="D1564" s="12">
        <f t="shared" si="1"/>
        <v>24</v>
      </c>
    </row>
    <row r="1565">
      <c r="A1565" s="10">
        <v>45254.0</v>
      </c>
      <c r="B1565" s="11" t="s">
        <v>1281</v>
      </c>
      <c r="C1565" s="12">
        <v>0.0</v>
      </c>
      <c r="D1565" s="12">
        <f t="shared" si="1"/>
        <v>24</v>
      </c>
    </row>
    <row r="1566">
      <c r="A1566" s="10">
        <v>45254.0</v>
      </c>
      <c r="B1566" s="11" t="s">
        <v>1282</v>
      </c>
      <c r="C1566" s="12">
        <v>0.0</v>
      </c>
      <c r="D1566" s="12">
        <f t="shared" si="1"/>
        <v>24</v>
      </c>
    </row>
    <row r="1567">
      <c r="A1567" s="10">
        <v>45254.0</v>
      </c>
      <c r="B1567" s="11" t="s">
        <v>1283</v>
      </c>
      <c r="C1567" s="12">
        <v>0.0</v>
      </c>
      <c r="D1567" s="12">
        <f t="shared" si="1"/>
        <v>24</v>
      </c>
    </row>
    <row r="1568">
      <c r="A1568" s="10">
        <v>45254.0</v>
      </c>
      <c r="B1568" s="11" t="s">
        <v>474</v>
      </c>
      <c r="C1568" s="12">
        <v>0.0</v>
      </c>
      <c r="D1568" s="12">
        <f t="shared" si="1"/>
        <v>24</v>
      </c>
    </row>
    <row r="1569">
      <c r="A1569" s="10">
        <v>45254.0</v>
      </c>
      <c r="B1569" s="11" t="s">
        <v>1284</v>
      </c>
      <c r="C1569" s="12">
        <v>0.0</v>
      </c>
      <c r="D1569" s="12">
        <f t="shared" si="1"/>
        <v>24</v>
      </c>
    </row>
    <row r="1570">
      <c r="A1570" s="10">
        <v>45254.0</v>
      </c>
      <c r="B1570" s="11" t="s">
        <v>1285</v>
      </c>
      <c r="C1570" s="12">
        <v>0.0</v>
      </c>
      <c r="D1570" s="12">
        <f t="shared" si="1"/>
        <v>24</v>
      </c>
    </row>
    <row r="1571">
      <c r="A1571" s="10">
        <v>45254.0</v>
      </c>
      <c r="B1571" s="11" t="s">
        <v>929</v>
      </c>
      <c r="C1571" s="12">
        <v>0.0</v>
      </c>
      <c r="D1571" s="12">
        <f t="shared" si="1"/>
        <v>24</v>
      </c>
    </row>
    <row r="1572">
      <c r="A1572" s="10">
        <v>45254.0</v>
      </c>
      <c r="B1572" s="11" t="s">
        <v>1286</v>
      </c>
      <c r="C1572" s="12">
        <v>0.0</v>
      </c>
      <c r="D1572" s="12">
        <f t="shared" si="1"/>
        <v>24</v>
      </c>
    </row>
    <row r="1573">
      <c r="A1573" s="10">
        <v>45254.0</v>
      </c>
      <c r="B1573" s="11" t="s">
        <v>1287</v>
      </c>
      <c r="C1573" s="12">
        <v>0.0</v>
      </c>
      <c r="D1573" s="12">
        <f t="shared" si="1"/>
        <v>24</v>
      </c>
    </row>
    <row r="1574">
      <c r="A1574" s="10">
        <v>45254.0</v>
      </c>
      <c r="B1574" s="11" t="s">
        <v>1288</v>
      </c>
      <c r="C1574" s="12">
        <v>0.0</v>
      </c>
      <c r="D1574" s="12">
        <f t="shared" si="1"/>
        <v>24</v>
      </c>
    </row>
    <row r="1575">
      <c r="A1575" s="10">
        <v>45254.0</v>
      </c>
      <c r="B1575" s="11" t="s">
        <v>1289</v>
      </c>
      <c r="C1575" s="12">
        <v>0.0</v>
      </c>
      <c r="D1575" s="12">
        <f t="shared" si="1"/>
        <v>24</v>
      </c>
    </row>
    <row r="1576">
      <c r="A1576" s="10">
        <v>45254.0</v>
      </c>
      <c r="B1576" s="11" t="s">
        <v>1290</v>
      </c>
      <c r="C1576" s="12">
        <v>0.0</v>
      </c>
      <c r="D1576" s="12">
        <f t="shared" si="1"/>
        <v>24</v>
      </c>
    </row>
    <row r="1577">
      <c r="A1577" s="10">
        <v>45254.0</v>
      </c>
      <c r="B1577" s="11" t="s">
        <v>1291</v>
      </c>
      <c r="C1577" s="12">
        <v>0.0</v>
      </c>
      <c r="D1577" s="12">
        <f t="shared" si="1"/>
        <v>24</v>
      </c>
    </row>
    <row r="1578">
      <c r="A1578" s="10">
        <v>45254.0</v>
      </c>
      <c r="B1578" s="11" t="s">
        <v>1292</v>
      </c>
      <c r="C1578" s="12">
        <v>0.0</v>
      </c>
      <c r="D1578" s="12">
        <f t="shared" si="1"/>
        <v>24</v>
      </c>
    </row>
    <row r="1579">
      <c r="A1579" s="10">
        <v>45254.0</v>
      </c>
      <c r="B1579" s="11" t="s">
        <v>879</v>
      </c>
      <c r="C1579" s="12">
        <v>0.0</v>
      </c>
      <c r="D1579" s="12">
        <f t="shared" si="1"/>
        <v>24</v>
      </c>
    </row>
    <row r="1580">
      <c r="A1580" s="10">
        <v>45254.0</v>
      </c>
      <c r="B1580" s="11" t="s">
        <v>1293</v>
      </c>
      <c r="C1580" s="12">
        <v>0.0</v>
      </c>
      <c r="D1580" s="12">
        <f t="shared" si="1"/>
        <v>24</v>
      </c>
    </row>
    <row r="1581">
      <c r="A1581" s="10">
        <v>45254.0</v>
      </c>
      <c r="B1581" s="11" t="s">
        <v>845</v>
      </c>
      <c r="C1581" s="12">
        <v>0.0</v>
      </c>
      <c r="D1581" s="12">
        <f t="shared" si="1"/>
        <v>24</v>
      </c>
    </row>
    <row r="1582">
      <c r="A1582" s="10">
        <v>45254.0</v>
      </c>
      <c r="B1582" s="11" t="s">
        <v>731</v>
      </c>
      <c r="C1582" s="12">
        <v>0.0</v>
      </c>
      <c r="D1582" s="12">
        <f t="shared" si="1"/>
        <v>24</v>
      </c>
    </row>
    <row r="1583">
      <c r="A1583" s="10">
        <v>45254.0</v>
      </c>
      <c r="B1583" s="11" t="s">
        <v>1294</v>
      </c>
      <c r="C1583" s="12">
        <v>0.0</v>
      </c>
      <c r="D1583" s="12">
        <f t="shared" si="1"/>
        <v>24</v>
      </c>
    </row>
    <row r="1584">
      <c r="A1584" s="10">
        <v>45254.0</v>
      </c>
      <c r="B1584" s="11" t="s">
        <v>1295</v>
      </c>
      <c r="C1584" s="12">
        <v>0.0</v>
      </c>
      <c r="D1584" s="12">
        <f t="shared" si="1"/>
        <v>24</v>
      </c>
    </row>
    <row r="1585">
      <c r="A1585" s="10">
        <v>45254.0</v>
      </c>
      <c r="B1585" s="11" t="s">
        <v>1296</v>
      </c>
      <c r="C1585" s="12">
        <v>0.0</v>
      </c>
      <c r="D1585" s="12">
        <f t="shared" si="1"/>
        <v>24</v>
      </c>
    </row>
    <row r="1586">
      <c r="A1586" s="10">
        <v>45254.0</v>
      </c>
      <c r="B1586" s="11" t="s">
        <v>1297</v>
      </c>
      <c r="C1586" s="12">
        <v>0.0</v>
      </c>
      <c r="D1586" s="12">
        <f t="shared" si="1"/>
        <v>24</v>
      </c>
    </row>
    <row r="1587">
      <c r="A1587" s="10">
        <v>45254.0</v>
      </c>
      <c r="B1587" s="11" t="s">
        <v>1298</v>
      </c>
      <c r="C1587" s="12">
        <v>0.0</v>
      </c>
      <c r="D1587" s="12">
        <f t="shared" si="1"/>
        <v>24</v>
      </c>
    </row>
    <row r="1588">
      <c r="A1588" s="10">
        <v>45254.0</v>
      </c>
      <c r="B1588" s="11" t="s">
        <v>1299</v>
      </c>
      <c r="C1588" s="12">
        <v>0.0</v>
      </c>
      <c r="D1588" s="12">
        <f t="shared" si="1"/>
        <v>24</v>
      </c>
    </row>
    <row r="1589">
      <c r="A1589" s="10">
        <v>45254.0</v>
      </c>
      <c r="B1589" s="11" t="s">
        <v>1300</v>
      </c>
      <c r="C1589" s="12">
        <v>0.0</v>
      </c>
      <c r="D1589" s="12">
        <f t="shared" si="1"/>
        <v>24</v>
      </c>
    </row>
    <row r="1590">
      <c r="A1590" s="10">
        <v>45254.0</v>
      </c>
      <c r="B1590" s="11" t="s">
        <v>1301</v>
      </c>
      <c r="C1590" s="12">
        <v>0.0</v>
      </c>
      <c r="D1590" s="12">
        <f t="shared" si="1"/>
        <v>24</v>
      </c>
    </row>
    <row r="1591">
      <c r="A1591" s="10">
        <v>45254.0</v>
      </c>
      <c r="B1591" s="11" t="s">
        <v>1302</v>
      </c>
      <c r="C1591" s="12">
        <v>0.0</v>
      </c>
      <c r="D1591" s="12">
        <f t="shared" si="1"/>
        <v>24</v>
      </c>
    </row>
    <row r="1592">
      <c r="A1592" s="10">
        <v>45254.0</v>
      </c>
      <c r="B1592" s="11" t="s">
        <v>1303</v>
      </c>
      <c r="C1592" s="12">
        <v>0.0</v>
      </c>
      <c r="D1592" s="12">
        <f t="shared" si="1"/>
        <v>24</v>
      </c>
    </row>
    <row r="1593">
      <c r="A1593" s="10">
        <v>45254.0</v>
      </c>
      <c r="B1593" s="11" t="s">
        <v>1304</v>
      </c>
      <c r="C1593" s="12">
        <v>0.0</v>
      </c>
      <c r="D1593" s="12">
        <f t="shared" si="1"/>
        <v>24</v>
      </c>
    </row>
    <row r="1594">
      <c r="A1594" s="10">
        <v>45254.0</v>
      </c>
      <c r="B1594" s="11" t="s">
        <v>1305</v>
      </c>
      <c r="C1594" s="12">
        <v>0.0</v>
      </c>
      <c r="D1594" s="12">
        <f t="shared" si="1"/>
        <v>24</v>
      </c>
    </row>
    <row r="1595">
      <c r="A1595" s="10">
        <v>45254.0</v>
      </c>
      <c r="B1595" s="11" t="s">
        <v>1306</v>
      </c>
      <c r="C1595" s="12">
        <v>0.0</v>
      </c>
      <c r="D1595" s="12">
        <f t="shared" si="1"/>
        <v>24</v>
      </c>
    </row>
    <row r="1596">
      <c r="A1596" s="10">
        <v>45254.0</v>
      </c>
      <c r="B1596" s="11" t="s">
        <v>1179</v>
      </c>
      <c r="C1596" s="12">
        <v>0.0</v>
      </c>
      <c r="D1596" s="12">
        <f t="shared" si="1"/>
        <v>24</v>
      </c>
    </row>
    <row r="1597">
      <c r="A1597" s="10">
        <v>45254.0</v>
      </c>
      <c r="B1597" s="11" t="s">
        <v>1200</v>
      </c>
      <c r="C1597" s="12">
        <v>0.0</v>
      </c>
      <c r="D1597" s="12">
        <f t="shared" si="1"/>
        <v>24</v>
      </c>
    </row>
    <row r="1598">
      <c r="A1598" s="10">
        <v>45254.0</v>
      </c>
      <c r="B1598" s="11" t="s">
        <v>1307</v>
      </c>
      <c r="C1598" s="12">
        <v>0.0</v>
      </c>
      <c r="D1598" s="12">
        <f t="shared" si="1"/>
        <v>24</v>
      </c>
    </row>
    <row r="1599">
      <c r="A1599" s="10">
        <v>45254.0</v>
      </c>
      <c r="B1599" s="11" t="s">
        <v>1308</v>
      </c>
      <c r="C1599" s="12">
        <v>0.0</v>
      </c>
      <c r="D1599" s="12">
        <f t="shared" si="1"/>
        <v>24</v>
      </c>
    </row>
    <row r="1600">
      <c r="A1600" s="10">
        <v>45254.0</v>
      </c>
      <c r="B1600" s="11" t="s">
        <v>1309</v>
      </c>
      <c r="C1600" s="12">
        <v>0.0</v>
      </c>
      <c r="D1600" s="12">
        <f t="shared" si="1"/>
        <v>24</v>
      </c>
    </row>
    <row r="1601">
      <c r="A1601" s="10">
        <v>45254.0</v>
      </c>
      <c r="B1601" s="11" t="s">
        <v>1310</v>
      </c>
      <c r="C1601" s="12">
        <v>0.0</v>
      </c>
      <c r="D1601" s="12">
        <f t="shared" si="1"/>
        <v>24</v>
      </c>
    </row>
    <row r="1602">
      <c r="A1602" s="10">
        <v>45254.0</v>
      </c>
      <c r="B1602" s="11" t="s">
        <v>1311</v>
      </c>
      <c r="C1602" s="12">
        <v>0.0</v>
      </c>
      <c r="D1602" s="12">
        <f t="shared" si="1"/>
        <v>24</v>
      </c>
    </row>
    <row r="1603">
      <c r="A1603" s="10">
        <v>45254.0</v>
      </c>
      <c r="B1603" s="11" t="s">
        <v>1312</v>
      </c>
      <c r="C1603" s="12">
        <v>0.0</v>
      </c>
      <c r="D1603" s="12">
        <f t="shared" si="1"/>
        <v>24</v>
      </c>
    </row>
    <row r="1604">
      <c r="A1604" s="10">
        <v>45254.0</v>
      </c>
      <c r="B1604" s="11" t="s">
        <v>1313</v>
      </c>
      <c r="C1604" s="12">
        <v>0.0</v>
      </c>
      <c r="D1604" s="12">
        <f t="shared" si="1"/>
        <v>24</v>
      </c>
    </row>
    <row r="1605">
      <c r="A1605" s="10">
        <v>45254.0</v>
      </c>
      <c r="B1605" s="11" t="s">
        <v>1314</v>
      </c>
      <c r="C1605" s="12">
        <v>0.0</v>
      </c>
      <c r="D1605" s="12">
        <f t="shared" si="1"/>
        <v>24</v>
      </c>
    </row>
    <row r="1606">
      <c r="A1606" s="10">
        <v>45254.0</v>
      </c>
      <c r="B1606" s="11" t="s">
        <v>1315</v>
      </c>
      <c r="C1606" s="12">
        <v>0.0</v>
      </c>
      <c r="D1606" s="12">
        <f t="shared" si="1"/>
        <v>24</v>
      </c>
    </row>
    <row r="1607">
      <c r="A1607" s="10">
        <v>45254.0</v>
      </c>
      <c r="B1607" s="11" t="s">
        <v>1316</v>
      </c>
      <c r="C1607" s="12">
        <v>0.0</v>
      </c>
      <c r="D1607" s="12">
        <f t="shared" si="1"/>
        <v>24</v>
      </c>
    </row>
    <row r="1608">
      <c r="A1608" s="10">
        <v>45254.0</v>
      </c>
      <c r="B1608" s="11" t="s">
        <v>1317</v>
      </c>
      <c r="C1608" s="12">
        <v>0.0</v>
      </c>
      <c r="D1608" s="12">
        <f t="shared" si="1"/>
        <v>24</v>
      </c>
    </row>
    <row r="1609">
      <c r="A1609" s="10">
        <v>45254.0</v>
      </c>
      <c r="B1609" s="11" t="s">
        <v>1318</v>
      </c>
      <c r="C1609" s="12">
        <v>0.0</v>
      </c>
      <c r="D1609" s="12">
        <f t="shared" si="1"/>
        <v>24</v>
      </c>
    </row>
    <row r="1610">
      <c r="A1610" s="10">
        <v>45254.0</v>
      </c>
      <c r="B1610" s="11" t="s">
        <v>1319</v>
      </c>
      <c r="C1610" s="12">
        <v>0.0</v>
      </c>
      <c r="D1610" s="12">
        <f t="shared" si="1"/>
        <v>24</v>
      </c>
    </row>
    <row r="1611">
      <c r="A1611" s="10">
        <v>45254.0</v>
      </c>
      <c r="B1611" s="11" t="s">
        <v>1320</v>
      </c>
      <c r="C1611" s="12">
        <v>0.0</v>
      </c>
      <c r="D1611" s="12">
        <f t="shared" si="1"/>
        <v>24</v>
      </c>
    </row>
    <row r="1612">
      <c r="A1612" s="10">
        <v>45254.0</v>
      </c>
      <c r="B1612" s="11" t="s">
        <v>1321</v>
      </c>
      <c r="C1612" s="12">
        <v>0.0</v>
      </c>
      <c r="D1612" s="12">
        <f t="shared" si="1"/>
        <v>24</v>
      </c>
    </row>
    <row r="1613">
      <c r="A1613" s="10">
        <v>45254.0</v>
      </c>
      <c r="B1613" s="11" t="s">
        <v>1322</v>
      </c>
      <c r="C1613" s="12">
        <v>0.0</v>
      </c>
      <c r="D1613" s="12">
        <f t="shared" si="1"/>
        <v>24</v>
      </c>
    </row>
    <row r="1614">
      <c r="A1614" s="10">
        <v>45254.0</v>
      </c>
      <c r="B1614" s="11" t="s">
        <v>1323</v>
      </c>
      <c r="C1614" s="12">
        <v>0.0</v>
      </c>
      <c r="D1614" s="12">
        <f t="shared" si="1"/>
        <v>24</v>
      </c>
    </row>
    <row r="1615">
      <c r="A1615" s="10">
        <v>45254.0</v>
      </c>
      <c r="B1615" s="11" t="s">
        <v>1324</v>
      </c>
      <c r="C1615" s="12">
        <v>0.0</v>
      </c>
      <c r="D1615" s="12">
        <f t="shared" si="1"/>
        <v>24</v>
      </c>
    </row>
    <row r="1616">
      <c r="A1616" s="10">
        <v>45254.0</v>
      </c>
      <c r="B1616" s="11" t="s">
        <v>307</v>
      </c>
      <c r="C1616" s="12">
        <v>0.0</v>
      </c>
      <c r="D1616" s="12">
        <f t="shared" si="1"/>
        <v>24</v>
      </c>
    </row>
    <row r="1617">
      <c r="A1617" s="10">
        <v>45254.0</v>
      </c>
      <c r="B1617" s="11" t="s">
        <v>1325</v>
      </c>
      <c r="C1617" s="12">
        <v>0.0</v>
      </c>
      <c r="D1617" s="12">
        <f t="shared" si="1"/>
        <v>24</v>
      </c>
    </row>
    <row r="1618">
      <c r="A1618" s="10">
        <v>45254.0</v>
      </c>
      <c r="B1618" s="11" t="s">
        <v>508</v>
      </c>
      <c r="C1618" s="12">
        <v>0.0</v>
      </c>
      <c r="D1618" s="12">
        <f t="shared" si="1"/>
        <v>24</v>
      </c>
    </row>
    <row r="1619">
      <c r="A1619" s="10">
        <v>45254.0</v>
      </c>
      <c r="B1619" s="11" t="s">
        <v>1326</v>
      </c>
      <c r="C1619" s="12">
        <v>0.0</v>
      </c>
      <c r="D1619" s="12">
        <f t="shared" si="1"/>
        <v>24</v>
      </c>
    </row>
    <row r="1620">
      <c r="A1620" s="10">
        <v>45254.0</v>
      </c>
      <c r="B1620" s="11" t="s">
        <v>1327</v>
      </c>
      <c r="C1620" s="12">
        <v>0.0</v>
      </c>
      <c r="D1620" s="12">
        <f t="shared" si="1"/>
        <v>24</v>
      </c>
    </row>
    <row r="1621">
      <c r="A1621" s="10">
        <v>45254.0</v>
      </c>
      <c r="B1621" s="11" t="s">
        <v>1328</v>
      </c>
      <c r="C1621" s="12">
        <v>0.0</v>
      </c>
      <c r="D1621" s="12">
        <f t="shared" si="1"/>
        <v>24</v>
      </c>
    </row>
    <row r="1622">
      <c r="A1622" s="10">
        <v>45254.0</v>
      </c>
      <c r="B1622" s="11" t="s">
        <v>1329</v>
      </c>
      <c r="C1622" s="12">
        <v>0.0</v>
      </c>
      <c r="D1622" s="12">
        <f t="shared" si="1"/>
        <v>24</v>
      </c>
    </row>
    <row r="1623">
      <c r="A1623" s="10">
        <v>45254.0</v>
      </c>
      <c r="B1623" s="11" t="s">
        <v>1330</v>
      </c>
      <c r="C1623" s="12">
        <v>0.0</v>
      </c>
      <c r="D1623" s="12">
        <f t="shared" si="1"/>
        <v>24</v>
      </c>
    </row>
    <row r="1624">
      <c r="A1624" s="10">
        <v>45246.0</v>
      </c>
      <c r="B1624" s="11" t="s">
        <v>1331</v>
      </c>
      <c r="C1624" s="12">
        <v>0.0</v>
      </c>
      <c r="D1624" s="12">
        <f t="shared" si="1"/>
        <v>16</v>
      </c>
    </row>
    <row r="1625">
      <c r="A1625" s="10">
        <v>45246.0</v>
      </c>
      <c r="B1625" s="11" t="s">
        <v>1332</v>
      </c>
      <c r="C1625" s="12">
        <v>0.0</v>
      </c>
      <c r="D1625" s="12">
        <f t="shared" si="1"/>
        <v>16</v>
      </c>
    </row>
    <row r="1626">
      <c r="A1626" s="10">
        <v>45246.0</v>
      </c>
      <c r="B1626" s="11" t="s">
        <v>283</v>
      </c>
      <c r="C1626" s="12">
        <v>0.0</v>
      </c>
      <c r="D1626" s="12">
        <f t="shared" si="1"/>
        <v>16</v>
      </c>
    </row>
    <row r="1627">
      <c r="A1627" s="10">
        <v>45246.0</v>
      </c>
      <c r="B1627" s="11" t="s">
        <v>470</v>
      </c>
      <c r="C1627" s="12">
        <v>0.0</v>
      </c>
      <c r="D1627" s="12">
        <f t="shared" si="1"/>
        <v>16</v>
      </c>
    </row>
    <row r="1628">
      <c r="A1628" s="10">
        <v>45246.0</v>
      </c>
      <c r="B1628" s="11" t="s">
        <v>1333</v>
      </c>
      <c r="C1628" s="12">
        <v>0.0</v>
      </c>
      <c r="D1628" s="12">
        <f t="shared" si="1"/>
        <v>16</v>
      </c>
    </row>
    <row r="1629">
      <c r="A1629" s="10">
        <v>45246.0</v>
      </c>
      <c r="B1629" s="11" t="s">
        <v>890</v>
      </c>
      <c r="C1629" s="12">
        <v>0.0</v>
      </c>
      <c r="D1629" s="12">
        <f t="shared" si="1"/>
        <v>16</v>
      </c>
    </row>
    <row r="1630">
      <c r="A1630" s="10">
        <v>45246.0</v>
      </c>
      <c r="B1630" s="11" t="s">
        <v>1334</v>
      </c>
      <c r="C1630" s="12">
        <v>0.0</v>
      </c>
      <c r="D1630" s="12">
        <f t="shared" si="1"/>
        <v>16</v>
      </c>
    </row>
    <row r="1631">
      <c r="A1631" s="10">
        <v>45246.0</v>
      </c>
      <c r="B1631" s="11" t="s">
        <v>315</v>
      </c>
      <c r="C1631" s="12">
        <v>0.0</v>
      </c>
      <c r="D1631" s="12">
        <f t="shared" si="1"/>
        <v>16</v>
      </c>
    </row>
    <row r="1632">
      <c r="A1632" s="10">
        <v>45246.0</v>
      </c>
      <c r="B1632" s="11" t="s">
        <v>1335</v>
      </c>
      <c r="C1632" s="12">
        <v>0.0</v>
      </c>
      <c r="D1632" s="12">
        <f t="shared" si="1"/>
        <v>16</v>
      </c>
    </row>
    <row r="1633">
      <c r="A1633" s="10">
        <v>45246.0</v>
      </c>
      <c r="B1633" s="11" t="s">
        <v>1336</v>
      </c>
      <c r="C1633" s="12">
        <v>0.0</v>
      </c>
      <c r="D1633" s="12">
        <f t="shared" si="1"/>
        <v>16</v>
      </c>
    </row>
    <row r="1634">
      <c r="A1634" s="10">
        <v>45246.0</v>
      </c>
      <c r="B1634" s="11" t="s">
        <v>1337</v>
      </c>
      <c r="C1634" s="12">
        <v>0.0</v>
      </c>
      <c r="D1634" s="12">
        <f t="shared" si="1"/>
        <v>16</v>
      </c>
    </row>
    <row r="1635">
      <c r="A1635" s="10">
        <v>45246.0</v>
      </c>
      <c r="B1635" s="11" t="s">
        <v>1338</v>
      </c>
      <c r="C1635" s="12">
        <v>0.0</v>
      </c>
      <c r="D1635" s="12">
        <f t="shared" si="1"/>
        <v>16</v>
      </c>
    </row>
    <row r="1636">
      <c r="A1636" s="10">
        <v>45246.0</v>
      </c>
      <c r="B1636" s="11" t="s">
        <v>1339</v>
      </c>
      <c r="C1636" s="12">
        <v>0.0</v>
      </c>
      <c r="D1636" s="12">
        <f t="shared" si="1"/>
        <v>16</v>
      </c>
    </row>
    <row r="1637">
      <c r="A1637" s="10">
        <v>45246.0</v>
      </c>
      <c r="B1637" s="11" t="s">
        <v>1340</v>
      </c>
      <c r="C1637" s="12">
        <v>0.0</v>
      </c>
      <c r="D1637" s="12">
        <f t="shared" si="1"/>
        <v>16</v>
      </c>
    </row>
    <row r="1638">
      <c r="A1638" s="10">
        <v>45246.0</v>
      </c>
      <c r="B1638" s="11" t="s">
        <v>1341</v>
      </c>
      <c r="C1638" s="12">
        <v>0.0</v>
      </c>
      <c r="D1638" s="12">
        <f t="shared" si="1"/>
        <v>16</v>
      </c>
    </row>
    <row r="1639">
      <c r="A1639" s="10">
        <v>45246.0</v>
      </c>
      <c r="B1639" s="11" t="s">
        <v>1342</v>
      </c>
      <c r="C1639" s="12">
        <v>0.0</v>
      </c>
      <c r="D1639" s="12">
        <f t="shared" si="1"/>
        <v>16</v>
      </c>
    </row>
    <row r="1640">
      <c r="A1640" s="10">
        <v>45246.0</v>
      </c>
      <c r="B1640" s="11" t="s">
        <v>1343</v>
      </c>
      <c r="C1640" s="12">
        <v>0.0</v>
      </c>
      <c r="D1640" s="12">
        <f t="shared" si="1"/>
        <v>16</v>
      </c>
    </row>
    <row r="1641">
      <c r="A1641" s="10">
        <v>45246.0</v>
      </c>
      <c r="B1641" s="11" t="s">
        <v>1344</v>
      </c>
      <c r="C1641" s="12">
        <v>0.0</v>
      </c>
      <c r="D1641" s="12">
        <f t="shared" si="1"/>
        <v>16</v>
      </c>
    </row>
    <row r="1642">
      <c r="A1642" s="10">
        <v>45246.0</v>
      </c>
      <c r="B1642" s="11" t="s">
        <v>1345</v>
      </c>
      <c r="C1642" s="12">
        <v>0.0</v>
      </c>
      <c r="D1642" s="12">
        <f t="shared" si="1"/>
        <v>16</v>
      </c>
    </row>
    <row r="1643">
      <c r="A1643" s="10">
        <v>45246.0</v>
      </c>
      <c r="B1643" s="11" t="s">
        <v>1346</v>
      </c>
      <c r="C1643" s="12">
        <v>0.0</v>
      </c>
      <c r="D1643" s="12">
        <f t="shared" si="1"/>
        <v>16</v>
      </c>
    </row>
    <row r="1644">
      <c r="A1644" s="10">
        <v>45246.0</v>
      </c>
      <c r="B1644" s="11" t="s">
        <v>418</v>
      </c>
      <c r="C1644" s="12">
        <v>0.0</v>
      </c>
      <c r="D1644" s="12">
        <f t="shared" si="1"/>
        <v>16</v>
      </c>
    </row>
    <row r="1645">
      <c r="A1645" s="10">
        <v>45246.0</v>
      </c>
      <c r="B1645" s="11" t="s">
        <v>1263</v>
      </c>
      <c r="C1645" s="12">
        <v>0.0</v>
      </c>
      <c r="D1645" s="12">
        <f t="shared" si="1"/>
        <v>16</v>
      </c>
    </row>
    <row r="1646">
      <c r="A1646" s="10">
        <v>45246.0</v>
      </c>
      <c r="B1646" s="11" t="s">
        <v>1077</v>
      </c>
      <c r="C1646" s="12">
        <v>0.0</v>
      </c>
      <c r="D1646" s="12">
        <f t="shared" si="1"/>
        <v>16</v>
      </c>
    </row>
    <row r="1647">
      <c r="A1647" s="10">
        <v>45246.0</v>
      </c>
      <c r="B1647" s="11" t="s">
        <v>1347</v>
      </c>
      <c r="C1647" s="12">
        <v>0.0</v>
      </c>
      <c r="D1647" s="12">
        <f t="shared" si="1"/>
        <v>16</v>
      </c>
    </row>
    <row r="1648">
      <c r="A1648" s="10">
        <v>45246.0</v>
      </c>
      <c r="B1648" s="11" t="s">
        <v>276</v>
      </c>
      <c r="C1648" s="12">
        <v>0.0</v>
      </c>
      <c r="D1648" s="12">
        <f t="shared" si="1"/>
        <v>16</v>
      </c>
    </row>
    <row r="1649">
      <c r="A1649" s="10">
        <v>45246.0</v>
      </c>
      <c r="B1649" s="11" t="s">
        <v>970</v>
      </c>
      <c r="C1649" s="12">
        <v>0.0</v>
      </c>
      <c r="D1649" s="12">
        <f t="shared" si="1"/>
        <v>16</v>
      </c>
    </row>
    <row r="1650">
      <c r="A1650" s="10">
        <v>45246.0</v>
      </c>
      <c r="B1650" s="11" t="s">
        <v>1348</v>
      </c>
      <c r="C1650" s="12">
        <v>0.0</v>
      </c>
      <c r="D1650" s="12">
        <f t="shared" si="1"/>
        <v>16</v>
      </c>
    </row>
    <row r="1651">
      <c r="A1651" s="10">
        <v>45246.0</v>
      </c>
      <c r="B1651" s="11" t="s">
        <v>660</v>
      </c>
      <c r="C1651" s="12">
        <v>0.0</v>
      </c>
      <c r="D1651" s="12">
        <f t="shared" si="1"/>
        <v>16</v>
      </c>
    </row>
    <row r="1652">
      <c r="A1652" s="10">
        <v>45246.0</v>
      </c>
      <c r="B1652" s="11" t="s">
        <v>1349</v>
      </c>
      <c r="C1652" s="12">
        <v>0.0</v>
      </c>
      <c r="D1652" s="12">
        <f t="shared" si="1"/>
        <v>16</v>
      </c>
    </row>
    <row r="1653">
      <c r="A1653" s="10">
        <v>45246.0</v>
      </c>
      <c r="B1653" s="11" t="s">
        <v>1350</v>
      </c>
      <c r="C1653" s="12">
        <v>0.0</v>
      </c>
      <c r="D1653" s="12">
        <f t="shared" si="1"/>
        <v>16</v>
      </c>
    </row>
    <row r="1654">
      <c r="A1654" s="10">
        <v>45246.0</v>
      </c>
      <c r="B1654" s="11" t="s">
        <v>1351</v>
      </c>
      <c r="C1654" s="12">
        <v>0.0</v>
      </c>
      <c r="D1654" s="12">
        <f t="shared" si="1"/>
        <v>16</v>
      </c>
    </row>
    <row r="1655">
      <c r="A1655" s="10">
        <v>45246.0</v>
      </c>
      <c r="B1655" s="11" t="s">
        <v>1352</v>
      </c>
      <c r="C1655" s="12">
        <v>0.0</v>
      </c>
      <c r="D1655" s="12">
        <f t="shared" si="1"/>
        <v>16</v>
      </c>
    </row>
    <row r="1656">
      <c r="A1656" s="10">
        <v>45246.0</v>
      </c>
      <c r="B1656" s="11" t="s">
        <v>712</v>
      </c>
      <c r="C1656" s="12">
        <v>0.0</v>
      </c>
      <c r="D1656" s="12">
        <f t="shared" si="1"/>
        <v>16</v>
      </c>
    </row>
    <row r="1657">
      <c r="A1657" s="10">
        <v>45246.0</v>
      </c>
      <c r="B1657" s="11" t="s">
        <v>1353</v>
      </c>
      <c r="C1657" s="12">
        <v>0.0</v>
      </c>
      <c r="D1657" s="12">
        <f t="shared" si="1"/>
        <v>16</v>
      </c>
    </row>
    <row r="1658">
      <c r="A1658" s="10">
        <v>45246.0</v>
      </c>
      <c r="B1658" s="11" t="s">
        <v>1354</v>
      </c>
      <c r="C1658" s="12">
        <v>0.0</v>
      </c>
      <c r="D1658" s="12">
        <f t="shared" si="1"/>
        <v>16</v>
      </c>
    </row>
    <row r="1659">
      <c r="A1659" s="10">
        <v>45246.0</v>
      </c>
      <c r="B1659" s="11" t="s">
        <v>1355</v>
      </c>
      <c r="C1659" s="12">
        <v>0.0</v>
      </c>
      <c r="D1659" s="12">
        <f t="shared" si="1"/>
        <v>16</v>
      </c>
    </row>
    <row r="1660">
      <c r="A1660" s="10">
        <v>45246.0</v>
      </c>
      <c r="B1660" s="11" t="s">
        <v>1356</v>
      </c>
      <c r="C1660" s="12">
        <v>0.0</v>
      </c>
      <c r="D1660" s="12">
        <f t="shared" si="1"/>
        <v>16</v>
      </c>
    </row>
    <row r="1661">
      <c r="A1661" s="10">
        <v>45246.0</v>
      </c>
      <c r="B1661" s="11" t="s">
        <v>1357</v>
      </c>
      <c r="C1661" s="12">
        <v>0.0</v>
      </c>
      <c r="D1661" s="12">
        <f t="shared" si="1"/>
        <v>16</v>
      </c>
    </row>
    <row r="1662">
      <c r="A1662" s="10">
        <v>45246.0</v>
      </c>
      <c r="B1662" s="11" t="s">
        <v>1358</v>
      </c>
      <c r="C1662" s="12">
        <v>0.0</v>
      </c>
      <c r="D1662" s="12">
        <f t="shared" si="1"/>
        <v>16</v>
      </c>
    </row>
    <row r="1663">
      <c r="A1663" s="10">
        <v>45246.0</v>
      </c>
      <c r="B1663" s="11" t="s">
        <v>1266</v>
      </c>
      <c r="C1663" s="12">
        <v>0.0</v>
      </c>
      <c r="D1663" s="12">
        <f t="shared" si="1"/>
        <v>16</v>
      </c>
    </row>
    <row r="1664">
      <c r="A1664" s="10">
        <v>45246.0</v>
      </c>
      <c r="B1664" s="11" t="s">
        <v>1359</v>
      </c>
      <c r="C1664" s="12">
        <v>0.0</v>
      </c>
      <c r="D1664" s="12">
        <f t="shared" si="1"/>
        <v>16</v>
      </c>
    </row>
    <row r="1665">
      <c r="A1665" s="10">
        <v>45246.0</v>
      </c>
      <c r="B1665" s="11" t="s">
        <v>1360</v>
      </c>
      <c r="C1665" s="12">
        <v>0.0</v>
      </c>
      <c r="D1665" s="12">
        <f t="shared" si="1"/>
        <v>16</v>
      </c>
    </row>
    <row r="1666">
      <c r="A1666" s="10">
        <v>45246.0</v>
      </c>
      <c r="B1666" s="11" t="s">
        <v>1361</v>
      </c>
      <c r="C1666" s="12">
        <v>0.0</v>
      </c>
      <c r="D1666" s="12">
        <f t="shared" si="1"/>
        <v>16</v>
      </c>
    </row>
    <row r="1667">
      <c r="A1667" s="10">
        <v>45246.0</v>
      </c>
      <c r="B1667" s="11" t="s">
        <v>1362</v>
      </c>
      <c r="C1667" s="12">
        <v>0.0</v>
      </c>
      <c r="D1667" s="12">
        <f t="shared" si="1"/>
        <v>16</v>
      </c>
    </row>
    <row r="1668">
      <c r="A1668" s="10">
        <v>45246.0</v>
      </c>
      <c r="B1668" s="11" t="s">
        <v>1270</v>
      </c>
      <c r="C1668" s="12">
        <v>0.0</v>
      </c>
      <c r="D1668" s="12">
        <f t="shared" si="1"/>
        <v>16</v>
      </c>
    </row>
    <row r="1669">
      <c r="A1669" s="10">
        <v>45246.0</v>
      </c>
      <c r="B1669" s="11" t="s">
        <v>1363</v>
      </c>
      <c r="C1669" s="12">
        <v>0.0</v>
      </c>
      <c r="D1669" s="12">
        <f t="shared" si="1"/>
        <v>16</v>
      </c>
    </row>
    <row r="1670">
      <c r="A1670" s="10">
        <v>45246.0</v>
      </c>
      <c r="B1670" s="11" t="s">
        <v>1364</v>
      </c>
      <c r="C1670" s="12">
        <v>0.0</v>
      </c>
      <c r="D1670" s="12">
        <f t="shared" si="1"/>
        <v>16</v>
      </c>
    </row>
    <row r="1671">
      <c r="A1671" s="10">
        <v>45246.0</v>
      </c>
      <c r="B1671" s="11" t="s">
        <v>980</v>
      </c>
      <c r="C1671" s="12">
        <v>0.0</v>
      </c>
      <c r="D1671" s="12">
        <f t="shared" si="1"/>
        <v>16</v>
      </c>
    </row>
    <row r="1672">
      <c r="A1672" s="10">
        <v>45246.0</v>
      </c>
      <c r="B1672" s="11" t="s">
        <v>1365</v>
      </c>
      <c r="C1672" s="12">
        <v>0.0</v>
      </c>
      <c r="D1672" s="12">
        <f t="shared" si="1"/>
        <v>16</v>
      </c>
    </row>
    <row r="1673">
      <c r="A1673" s="10">
        <v>45246.0</v>
      </c>
      <c r="B1673" s="11" t="s">
        <v>1366</v>
      </c>
      <c r="C1673" s="12">
        <v>0.0</v>
      </c>
      <c r="D1673" s="12">
        <f t="shared" si="1"/>
        <v>16</v>
      </c>
    </row>
    <row r="1674">
      <c r="A1674" s="10">
        <v>45246.0</v>
      </c>
      <c r="B1674" s="11" t="s">
        <v>562</v>
      </c>
      <c r="C1674" s="12">
        <v>0.0</v>
      </c>
      <c r="D1674" s="12">
        <f t="shared" si="1"/>
        <v>16</v>
      </c>
    </row>
    <row r="1675">
      <c r="A1675" s="10">
        <v>45246.0</v>
      </c>
      <c r="B1675" s="11" t="s">
        <v>617</v>
      </c>
      <c r="C1675" s="12">
        <v>0.0</v>
      </c>
      <c r="D1675" s="12">
        <f t="shared" si="1"/>
        <v>16</v>
      </c>
    </row>
    <row r="1676">
      <c r="A1676" s="10">
        <v>45246.0</v>
      </c>
      <c r="B1676" s="11" t="s">
        <v>1367</v>
      </c>
      <c r="C1676" s="12">
        <v>0.0</v>
      </c>
      <c r="D1676" s="12">
        <f t="shared" si="1"/>
        <v>16</v>
      </c>
    </row>
    <row r="1677">
      <c r="A1677" s="10">
        <v>45246.0</v>
      </c>
      <c r="B1677" s="11" t="s">
        <v>1368</v>
      </c>
      <c r="C1677" s="12">
        <v>0.0</v>
      </c>
      <c r="D1677" s="12">
        <f t="shared" si="1"/>
        <v>16</v>
      </c>
    </row>
    <row r="1678">
      <c r="A1678" s="10">
        <v>45246.0</v>
      </c>
      <c r="B1678" s="11" t="s">
        <v>1369</v>
      </c>
      <c r="C1678" s="12">
        <v>0.0</v>
      </c>
      <c r="D1678" s="12">
        <f t="shared" si="1"/>
        <v>16</v>
      </c>
    </row>
    <row r="1679">
      <c r="A1679" s="10">
        <v>45246.0</v>
      </c>
      <c r="B1679" s="11" t="s">
        <v>1370</v>
      </c>
      <c r="C1679" s="12">
        <v>0.0</v>
      </c>
      <c r="D1679" s="12">
        <f t="shared" si="1"/>
        <v>16</v>
      </c>
    </row>
    <row r="1680">
      <c r="A1680" s="10">
        <v>45246.0</v>
      </c>
      <c r="B1680" s="11" t="s">
        <v>1371</v>
      </c>
      <c r="C1680" s="12">
        <v>0.0</v>
      </c>
      <c r="D1680" s="12">
        <f t="shared" si="1"/>
        <v>16</v>
      </c>
    </row>
    <row r="1681">
      <c r="A1681" s="10">
        <v>45246.0</v>
      </c>
      <c r="B1681" s="11" t="s">
        <v>1372</v>
      </c>
      <c r="C1681" s="12">
        <v>0.0</v>
      </c>
      <c r="D1681" s="12">
        <f t="shared" si="1"/>
        <v>16</v>
      </c>
    </row>
    <row r="1682">
      <c r="A1682" s="10">
        <v>45246.0</v>
      </c>
      <c r="B1682" s="11" t="s">
        <v>367</v>
      </c>
      <c r="C1682" s="12">
        <v>0.0</v>
      </c>
      <c r="D1682" s="12">
        <f t="shared" si="1"/>
        <v>16</v>
      </c>
    </row>
    <row r="1683">
      <c r="A1683" s="10">
        <v>45246.0</v>
      </c>
      <c r="B1683" s="11" t="s">
        <v>1373</v>
      </c>
      <c r="C1683" s="12">
        <v>0.0</v>
      </c>
      <c r="D1683" s="12">
        <f t="shared" si="1"/>
        <v>16</v>
      </c>
    </row>
    <row r="1684">
      <c r="A1684" s="10">
        <v>45246.0</v>
      </c>
      <c r="B1684" s="11" t="s">
        <v>1374</v>
      </c>
      <c r="C1684" s="12">
        <v>0.0</v>
      </c>
      <c r="D1684" s="12">
        <f t="shared" si="1"/>
        <v>16</v>
      </c>
    </row>
    <row r="1685">
      <c r="A1685" s="10">
        <v>45246.0</v>
      </c>
      <c r="B1685" s="11" t="s">
        <v>1375</v>
      </c>
      <c r="C1685" s="12">
        <v>0.0</v>
      </c>
      <c r="D1685" s="12">
        <f t="shared" si="1"/>
        <v>16</v>
      </c>
    </row>
    <row r="1686">
      <c r="A1686" s="10">
        <v>45246.0</v>
      </c>
      <c r="B1686" s="11" t="s">
        <v>369</v>
      </c>
      <c r="C1686" s="12">
        <v>0.0</v>
      </c>
      <c r="D1686" s="12">
        <f t="shared" si="1"/>
        <v>16</v>
      </c>
    </row>
    <row r="1687">
      <c r="A1687" s="10">
        <v>45246.0</v>
      </c>
      <c r="B1687" s="11" t="s">
        <v>1376</v>
      </c>
      <c r="C1687" s="12">
        <v>0.0</v>
      </c>
      <c r="D1687" s="12">
        <f t="shared" si="1"/>
        <v>16</v>
      </c>
    </row>
    <row r="1688">
      <c r="A1688" s="10">
        <v>45246.0</v>
      </c>
      <c r="B1688" s="11" t="s">
        <v>848</v>
      </c>
      <c r="C1688" s="12">
        <v>0.0</v>
      </c>
      <c r="D1688" s="12">
        <f t="shared" si="1"/>
        <v>16</v>
      </c>
    </row>
    <row r="1689">
      <c r="A1689" s="10">
        <v>45246.0</v>
      </c>
      <c r="B1689" s="11" t="s">
        <v>1377</v>
      </c>
      <c r="C1689" s="12">
        <v>0.0</v>
      </c>
      <c r="D1689" s="12">
        <f t="shared" si="1"/>
        <v>16</v>
      </c>
    </row>
    <row r="1690">
      <c r="A1690" s="10">
        <v>45246.0</v>
      </c>
      <c r="B1690" s="11" t="s">
        <v>1378</v>
      </c>
      <c r="C1690" s="12">
        <v>0.0</v>
      </c>
      <c r="D1690" s="12">
        <f t="shared" si="1"/>
        <v>16</v>
      </c>
    </row>
    <row r="1691">
      <c r="A1691" s="10">
        <v>45246.0</v>
      </c>
      <c r="B1691" s="11" t="s">
        <v>1379</v>
      </c>
      <c r="C1691" s="12">
        <v>0.0</v>
      </c>
      <c r="D1691" s="12">
        <f t="shared" si="1"/>
        <v>16</v>
      </c>
    </row>
    <row r="1692">
      <c r="A1692" s="10">
        <v>45246.0</v>
      </c>
      <c r="B1692" s="11" t="s">
        <v>1380</v>
      </c>
      <c r="C1692" s="12">
        <v>0.0</v>
      </c>
      <c r="D1692" s="12">
        <f t="shared" si="1"/>
        <v>16</v>
      </c>
    </row>
    <row r="1693">
      <c r="A1693" s="10">
        <v>45246.0</v>
      </c>
      <c r="B1693" s="11" t="s">
        <v>448</v>
      </c>
      <c r="C1693" s="12">
        <v>0.0</v>
      </c>
      <c r="D1693" s="12">
        <f t="shared" si="1"/>
        <v>16</v>
      </c>
    </row>
    <row r="1694">
      <c r="A1694" s="10">
        <v>45246.0</v>
      </c>
      <c r="B1694" s="11" t="s">
        <v>1381</v>
      </c>
      <c r="C1694" s="12">
        <v>0.0</v>
      </c>
      <c r="D1694" s="12">
        <f t="shared" si="1"/>
        <v>16</v>
      </c>
    </row>
    <row r="1695">
      <c r="A1695" s="10">
        <v>45246.0</v>
      </c>
      <c r="B1695" s="11" t="s">
        <v>1382</v>
      </c>
      <c r="C1695" s="12">
        <v>0.0</v>
      </c>
      <c r="D1695" s="12">
        <f t="shared" si="1"/>
        <v>16</v>
      </c>
    </row>
    <row r="1696">
      <c r="A1696" s="10">
        <v>45246.0</v>
      </c>
      <c r="B1696" s="11" t="s">
        <v>1383</v>
      </c>
      <c r="C1696" s="12">
        <v>0.0</v>
      </c>
      <c r="D1696" s="12">
        <f t="shared" si="1"/>
        <v>16</v>
      </c>
    </row>
    <row r="1697">
      <c r="A1697" s="10">
        <v>45234.0</v>
      </c>
      <c r="B1697" s="11" t="s">
        <v>1384</v>
      </c>
      <c r="C1697" s="12">
        <v>0.0</v>
      </c>
      <c r="D1697" s="12">
        <f t="shared" si="1"/>
        <v>4</v>
      </c>
    </row>
    <row r="1698">
      <c r="A1698" s="10">
        <v>45234.0</v>
      </c>
      <c r="B1698" s="11" t="s">
        <v>1385</v>
      </c>
      <c r="C1698" s="12">
        <v>0.0</v>
      </c>
      <c r="D1698" s="12">
        <f t="shared" si="1"/>
        <v>4</v>
      </c>
    </row>
    <row r="1699">
      <c r="A1699" s="10">
        <v>45234.0</v>
      </c>
      <c r="B1699" s="11" t="s">
        <v>1386</v>
      </c>
      <c r="C1699" s="12">
        <v>0.0</v>
      </c>
      <c r="D1699" s="12">
        <f t="shared" si="1"/>
        <v>4</v>
      </c>
    </row>
    <row r="1700">
      <c r="A1700" s="10">
        <v>45234.0</v>
      </c>
      <c r="B1700" s="11" t="s">
        <v>296</v>
      </c>
      <c r="C1700" s="12">
        <v>0.0</v>
      </c>
      <c r="D1700" s="12">
        <f t="shared" si="1"/>
        <v>4</v>
      </c>
    </row>
    <row r="1701">
      <c r="A1701" s="10">
        <v>45234.0</v>
      </c>
      <c r="B1701" s="11" t="s">
        <v>657</v>
      </c>
      <c r="C1701" s="12">
        <v>0.0</v>
      </c>
      <c r="D1701" s="12">
        <f t="shared" si="1"/>
        <v>4</v>
      </c>
    </row>
    <row r="1702">
      <c r="A1702" s="10">
        <v>45234.0</v>
      </c>
      <c r="B1702" s="11" t="s">
        <v>1387</v>
      </c>
      <c r="C1702" s="12">
        <v>0.0</v>
      </c>
      <c r="D1702" s="12">
        <f t="shared" si="1"/>
        <v>4</v>
      </c>
    </row>
    <row r="1703">
      <c r="A1703" s="10">
        <v>45234.0</v>
      </c>
      <c r="B1703" s="11" t="s">
        <v>1388</v>
      </c>
      <c r="C1703" s="12">
        <v>0.0</v>
      </c>
      <c r="D1703" s="12">
        <f t="shared" si="1"/>
        <v>4</v>
      </c>
    </row>
    <row r="1704">
      <c r="A1704" s="10">
        <v>45234.0</v>
      </c>
      <c r="B1704" s="11" t="s">
        <v>1011</v>
      </c>
      <c r="C1704" s="12">
        <v>0.0</v>
      </c>
      <c r="D1704" s="12">
        <f t="shared" si="1"/>
        <v>4</v>
      </c>
    </row>
    <row r="1705">
      <c r="A1705" s="10">
        <v>45234.0</v>
      </c>
      <c r="B1705" s="11" t="s">
        <v>378</v>
      </c>
      <c r="C1705" s="12">
        <v>0.0</v>
      </c>
      <c r="D1705" s="12">
        <f t="shared" si="1"/>
        <v>4</v>
      </c>
    </row>
    <row r="1706">
      <c r="A1706" s="10">
        <v>45234.0</v>
      </c>
      <c r="B1706" s="11" t="s">
        <v>1245</v>
      </c>
      <c r="C1706" s="12">
        <v>0.0</v>
      </c>
      <c r="D1706" s="12">
        <f t="shared" si="1"/>
        <v>4</v>
      </c>
    </row>
    <row r="1707">
      <c r="A1707" s="10">
        <v>45234.0</v>
      </c>
      <c r="B1707" s="11" t="s">
        <v>854</v>
      </c>
      <c r="C1707" s="12">
        <v>0.0</v>
      </c>
      <c r="D1707" s="12">
        <f t="shared" si="1"/>
        <v>4</v>
      </c>
    </row>
    <row r="1708">
      <c r="A1708" s="10">
        <v>45234.0</v>
      </c>
      <c r="B1708" s="11" t="s">
        <v>1389</v>
      </c>
      <c r="C1708" s="12">
        <v>0.0</v>
      </c>
      <c r="D1708" s="12">
        <f t="shared" si="1"/>
        <v>4</v>
      </c>
    </row>
    <row r="1709">
      <c r="A1709" s="10">
        <v>45234.0</v>
      </c>
      <c r="B1709" s="11" t="s">
        <v>1390</v>
      </c>
      <c r="C1709" s="12">
        <v>0.0</v>
      </c>
      <c r="D1709" s="12">
        <f t="shared" si="1"/>
        <v>4</v>
      </c>
    </row>
    <row r="1710">
      <c r="A1710" s="10">
        <v>45234.0</v>
      </c>
      <c r="B1710" s="11" t="s">
        <v>1391</v>
      </c>
      <c r="C1710" s="12">
        <v>0.0</v>
      </c>
      <c r="D1710" s="12">
        <f t="shared" si="1"/>
        <v>4</v>
      </c>
    </row>
    <row r="1711">
      <c r="A1711" s="10">
        <v>45234.0</v>
      </c>
      <c r="B1711" s="11" t="s">
        <v>1392</v>
      </c>
      <c r="C1711" s="12">
        <v>0.0</v>
      </c>
      <c r="D1711" s="12">
        <f t="shared" si="1"/>
        <v>4</v>
      </c>
    </row>
    <row r="1712">
      <c r="A1712" s="10">
        <v>45234.0</v>
      </c>
      <c r="B1712" s="11" t="s">
        <v>1393</v>
      </c>
      <c r="C1712" s="12">
        <v>0.0</v>
      </c>
      <c r="D1712" s="12">
        <f t="shared" si="1"/>
        <v>4</v>
      </c>
    </row>
    <row r="1713">
      <c r="A1713" s="10">
        <v>45234.0</v>
      </c>
      <c r="B1713" s="11" t="s">
        <v>1394</v>
      </c>
      <c r="C1713" s="12">
        <v>0.0</v>
      </c>
      <c r="D1713" s="12">
        <f t="shared" si="1"/>
        <v>4</v>
      </c>
    </row>
    <row r="1714">
      <c r="A1714" s="10">
        <v>45234.0</v>
      </c>
      <c r="B1714" s="11" t="s">
        <v>1395</v>
      </c>
      <c r="C1714" s="12">
        <v>0.0</v>
      </c>
      <c r="D1714" s="12">
        <f t="shared" si="1"/>
        <v>4</v>
      </c>
    </row>
    <row r="1715">
      <c r="A1715" s="10">
        <v>45234.0</v>
      </c>
      <c r="B1715" s="11" t="s">
        <v>1396</v>
      </c>
      <c r="C1715" s="12">
        <v>0.0</v>
      </c>
      <c r="D1715" s="12">
        <f t="shared" si="1"/>
        <v>4</v>
      </c>
    </row>
    <row r="1716">
      <c r="A1716" s="10">
        <v>45234.0</v>
      </c>
      <c r="B1716" s="11" t="s">
        <v>1397</v>
      </c>
      <c r="C1716" s="12">
        <v>0.0</v>
      </c>
      <c r="D1716" s="12">
        <f t="shared" si="1"/>
        <v>4</v>
      </c>
    </row>
    <row r="1717">
      <c r="A1717" s="10">
        <v>45234.0</v>
      </c>
      <c r="B1717" s="11" t="s">
        <v>1398</v>
      </c>
      <c r="C1717" s="12">
        <v>0.0</v>
      </c>
      <c r="D1717" s="12">
        <f t="shared" si="1"/>
        <v>4</v>
      </c>
    </row>
    <row r="1718">
      <c r="A1718" s="10">
        <v>45234.0</v>
      </c>
      <c r="B1718" s="11" t="s">
        <v>1399</v>
      </c>
      <c r="C1718" s="12">
        <v>0.0</v>
      </c>
      <c r="D1718" s="12">
        <f t="shared" si="1"/>
        <v>4</v>
      </c>
    </row>
    <row r="1719">
      <c r="A1719" s="10">
        <v>45234.0</v>
      </c>
      <c r="B1719" s="11" t="s">
        <v>513</v>
      </c>
      <c r="C1719" s="12">
        <v>0.0</v>
      </c>
      <c r="D1719" s="12">
        <f t="shared" si="1"/>
        <v>4</v>
      </c>
    </row>
    <row r="1720">
      <c r="A1720" s="10">
        <v>45234.0</v>
      </c>
      <c r="B1720" s="11" t="s">
        <v>1400</v>
      </c>
      <c r="C1720" s="12">
        <v>0.0</v>
      </c>
      <c r="D1720" s="12">
        <f t="shared" si="1"/>
        <v>4</v>
      </c>
    </row>
    <row r="1721">
      <c r="A1721" s="10">
        <v>45234.0</v>
      </c>
      <c r="B1721" s="11" t="s">
        <v>1401</v>
      </c>
      <c r="C1721" s="12">
        <v>0.0</v>
      </c>
      <c r="D1721" s="12">
        <f t="shared" si="1"/>
        <v>4</v>
      </c>
    </row>
    <row r="1722">
      <c r="A1722" s="10">
        <v>45234.0</v>
      </c>
      <c r="B1722" s="11" t="s">
        <v>336</v>
      </c>
      <c r="C1722" s="12">
        <v>0.0</v>
      </c>
      <c r="D1722" s="12">
        <f t="shared" si="1"/>
        <v>4</v>
      </c>
    </row>
    <row r="1723">
      <c r="A1723" s="10">
        <v>45234.0</v>
      </c>
      <c r="B1723" s="11" t="s">
        <v>1402</v>
      </c>
      <c r="C1723" s="12">
        <v>0.0</v>
      </c>
      <c r="D1723" s="12">
        <f t="shared" si="1"/>
        <v>4</v>
      </c>
    </row>
    <row r="1724">
      <c r="A1724" s="10">
        <v>45234.0</v>
      </c>
      <c r="B1724" s="11" t="s">
        <v>1403</v>
      </c>
      <c r="C1724" s="12">
        <v>0.0</v>
      </c>
      <c r="D1724" s="12">
        <f t="shared" si="1"/>
        <v>4</v>
      </c>
    </row>
    <row r="1725">
      <c r="A1725" s="10">
        <v>45234.0</v>
      </c>
      <c r="B1725" s="11" t="s">
        <v>1404</v>
      </c>
      <c r="C1725" s="12">
        <v>0.0</v>
      </c>
      <c r="D1725" s="12">
        <f t="shared" si="1"/>
        <v>4</v>
      </c>
    </row>
    <row r="1726">
      <c r="A1726" s="10">
        <v>45234.0</v>
      </c>
      <c r="B1726" s="11" t="s">
        <v>1405</v>
      </c>
      <c r="C1726" s="12">
        <v>0.0</v>
      </c>
      <c r="D1726" s="12">
        <f t="shared" si="1"/>
        <v>4</v>
      </c>
    </row>
    <row r="1727">
      <c r="A1727" s="10">
        <v>45234.0</v>
      </c>
      <c r="B1727" s="11" t="s">
        <v>1406</v>
      </c>
      <c r="C1727" s="12">
        <v>0.0</v>
      </c>
      <c r="D1727" s="12">
        <f t="shared" si="1"/>
        <v>4</v>
      </c>
    </row>
    <row r="1728">
      <c r="A1728" s="10">
        <v>45234.0</v>
      </c>
      <c r="B1728" s="11" t="s">
        <v>1407</v>
      </c>
      <c r="C1728" s="12">
        <v>0.0</v>
      </c>
      <c r="D1728" s="12">
        <f t="shared" si="1"/>
        <v>4</v>
      </c>
    </row>
    <row r="1729">
      <c r="A1729" s="10">
        <v>45234.0</v>
      </c>
      <c r="B1729" s="11" t="s">
        <v>369</v>
      </c>
      <c r="C1729" s="12">
        <v>0.0</v>
      </c>
      <c r="D1729" s="12">
        <f t="shared" si="1"/>
        <v>4</v>
      </c>
    </row>
    <row r="1730">
      <c r="A1730" s="10">
        <v>45234.0</v>
      </c>
      <c r="B1730" s="11" t="s">
        <v>1408</v>
      </c>
      <c r="C1730" s="12">
        <v>0.0</v>
      </c>
      <c r="D1730" s="12">
        <f t="shared" si="1"/>
        <v>4</v>
      </c>
    </row>
    <row r="1731">
      <c r="A1731" s="10">
        <v>45234.0</v>
      </c>
      <c r="B1731" s="11" t="s">
        <v>1409</v>
      </c>
      <c r="C1731" s="12">
        <v>0.0</v>
      </c>
      <c r="D1731" s="12">
        <f t="shared" si="1"/>
        <v>4</v>
      </c>
    </row>
    <row r="1732">
      <c r="A1732" s="10">
        <v>45234.0</v>
      </c>
      <c r="B1732" s="11" t="s">
        <v>1410</v>
      </c>
      <c r="C1732" s="12">
        <v>0.0</v>
      </c>
      <c r="D1732" s="12">
        <f t="shared" si="1"/>
        <v>4</v>
      </c>
    </row>
    <row r="1733">
      <c r="A1733" s="10">
        <v>45236.0</v>
      </c>
      <c r="B1733" s="11" t="s">
        <v>1411</v>
      </c>
      <c r="C1733" s="12">
        <v>0.0</v>
      </c>
      <c r="D1733" s="12">
        <f t="shared" si="1"/>
        <v>6</v>
      </c>
    </row>
    <row r="1734">
      <c r="A1734" s="10">
        <v>45236.0</v>
      </c>
      <c r="B1734" s="11" t="s">
        <v>1412</v>
      </c>
      <c r="C1734" s="12">
        <v>0.0</v>
      </c>
      <c r="D1734" s="12">
        <f t="shared" si="1"/>
        <v>6</v>
      </c>
    </row>
    <row r="1735">
      <c r="A1735" s="10">
        <v>45236.0</v>
      </c>
      <c r="B1735" s="11" t="s">
        <v>860</v>
      </c>
      <c r="C1735" s="12">
        <v>0.0</v>
      </c>
      <c r="D1735" s="12">
        <f t="shared" si="1"/>
        <v>6</v>
      </c>
    </row>
    <row r="1736">
      <c r="A1736" s="10">
        <v>45236.0</v>
      </c>
      <c r="B1736" s="11" t="s">
        <v>1413</v>
      </c>
      <c r="C1736" s="12">
        <v>0.0</v>
      </c>
      <c r="D1736" s="12">
        <f t="shared" si="1"/>
        <v>6</v>
      </c>
    </row>
    <row r="1737">
      <c r="A1737" s="10">
        <v>45236.0</v>
      </c>
      <c r="B1737" s="11" t="s">
        <v>1067</v>
      </c>
      <c r="C1737" s="12">
        <v>0.0</v>
      </c>
      <c r="D1737" s="12">
        <f t="shared" si="1"/>
        <v>6</v>
      </c>
    </row>
    <row r="1738">
      <c r="A1738" s="10">
        <v>45236.0</v>
      </c>
      <c r="B1738" s="11" t="s">
        <v>1414</v>
      </c>
      <c r="C1738" s="12">
        <v>0.0</v>
      </c>
      <c r="D1738" s="12">
        <f t="shared" si="1"/>
        <v>6</v>
      </c>
    </row>
    <row r="1739">
      <c r="A1739" s="10">
        <v>45236.0</v>
      </c>
      <c r="B1739" s="11" t="s">
        <v>1277</v>
      </c>
      <c r="C1739" s="12">
        <v>0.0</v>
      </c>
      <c r="D1739" s="12">
        <f t="shared" si="1"/>
        <v>6</v>
      </c>
    </row>
    <row r="1740">
      <c r="A1740" s="10">
        <v>45236.0</v>
      </c>
      <c r="B1740" s="11" t="s">
        <v>485</v>
      </c>
      <c r="C1740" s="12">
        <v>0.0</v>
      </c>
      <c r="D1740" s="12">
        <f t="shared" si="1"/>
        <v>6</v>
      </c>
    </row>
    <row r="1741">
      <c r="A1741" s="10">
        <v>45236.0</v>
      </c>
      <c r="B1741" s="11" t="s">
        <v>305</v>
      </c>
      <c r="C1741" s="12">
        <v>0.0</v>
      </c>
      <c r="D1741" s="12">
        <f t="shared" si="1"/>
        <v>6</v>
      </c>
    </row>
    <row r="1742">
      <c r="A1742" s="10">
        <v>45236.0</v>
      </c>
      <c r="B1742" s="11" t="s">
        <v>1415</v>
      </c>
      <c r="C1742" s="12">
        <v>0.0</v>
      </c>
      <c r="D1742" s="12">
        <f t="shared" si="1"/>
        <v>6</v>
      </c>
    </row>
    <row r="1743">
      <c r="A1743" s="10">
        <v>45236.0</v>
      </c>
      <c r="B1743" s="11" t="s">
        <v>804</v>
      </c>
      <c r="C1743" s="12">
        <v>0.0</v>
      </c>
      <c r="D1743" s="12">
        <f t="shared" si="1"/>
        <v>6</v>
      </c>
    </row>
    <row r="1744">
      <c r="A1744" s="10">
        <v>45236.0</v>
      </c>
      <c r="B1744" s="11" t="s">
        <v>549</v>
      </c>
      <c r="C1744" s="12">
        <v>0.0</v>
      </c>
      <c r="D1744" s="12">
        <f t="shared" si="1"/>
        <v>6</v>
      </c>
    </row>
    <row r="1745">
      <c r="A1745" s="10">
        <v>45236.0</v>
      </c>
      <c r="B1745" s="11" t="s">
        <v>1416</v>
      </c>
      <c r="C1745" s="12">
        <v>0.0</v>
      </c>
      <c r="D1745" s="12">
        <f t="shared" si="1"/>
        <v>6</v>
      </c>
    </row>
    <row r="1746">
      <c r="A1746" s="10">
        <v>45236.0</v>
      </c>
      <c r="B1746" s="11" t="s">
        <v>1417</v>
      </c>
      <c r="C1746" s="12">
        <v>0.0</v>
      </c>
      <c r="D1746" s="12">
        <f t="shared" si="1"/>
        <v>6</v>
      </c>
    </row>
    <row r="1747">
      <c r="A1747" s="10">
        <v>45236.0</v>
      </c>
      <c r="B1747" s="11" t="s">
        <v>1418</v>
      </c>
      <c r="C1747" s="12">
        <v>0.0</v>
      </c>
      <c r="D1747" s="12">
        <f t="shared" si="1"/>
        <v>6</v>
      </c>
    </row>
    <row r="1748">
      <c r="A1748" s="10">
        <v>45236.0</v>
      </c>
      <c r="B1748" s="11" t="s">
        <v>661</v>
      </c>
      <c r="C1748" s="12">
        <v>0.0</v>
      </c>
      <c r="D1748" s="12">
        <f t="shared" si="1"/>
        <v>6</v>
      </c>
    </row>
    <row r="1749">
      <c r="A1749" s="10">
        <v>45236.0</v>
      </c>
      <c r="B1749" s="11" t="s">
        <v>1419</v>
      </c>
      <c r="C1749" s="12">
        <v>0.0</v>
      </c>
      <c r="D1749" s="12">
        <f t="shared" si="1"/>
        <v>6</v>
      </c>
    </row>
    <row r="1750">
      <c r="A1750" s="10">
        <v>45236.0</v>
      </c>
      <c r="B1750" s="11" t="s">
        <v>1214</v>
      </c>
      <c r="C1750" s="12">
        <v>0.0</v>
      </c>
      <c r="D1750" s="12">
        <f t="shared" si="1"/>
        <v>6</v>
      </c>
    </row>
    <row r="1751">
      <c r="A1751" s="10">
        <v>45236.0</v>
      </c>
      <c r="B1751" s="11" t="s">
        <v>399</v>
      </c>
      <c r="C1751" s="12">
        <v>0.0</v>
      </c>
      <c r="D1751" s="12">
        <f t="shared" si="1"/>
        <v>6</v>
      </c>
    </row>
    <row r="1752">
      <c r="A1752" s="10">
        <v>45236.0</v>
      </c>
      <c r="B1752" s="11" t="s">
        <v>1420</v>
      </c>
      <c r="C1752" s="12">
        <v>0.0</v>
      </c>
      <c r="D1752" s="12">
        <f t="shared" si="1"/>
        <v>6</v>
      </c>
    </row>
    <row r="1753">
      <c r="A1753" s="10">
        <v>45236.0</v>
      </c>
      <c r="B1753" s="11" t="s">
        <v>822</v>
      </c>
      <c r="C1753" s="12">
        <v>0.0</v>
      </c>
      <c r="D1753" s="12">
        <f t="shared" si="1"/>
        <v>6</v>
      </c>
    </row>
    <row r="1754">
      <c r="A1754" s="10">
        <v>45236.0</v>
      </c>
      <c r="B1754" s="11" t="s">
        <v>1421</v>
      </c>
      <c r="C1754" s="12">
        <v>0.0</v>
      </c>
      <c r="D1754" s="12">
        <f t="shared" si="1"/>
        <v>6</v>
      </c>
    </row>
    <row r="1755">
      <c r="A1755" s="10">
        <v>45236.0</v>
      </c>
      <c r="B1755" s="11" t="s">
        <v>1422</v>
      </c>
      <c r="C1755" s="12">
        <v>0.0</v>
      </c>
      <c r="D1755" s="12">
        <f t="shared" si="1"/>
        <v>6</v>
      </c>
    </row>
    <row r="1756">
      <c r="A1756" s="10">
        <v>45236.0</v>
      </c>
      <c r="B1756" s="11" t="s">
        <v>1360</v>
      </c>
      <c r="C1756" s="12">
        <v>0.0</v>
      </c>
      <c r="D1756" s="12">
        <f t="shared" si="1"/>
        <v>6</v>
      </c>
    </row>
    <row r="1757">
      <c r="A1757" s="10">
        <v>45236.0</v>
      </c>
      <c r="B1757" s="11" t="s">
        <v>1062</v>
      </c>
      <c r="C1757" s="12">
        <v>0.0</v>
      </c>
      <c r="D1757" s="12">
        <f t="shared" si="1"/>
        <v>6</v>
      </c>
    </row>
    <row r="1758">
      <c r="A1758" s="10">
        <v>45236.0</v>
      </c>
      <c r="B1758" s="11" t="s">
        <v>1423</v>
      </c>
      <c r="C1758" s="12">
        <v>0.0</v>
      </c>
      <c r="D1758" s="12">
        <f t="shared" si="1"/>
        <v>6</v>
      </c>
    </row>
    <row r="1759">
      <c r="A1759" s="10">
        <v>45236.0</v>
      </c>
      <c r="B1759" s="11" t="s">
        <v>1424</v>
      </c>
      <c r="C1759" s="12">
        <v>0.0</v>
      </c>
      <c r="D1759" s="12">
        <f t="shared" si="1"/>
        <v>6</v>
      </c>
    </row>
    <row r="1760">
      <c r="A1760" s="10">
        <v>45236.0</v>
      </c>
      <c r="B1760" s="11" t="s">
        <v>347</v>
      </c>
      <c r="C1760" s="12">
        <v>0.0</v>
      </c>
      <c r="D1760" s="12">
        <f t="shared" si="1"/>
        <v>6</v>
      </c>
    </row>
    <row r="1761">
      <c r="A1761" s="10">
        <v>45236.0</v>
      </c>
      <c r="B1761" s="11" t="s">
        <v>1007</v>
      </c>
      <c r="C1761" s="12">
        <v>0.0</v>
      </c>
      <c r="D1761" s="12">
        <f t="shared" si="1"/>
        <v>6</v>
      </c>
    </row>
    <row r="1762">
      <c r="A1762" s="10">
        <v>45236.0</v>
      </c>
      <c r="B1762" s="11" t="s">
        <v>1425</v>
      </c>
      <c r="C1762" s="12">
        <v>0.0</v>
      </c>
      <c r="D1762" s="12">
        <f t="shared" si="1"/>
        <v>6</v>
      </c>
    </row>
    <row r="1763">
      <c r="A1763" s="10">
        <v>45236.0</v>
      </c>
      <c r="B1763" s="11" t="s">
        <v>854</v>
      </c>
      <c r="C1763" s="12">
        <v>0.0</v>
      </c>
      <c r="D1763" s="12">
        <f t="shared" si="1"/>
        <v>6</v>
      </c>
    </row>
    <row r="1764">
      <c r="A1764" s="10">
        <v>45236.0</v>
      </c>
      <c r="B1764" s="11" t="s">
        <v>1426</v>
      </c>
      <c r="C1764" s="12">
        <v>0.0</v>
      </c>
      <c r="D1764" s="12">
        <f t="shared" si="1"/>
        <v>6</v>
      </c>
    </row>
    <row r="1765">
      <c r="A1765" s="10">
        <v>45236.0</v>
      </c>
      <c r="B1765" s="11" t="s">
        <v>1427</v>
      </c>
      <c r="C1765" s="12">
        <v>0.0</v>
      </c>
      <c r="D1765" s="12">
        <f t="shared" si="1"/>
        <v>6</v>
      </c>
    </row>
    <row r="1766">
      <c r="A1766" s="10">
        <v>45236.0</v>
      </c>
      <c r="B1766" s="11" t="s">
        <v>1428</v>
      </c>
      <c r="C1766" s="12">
        <v>0.0</v>
      </c>
      <c r="D1766" s="12">
        <f t="shared" si="1"/>
        <v>6</v>
      </c>
    </row>
    <row r="1767">
      <c r="A1767" s="10">
        <v>45236.0</v>
      </c>
      <c r="B1767" s="11" t="s">
        <v>1429</v>
      </c>
      <c r="C1767" s="12">
        <v>0.0</v>
      </c>
      <c r="D1767" s="12">
        <f t="shared" si="1"/>
        <v>6</v>
      </c>
    </row>
    <row r="1768">
      <c r="A1768" s="10">
        <v>45236.0</v>
      </c>
      <c r="B1768" s="11" t="s">
        <v>1430</v>
      </c>
      <c r="C1768" s="12">
        <v>0.0</v>
      </c>
      <c r="D1768" s="12">
        <f t="shared" si="1"/>
        <v>6</v>
      </c>
    </row>
    <row r="1769">
      <c r="A1769" s="10">
        <v>45236.0</v>
      </c>
      <c r="B1769" s="11" t="s">
        <v>770</v>
      </c>
      <c r="C1769" s="12">
        <v>0.0</v>
      </c>
      <c r="D1769" s="12">
        <f t="shared" si="1"/>
        <v>6</v>
      </c>
    </row>
    <row r="1770">
      <c r="A1770" s="10">
        <v>45236.0</v>
      </c>
      <c r="B1770" s="11" t="s">
        <v>1431</v>
      </c>
      <c r="C1770" s="12">
        <v>0.0</v>
      </c>
      <c r="D1770" s="12">
        <f t="shared" si="1"/>
        <v>6</v>
      </c>
    </row>
    <row r="1771">
      <c r="A1771" s="10">
        <v>45236.0</v>
      </c>
      <c r="B1771" s="11" t="s">
        <v>1269</v>
      </c>
      <c r="C1771" s="12">
        <v>0.0</v>
      </c>
      <c r="D1771" s="12">
        <f t="shared" si="1"/>
        <v>6</v>
      </c>
    </row>
    <row r="1772">
      <c r="A1772" s="10">
        <v>45236.0</v>
      </c>
      <c r="B1772" s="11" t="s">
        <v>1432</v>
      </c>
      <c r="C1772" s="12">
        <v>0.0</v>
      </c>
      <c r="D1772" s="12">
        <f t="shared" si="1"/>
        <v>6</v>
      </c>
    </row>
    <row r="1773">
      <c r="A1773" s="10">
        <v>45236.0</v>
      </c>
      <c r="B1773" s="11" t="s">
        <v>1433</v>
      </c>
      <c r="C1773" s="12">
        <v>0.0</v>
      </c>
      <c r="D1773" s="12">
        <f t="shared" si="1"/>
        <v>6</v>
      </c>
    </row>
    <row r="1774">
      <c r="A1774" s="10">
        <v>45236.0</v>
      </c>
      <c r="B1774" s="11" t="s">
        <v>909</v>
      </c>
      <c r="C1774" s="12">
        <v>0.0</v>
      </c>
      <c r="D1774" s="12">
        <f t="shared" si="1"/>
        <v>6</v>
      </c>
    </row>
    <row r="1775">
      <c r="A1775" s="10">
        <v>45236.0</v>
      </c>
      <c r="B1775" s="11" t="s">
        <v>730</v>
      </c>
      <c r="C1775" s="12">
        <v>0.0</v>
      </c>
      <c r="D1775" s="12">
        <f t="shared" si="1"/>
        <v>6</v>
      </c>
    </row>
    <row r="1776">
      <c r="A1776" s="10">
        <v>45236.0</v>
      </c>
      <c r="B1776" s="11" t="s">
        <v>1434</v>
      </c>
      <c r="C1776" s="12">
        <v>0.0</v>
      </c>
      <c r="D1776" s="12">
        <f t="shared" si="1"/>
        <v>6</v>
      </c>
    </row>
    <row r="1777">
      <c r="A1777" s="10">
        <v>45236.0</v>
      </c>
      <c r="B1777" s="11" t="s">
        <v>1343</v>
      </c>
      <c r="C1777" s="12">
        <v>0.0</v>
      </c>
      <c r="D1777" s="12">
        <f t="shared" si="1"/>
        <v>6</v>
      </c>
    </row>
    <row r="1778">
      <c r="A1778" s="10">
        <v>45236.0</v>
      </c>
      <c r="B1778" s="11" t="s">
        <v>1435</v>
      </c>
      <c r="C1778" s="12">
        <v>0.0</v>
      </c>
      <c r="D1778" s="12">
        <f t="shared" si="1"/>
        <v>6</v>
      </c>
    </row>
    <row r="1779">
      <c r="A1779" s="10">
        <v>45236.0</v>
      </c>
      <c r="B1779" s="11" t="s">
        <v>1436</v>
      </c>
      <c r="C1779" s="12">
        <v>0.0</v>
      </c>
      <c r="D1779" s="12">
        <f t="shared" si="1"/>
        <v>6</v>
      </c>
    </row>
    <row r="1780">
      <c r="A1780" s="10">
        <v>45236.0</v>
      </c>
      <c r="B1780" s="11" t="s">
        <v>124</v>
      </c>
      <c r="C1780" s="12">
        <v>0.0</v>
      </c>
      <c r="D1780" s="12">
        <f t="shared" si="1"/>
        <v>6</v>
      </c>
    </row>
    <row r="1781">
      <c r="A1781" s="10">
        <v>45236.0</v>
      </c>
      <c r="B1781" s="11" t="s">
        <v>650</v>
      </c>
      <c r="C1781" s="12">
        <v>0.0</v>
      </c>
      <c r="D1781" s="12">
        <f t="shared" si="1"/>
        <v>6</v>
      </c>
    </row>
    <row r="1782">
      <c r="A1782" s="10">
        <v>45236.0</v>
      </c>
      <c r="B1782" s="11" t="s">
        <v>1437</v>
      </c>
      <c r="C1782" s="12">
        <v>0.0</v>
      </c>
      <c r="D1782" s="12">
        <f t="shared" si="1"/>
        <v>6</v>
      </c>
    </row>
    <row r="1783">
      <c r="A1783" s="10">
        <v>45236.0</v>
      </c>
      <c r="B1783" s="11" t="s">
        <v>1438</v>
      </c>
      <c r="C1783" s="12">
        <v>0.0</v>
      </c>
      <c r="D1783" s="12">
        <f t="shared" si="1"/>
        <v>6</v>
      </c>
    </row>
    <row r="1784">
      <c r="A1784" s="10">
        <v>45236.0</v>
      </c>
      <c r="B1784" s="11" t="s">
        <v>1439</v>
      </c>
      <c r="C1784" s="12">
        <v>0.0</v>
      </c>
      <c r="D1784" s="12">
        <f t="shared" si="1"/>
        <v>6</v>
      </c>
    </row>
    <row r="1785">
      <c r="A1785" s="10">
        <v>45236.0</v>
      </c>
      <c r="B1785" s="11" t="s">
        <v>1440</v>
      </c>
      <c r="C1785" s="12">
        <v>0.0</v>
      </c>
      <c r="D1785" s="12">
        <f t="shared" si="1"/>
        <v>6</v>
      </c>
    </row>
    <row r="1786">
      <c r="A1786" s="10">
        <v>45236.0</v>
      </c>
      <c r="B1786" s="11" t="s">
        <v>1441</v>
      </c>
      <c r="C1786" s="12">
        <v>0.0</v>
      </c>
      <c r="D1786" s="12">
        <f t="shared" si="1"/>
        <v>6</v>
      </c>
    </row>
    <row r="1787">
      <c r="A1787" s="10">
        <v>45236.0</v>
      </c>
      <c r="B1787" s="11" t="s">
        <v>586</v>
      </c>
      <c r="C1787" s="12">
        <v>0.0</v>
      </c>
      <c r="D1787" s="12">
        <f t="shared" si="1"/>
        <v>6</v>
      </c>
    </row>
    <row r="1788">
      <c r="A1788" s="10">
        <v>45236.0</v>
      </c>
      <c r="B1788" s="11" t="s">
        <v>1442</v>
      </c>
      <c r="C1788" s="12">
        <v>0.0</v>
      </c>
      <c r="D1788" s="12">
        <f t="shared" si="1"/>
        <v>6</v>
      </c>
    </row>
    <row r="1789">
      <c r="A1789" s="10">
        <v>45236.0</v>
      </c>
      <c r="B1789" s="11" t="s">
        <v>1443</v>
      </c>
      <c r="C1789" s="12">
        <v>0.0</v>
      </c>
      <c r="D1789" s="12">
        <f t="shared" si="1"/>
        <v>6</v>
      </c>
    </row>
    <row r="1790">
      <c r="A1790" s="10">
        <v>45236.0</v>
      </c>
      <c r="B1790" s="11" t="s">
        <v>1444</v>
      </c>
      <c r="C1790" s="12">
        <v>0.0</v>
      </c>
      <c r="D1790" s="12">
        <f t="shared" si="1"/>
        <v>6</v>
      </c>
    </row>
    <row r="1791">
      <c r="A1791" s="10">
        <v>45236.0</v>
      </c>
      <c r="B1791" s="11" t="s">
        <v>1445</v>
      </c>
      <c r="C1791" s="12">
        <v>0.0</v>
      </c>
      <c r="D1791" s="12">
        <f t="shared" si="1"/>
        <v>6</v>
      </c>
    </row>
    <row r="1792">
      <c r="A1792" s="10">
        <v>45236.0</v>
      </c>
      <c r="B1792" s="11" t="s">
        <v>513</v>
      </c>
      <c r="C1792" s="12">
        <v>0.0</v>
      </c>
      <c r="D1792" s="12">
        <f t="shared" si="1"/>
        <v>6</v>
      </c>
    </row>
    <row r="1793">
      <c r="A1793" s="10">
        <v>45236.0</v>
      </c>
      <c r="B1793" s="11" t="s">
        <v>1446</v>
      </c>
      <c r="C1793" s="12">
        <v>0.0</v>
      </c>
      <c r="D1793" s="12">
        <f t="shared" si="1"/>
        <v>6</v>
      </c>
    </row>
    <row r="1794">
      <c r="A1794" s="10">
        <v>45236.0</v>
      </c>
      <c r="B1794" s="11" t="s">
        <v>943</v>
      </c>
      <c r="C1794" s="12">
        <v>0.0</v>
      </c>
      <c r="D1794" s="12">
        <f t="shared" si="1"/>
        <v>6</v>
      </c>
    </row>
    <row r="1795">
      <c r="A1795" s="10">
        <v>45236.0</v>
      </c>
      <c r="B1795" s="11" t="s">
        <v>1447</v>
      </c>
      <c r="C1795" s="12">
        <v>0.0</v>
      </c>
      <c r="D1795" s="12">
        <f t="shared" si="1"/>
        <v>6</v>
      </c>
    </row>
    <row r="1796">
      <c r="A1796" s="10">
        <v>45236.0</v>
      </c>
      <c r="B1796" s="11" t="s">
        <v>1448</v>
      </c>
      <c r="C1796" s="12">
        <v>0.0</v>
      </c>
      <c r="D1796" s="12">
        <f t="shared" si="1"/>
        <v>6</v>
      </c>
    </row>
    <row r="1797">
      <c r="A1797" s="10">
        <v>45236.0</v>
      </c>
      <c r="B1797" s="11" t="s">
        <v>1449</v>
      </c>
      <c r="C1797" s="12">
        <v>0.0</v>
      </c>
      <c r="D1797" s="12">
        <f t="shared" si="1"/>
        <v>6</v>
      </c>
    </row>
    <row r="1798">
      <c r="A1798" s="10">
        <v>45236.0</v>
      </c>
      <c r="B1798" s="11" t="s">
        <v>445</v>
      </c>
      <c r="C1798" s="12">
        <v>0.0</v>
      </c>
      <c r="D1798" s="12">
        <f t="shared" si="1"/>
        <v>6</v>
      </c>
    </row>
    <row r="1799">
      <c r="A1799" s="10">
        <v>45236.0</v>
      </c>
      <c r="B1799" s="11" t="s">
        <v>1450</v>
      </c>
      <c r="C1799" s="12">
        <v>0.0</v>
      </c>
      <c r="D1799" s="12">
        <f t="shared" si="1"/>
        <v>6</v>
      </c>
    </row>
    <row r="1800">
      <c r="A1800" s="10">
        <v>45236.0</v>
      </c>
      <c r="B1800" s="11" t="s">
        <v>629</v>
      </c>
      <c r="C1800" s="12">
        <v>0.0</v>
      </c>
      <c r="D1800" s="12">
        <f t="shared" si="1"/>
        <v>6</v>
      </c>
    </row>
    <row r="1801">
      <c r="A1801" s="10">
        <v>45236.0</v>
      </c>
      <c r="B1801" s="11" t="s">
        <v>434</v>
      </c>
      <c r="C1801" s="12">
        <v>0.0</v>
      </c>
      <c r="D1801" s="12">
        <f t="shared" si="1"/>
        <v>6</v>
      </c>
    </row>
    <row r="1802">
      <c r="A1802" s="10">
        <v>45236.0</v>
      </c>
      <c r="B1802" s="11" t="s">
        <v>1451</v>
      </c>
      <c r="C1802" s="12">
        <v>0.0</v>
      </c>
      <c r="D1802" s="12">
        <f t="shared" si="1"/>
        <v>6</v>
      </c>
    </row>
    <row r="1803">
      <c r="A1803" s="10">
        <v>45236.0</v>
      </c>
      <c r="B1803" s="11" t="s">
        <v>1452</v>
      </c>
      <c r="C1803" s="12">
        <v>0.0</v>
      </c>
      <c r="D1803" s="12">
        <f t="shared" si="1"/>
        <v>6</v>
      </c>
    </row>
    <row r="1804">
      <c r="A1804" s="10">
        <v>45236.0</v>
      </c>
      <c r="B1804" s="11" t="s">
        <v>1453</v>
      </c>
      <c r="C1804" s="12">
        <v>0.0</v>
      </c>
      <c r="D1804" s="12">
        <f t="shared" si="1"/>
        <v>6</v>
      </c>
    </row>
    <row r="1805">
      <c r="A1805" s="10">
        <v>45243.0</v>
      </c>
      <c r="B1805" s="11" t="s">
        <v>1454</v>
      </c>
      <c r="C1805" s="12">
        <v>0.0</v>
      </c>
      <c r="D1805" s="12">
        <f t="shared" si="1"/>
        <v>13</v>
      </c>
    </row>
    <row r="1806">
      <c r="A1806" s="10">
        <v>45243.0</v>
      </c>
      <c r="B1806" s="11" t="s">
        <v>534</v>
      </c>
      <c r="C1806" s="12">
        <v>0.0</v>
      </c>
      <c r="D1806" s="12">
        <f t="shared" si="1"/>
        <v>13</v>
      </c>
    </row>
    <row r="1807">
      <c r="A1807" s="10">
        <v>45243.0</v>
      </c>
      <c r="B1807" s="11" t="s">
        <v>363</v>
      </c>
      <c r="C1807" s="12">
        <v>0.0</v>
      </c>
      <c r="D1807" s="12">
        <f t="shared" si="1"/>
        <v>13</v>
      </c>
    </row>
    <row r="1808">
      <c r="A1808" s="10">
        <v>45243.0</v>
      </c>
      <c r="B1808" s="11" t="s">
        <v>1455</v>
      </c>
      <c r="C1808" s="12">
        <v>0.0</v>
      </c>
      <c r="D1808" s="12">
        <f t="shared" si="1"/>
        <v>13</v>
      </c>
    </row>
    <row r="1809">
      <c r="A1809" s="10">
        <v>45243.0</v>
      </c>
      <c r="B1809" s="11" t="s">
        <v>1456</v>
      </c>
      <c r="C1809" s="12">
        <v>0.0</v>
      </c>
      <c r="D1809" s="12">
        <f t="shared" si="1"/>
        <v>13</v>
      </c>
    </row>
    <row r="1810">
      <c r="A1810" s="10">
        <v>45243.0</v>
      </c>
      <c r="B1810" s="11" t="s">
        <v>1457</v>
      </c>
      <c r="C1810" s="12">
        <v>0.0</v>
      </c>
      <c r="D1810" s="12">
        <f t="shared" si="1"/>
        <v>13</v>
      </c>
    </row>
    <row r="1811">
      <c r="A1811" s="10">
        <v>45243.0</v>
      </c>
      <c r="B1811" s="11" t="s">
        <v>276</v>
      </c>
      <c r="C1811" s="12">
        <v>0.0</v>
      </c>
      <c r="D1811" s="12">
        <f t="shared" si="1"/>
        <v>13</v>
      </c>
    </row>
    <row r="1812">
      <c r="A1812" s="10">
        <v>45243.0</v>
      </c>
      <c r="B1812" s="11" t="s">
        <v>1458</v>
      </c>
      <c r="C1812" s="12">
        <v>0.0</v>
      </c>
      <c r="D1812" s="12">
        <f t="shared" si="1"/>
        <v>13</v>
      </c>
    </row>
    <row r="1813">
      <c r="A1813" s="10">
        <v>45243.0</v>
      </c>
      <c r="B1813" s="11" t="s">
        <v>1459</v>
      </c>
      <c r="C1813" s="12">
        <v>0.0</v>
      </c>
      <c r="D1813" s="12">
        <f t="shared" si="1"/>
        <v>13</v>
      </c>
    </row>
    <row r="1814">
      <c r="A1814" s="10">
        <v>45243.0</v>
      </c>
      <c r="B1814" s="11" t="s">
        <v>1460</v>
      </c>
      <c r="C1814" s="12">
        <v>0.0</v>
      </c>
      <c r="D1814" s="12">
        <f t="shared" si="1"/>
        <v>13</v>
      </c>
    </row>
    <row r="1815">
      <c r="A1815" s="10">
        <v>45243.0</v>
      </c>
      <c r="B1815" s="11" t="s">
        <v>1461</v>
      </c>
      <c r="C1815" s="12">
        <v>0.0</v>
      </c>
      <c r="D1815" s="12">
        <f t="shared" si="1"/>
        <v>13</v>
      </c>
    </row>
    <row r="1816">
      <c r="A1816" s="10">
        <v>45243.0</v>
      </c>
      <c r="B1816" s="11" t="s">
        <v>1462</v>
      </c>
      <c r="C1816" s="12">
        <v>0.0</v>
      </c>
      <c r="D1816" s="12">
        <f t="shared" si="1"/>
        <v>13</v>
      </c>
    </row>
    <row r="1817">
      <c r="A1817" s="10">
        <v>45243.0</v>
      </c>
      <c r="B1817" s="11" t="s">
        <v>1463</v>
      </c>
      <c r="C1817" s="12">
        <v>0.0</v>
      </c>
      <c r="D1817" s="12">
        <f t="shared" si="1"/>
        <v>13</v>
      </c>
    </row>
    <row r="1818">
      <c r="A1818" s="10">
        <v>45243.0</v>
      </c>
      <c r="B1818" s="11" t="s">
        <v>1464</v>
      </c>
      <c r="C1818" s="12">
        <v>0.0</v>
      </c>
      <c r="D1818" s="12">
        <f t="shared" si="1"/>
        <v>13</v>
      </c>
    </row>
    <row r="1819">
      <c r="A1819" s="10">
        <v>45243.0</v>
      </c>
      <c r="B1819" s="11" t="s">
        <v>1170</v>
      </c>
      <c r="C1819" s="12">
        <v>0.0</v>
      </c>
      <c r="D1819" s="12">
        <f t="shared" si="1"/>
        <v>13</v>
      </c>
    </row>
    <row r="1820">
      <c r="A1820" s="10">
        <v>45243.0</v>
      </c>
      <c r="B1820" s="11" t="s">
        <v>1465</v>
      </c>
      <c r="C1820" s="12">
        <v>0.0</v>
      </c>
      <c r="D1820" s="12">
        <f t="shared" si="1"/>
        <v>13</v>
      </c>
    </row>
    <row r="1821">
      <c r="A1821" s="10">
        <v>45243.0</v>
      </c>
      <c r="B1821" s="11" t="s">
        <v>1466</v>
      </c>
      <c r="C1821" s="12">
        <v>0.0</v>
      </c>
      <c r="D1821" s="12">
        <f t="shared" si="1"/>
        <v>13</v>
      </c>
    </row>
    <row r="1822">
      <c r="A1822" s="10">
        <v>45243.0</v>
      </c>
      <c r="B1822" s="11" t="s">
        <v>1467</v>
      </c>
      <c r="C1822" s="12">
        <v>0.0</v>
      </c>
      <c r="D1822" s="12">
        <f t="shared" si="1"/>
        <v>13</v>
      </c>
    </row>
    <row r="1823">
      <c r="A1823" s="10">
        <v>45243.0</v>
      </c>
      <c r="B1823" s="11" t="s">
        <v>1468</v>
      </c>
      <c r="C1823" s="12">
        <v>0.0</v>
      </c>
      <c r="D1823" s="12">
        <f t="shared" si="1"/>
        <v>13</v>
      </c>
    </row>
    <row r="1824">
      <c r="A1824" s="10">
        <v>45243.0</v>
      </c>
      <c r="B1824" s="11" t="s">
        <v>1469</v>
      </c>
      <c r="C1824" s="12">
        <v>0.0</v>
      </c>
      <c r="D1824" s="12">
        <f t="shared" si="1"/>
        <v>13</v>
      </c>
    </row>
    <row r="1825">
      <c r="A1825" s="10">
        <v>45243.0</v>
      </c>
      <c r="B1825" s="11" t="s">
        <v>1470</v>
      </c>
      <c r="C1825" s="12">
        <v>0.0</v>
      </c>
      <c r="D1825" s="12">
        <f t="shared" si="1"/>
        <v>13</v>
      </c>
    </row>
    <row r="1826">
      <c r="A1826" s="10">
        <v>45243.0</v>
      </c>
      <c r="B1826" s="11" t="s">
        <v>1471</v>
      </c>
      <c r="C1826" s="12">
        <v>0.0</v>
      </c>
      <c r="D1826" s="12">
        <f t="shared" si="1"/>
        <v>13</v>
      </c>
    </row>
    <row r="1827">
      <c r="A1827" s="10">
        <v>45243.0</v>
      </c>
      <c r="B1827" s="11" t="s">
        <v>1472</v>
      </c>
      <c r="C1827" s="12">
        <v>0.0</v>
      </c>
      <c r="D1827" s="12">
        <f t="shared" si="1"/>
        <v>13</v>
      </c>
    </row>
    <row r="1828">
      <c r="A1828" s="10">
        <v>45243.0</v>
      </c>
      <c r="B1828" s="11" t="s">
        <v>1473</v>
      </c>
      <c r="C1828" s="12">
        <v>0.0</v>
      </c>
      <c r="D1828" s="12">
        <f t="shared" si="1"/>
        <v>13</v>
      </c>
    </row>
    <row r="1829">
      <c r="A1829" s="10">
        <v>45243.0</v>
      </c>
      <c r="B1829" s="11" t="s">
        <v>1474</v>
      </c>
      <c r="C1829" s="12">
        <v>0.0</v>
      </c>
      <c r="D1829" s="12">
        <f t="shared" si="1"/>
        <v>13</v>
      </c>
    </row>
    <row r="1830">
      <c r="A1830" s="10">
        <v>45243.0</v>
      </c>
      <c r="B1830" s="11" t="s">
        <v>1475</v>
      </c>
      <c r="C1830" s="12">
        <v>0.0</v>
      </c>
      <c r="D1830" s="12">
        <f t="shared" si="1"/>
        <v>13</v>
      </c>
    </row>
    <row r="1831">
      <c r="A1831" s="10">
        <v>45243.0</v>
      </c>
      <c r="B1831" s="11" t="s">
        <v>681</v>
      </c>
      <c r="C1831" s="12">
        <v>0.0</v>
      </c>
      <c r="D1831" s="12">
        <f t="shared" si="1"/>
        <v>13</v>
      </c>
    </row>
    <row r="1832">
      <c r="A1832" s="10">
        <v>45243.0</v>
      </c>
      <c r="B1832" s="11" t="s">
        <v>1476</v>
      </c>
      <c r="C1832" s="12">
        <v>0.0</v>
      </c>
      <c r="D1832" s="12">
        <f t="shared" si="1"/>
        <v>13</v>
      </c>
    </row>
    <row r="1833">
      <c r="A1833" s="10">
        <v>45243.0</v>
      </c>
      <c r="B1833" s="11" t="s">
        <v>848</v>
      </c>
      <c r="C1833" s="12">
        <v>0.0</v>
      </c>
      <c r="D1833" s="12">
        <f t="shared" si="1"/>
        <v>13</v>
      </c>
    </row>
    <row r="1834">
      <c r="A1834" s="10">
        <v>45243.0</v>
      </c>
      <c r="B1834" s="11" t="s">
        <v>1477</v>
      </c>
      <c r="C1834" s="12">
        <v>0.0</v>
      </c>
      <c r="D1834" s="12">
        <f t="shared" si="1"/>
        <v>13</v>
      </c>
    </row>
    <row r="1835">
      <c r="A1835" s="10">
        <v>45243.0</v>
      </c>
      <c r="B1835" s="11" t="s">
        <v>1478</v>
      </c>
      <c r="C1835" s="12">
        <v>0.0</v>
      </c>
      <c r="D1835" s="12">
        <f t="shared" si="1"/>
        <v>13</v>
      </c>
    </row>
    <row r="1836">
      <c r="A1836" s="10">
        <v>45243.0</v>
      </c>
      <c r="B1836" s="11" t="s">
        <v>1479</v>
      </c>
      <c r="C1836" s="12">
        <v>0.0</v>
      </c>
      <c r="D1836" s="12">
        <f t="shared" si="1"/>
        <v>13</v>
      </c>
    </row>
    <row r="1837">
      <c r="A1837" s="10">
        <v>45243.0</v>
      </c>
      <c r="B1837" s="11" t="s">
        <v>289</v>
      </c>
      <c r="C1837" s="12">
        <v>0.0</v>
      </c>
      <c r="D1837" s="12">
        <f t="shared" si="1"/>
        <v>13</v>
      </c>
    </row>
    <row r="1838">
      <c r="A1838" s="10">
        <v>45243.0</v>
      </c>
      <c r="B1838" s="11" t="s">
        <v>1017</v>
      </c>
      <c r="C1838" s="12">
        <v>0.0</v>
      </c>
      <c r="D1838" s="12">
        <f t="shared" si="1"/>
        <v>13</v>
      </c>
    </row>
    <row r="1839">
      <c r="A1839" s="10">
        <v>45243.0</v>
      </c>
      <c r="B1839" s="11" t="s">
        <v>1480</v>
      </c>
      <c r="C1839" s="12">
        <v>0.0</v>
      </c>
      <c r="D1839" s="12">
        <f t="shared" si="1"/>
        <v>13</v>
      </c>
    </row>
    <row r="1840">
      <c r="A1840" s="10">
        <v>45243.0</v>
      </c>
      <c r="B1840" s="11" t="s">
        <v>1481</v>
      </c>
      <c r="C1840" s="12">
        <v>0.0</v>
      </c>
      <c r="D1840" s="12">
        <f t="shared" si="1"/>
        <v>13</v>
      </c>
    </row>
    <row r="1841">
      <c r="A1841" s="10">
        <v>45243.0</v>
      </c>
      <c r="B1841" s="11" t="s">
        <v>1482</v>
      </c>
      <c r="C1841" s="12">
        <v>0.0</v>
      </c>
      <c r="D1841" s="12">
        <f t="shared" si="1"/>
        <v>13</v>
      </c>
    </row>
    <row r="1842">
      <c r="A1842" s="10">
        <v>45243.0</v>
      </c>
      <c r="B1842" s="11" t="s">
        <v>1483</v>
      </c>
      <c r="C1842" s="12">
        <v>0.0</v>
      </c>
      <c r="D1842" s="12">
        <f t="shared" si="1"/>
        <v>13</v>
      </c>
    </row>
    <row r="1843">
      <c r="A1843" s="10">
        <v>45243.0</v>
      </c>
      <c r="B1843" s="11" t="s">
        <v>1270</v>
      </c>
      <c r="C1843" s="12">
        <v>0.0</v>
      </c>
      <c r="D1843" s="12">
        <f t="shared" si="1"/>
        <v>13</v>
      </c>
    </row>
    <row r="1844">
      <c r="A1844" s="10">
        <v>45243.0</v>
      </c>
      <c r="B1844" s="11" t="s">
        <v>1484</v>
      </c>
      <c r="C1844" s="12">
        <v>0.0</v>
      </c>
      <c r="D1844" s="12">
        <f t="shared" si="1"/>
        <v>13</v>
      </c>
    </row>
    <row r="1845">
      <c r="A1845" s="10">
        <v>45243.0</v>
      </c>
      <c r="B1845" s="11" t="s">
        <v>1485</v>
      </c>
      <c r="C1845" s="12">
        <v>0.0</v>
      </c>
      <c r="D1845" s="12">
        <f t="shared" si="1"/>
        <v>13</v>
      </c>
    </row>
    <row r="1846">
      <c r="A1846" s="10">
        <v>45243.0</v>
      </c>
      <c r="B1846" s="11" t="s">
        <v>1486</v>
      </c>
      <c r="C1846" s="12">
        <v>0.0</v>
      </c>
      <c r="D1846" s="12">
        <f t="shared" si="1"/>
        <v>13</v>
      </c>
    </row>
    <row r="1847">
      <c r="A1847" s="10">
        <v>45243.0</v>
      </c>
      <c r="B1847" s="11" t="s">
        <v>1487</v>
      </c>
      <c r="C1847" s="12">
        <v>0.0</v>
      </c>
      <c r="D1847" s="12">
        <f t="shared" si="1"/>
        <v>13</v>
      </c>
    </row>
    <row r="1848">
      <c r="A1848" s="10">
        <v>45243.0</v>
      </c>
      <c r="B1848" s="11" t="s">
        <v>1020</v>
      </c>
      <c r="C1848" s="12">
        <v>0.0</v>
      </c>
      <c r="D1848" s="12">
        <f t="shared" si="1"/>
        <v>13</v>
      </c>
    </row>
    <row r="1849">
      <c r="A1849" s="10">
        <v>45243.0</v>
      </c>
      <c r="B1849" s="11" t="s">
        <v>1488</v>
      </c>
      <c r="C1849" s="12">
        <v>0.0</v>
      </c>
      <c r="D1849" s="12">
        <f t="shared" si="1"/>
        <v>13</v>
      </c>
    </row>
    <row r="1850">
      <c r="A1850" s="10">
        <v>45243.0</v>
      </c>
      <c r="B1850" s="11" t="s">
        <v>1489</v>
      </c>
      <c r="C1850" s="12">
        <v>0.0</v>
      </c>
      <c r="D1850" s="12">
        <f t="shared" si="1"/>
        <v>13</v>
      </c>
    </row>
    <row r="1851">
      <c r="A1851" s="10">
        <v>45243.0</v>
      </c>
      <c r="B1851" s="11" t="s">
        <v>1490</v>
      </c>
      <c r="C1851" s="12">
        <v>0.0</v>
      </c>
      <c r="D1851" s="12">
        <f t="shared" si="1"/>
        <v>13</v>
      </c>
    </row>
    <row r="1852">
      <c r="A1852" s="10">
        <v>45243.0</v>
      </c>
      <c r="B1852" s="11" t="s">
        <v>1491</v>
      </c>
      <c r="C1852" s="12">
        <v>0.0</v>
      </c>
      <c r="D1852" s="12">
        <f t="shared" si="1"/>
        <v>13</v>
      </c>
    </row>
    <row r="1853">
      <c r="A1853" s="10">
        <v>45243.0</v>
      </c>
      <c r="B1853" s="11" t="s">
        <v>1492</v>
      </c>
      <c r="C1853" s="12">
        <v>0.0</v>
      </c>
      <c r="D1853" s="12">
        <f t="shared" si="1"/>
        <v>13</v>
      </c>
    </row>
    <row r="1854">
      <c r="A1854" s="10">
        <v>45243.0</v>
      </c>
      <c r="B1854" s="11" t="s">
        <v>1493</v>
      </c>
      <c r="C1854" s="12">
        <v>0.0</v>
      </c>
      <c r="D1854" s="12">
        <f t="shared" si="1"/>
        <v>13</v>
      </c>
    </row>
    <row r="1855">
      <c r="A1855" s="10">
        <v>45243.0</v>
      </c>
      <c r="B1855" s="11" t="s">
        <v>1494</v>
      </c>
      <c r="C1855" s="12">
        <v>0.0</v>
      </c>
      <c r="D1855" s="12">
        <f t="shared" si="1"/>
        <v>13</v>
      </c>
    </row>
    <row r="1856">
      <c r="A1856" s="10">
        <v>45243.0</v>
      </c>
      <c r="B1856" s="11" t="s">
        <v>404</v>
      </c>
      <c r="C1856" s="12">
        <v>0.0</v>
      </c>
      <c r="D1856" s="12">
        <f t="shared" si="1"/>
        <v>13</v>
      </c>
    </row>
    <row r="1857">
      <c r="A1857" s="10">
        <v>45243.0</v>
      </c>
      <c r="B1857" s="11" t="s">
        <v>1495</v>
      </c>
      <c r="C1857" s="12">
        <v>0.0</v>
      </c>
      <c r="D1857" s="12">
        <f t="shared" si="1"/>
        <v>13</v>
      </c>
    </row>
    <row r="1858">
      <c r="A1858" s="10">
        <v>45243.0</v>
      </c>
      <c r="B1858" s="11" t="s">
        <v>1496</v>
      </c>
      <c r="C1858" s="12">
        <v>0.0</v>
      </c>
      <c r="D1858" s="12">
        <f t="shared" si="1"/>
        <v>13</v>
      </c>
    </row>
    <row r="1859">
      <c r="A1859" s="10">
        <v>45243.0</v>
      </c>
      <c r="B1859" s="11" t="s">
        <v>1497</v>
      </c>
      <c r="C1859" s="12">
        <v>0.0</v>
      </c>
      <c r="D1859" s="12">
        <f t="shared" si="1"/>
        <v>13</v>
      </c>
    </row>
    <row r="1860">
      <c r="A1860" s="10">
        <v>45243.0</v>
      </c>
      <c r="B1860" s="11" t="s">
        <v>1498</v>
      </c>
      <c r="C1860" s="12">
        <v>0.0</v>
      </c>
      <c r="D1860" s="12">
        <f t="shared" si="1"/>
        <v>13</v>
      </c>
    </row>
    <row r="1861">
      <c r="A1861" s="10">
        <v>45243.0</v>
      </c>
      <c r="B1861" s="11" t="s">
        <v>1499</v>
      </c>
      <c r="C1861" s="12">
        <v>0.0</v>
      </c>
      <c r="D1861" s="12">
        <f t="shared" si="1"/>
        <v>13</v>
      </c>
    </row>
    <row r="1862">
      <c r="A1862" s="10">
        <v>45243.0</v>
      </c>
      <c r="B1862" s="11" t="s">
        <v>1500</v>
      </c>
      <c r="C1862" s="12">
        <v>0.0</v>
      </c>
      <c r="D1862" s="12">
        <f t="shared" si="1"/>
        <v>13</v>
      </c>
    </row>
    <row r="1863">
      <c r="A1863" s="10">
        <v>45243.0</v>
      </c>
      <c r="B1863" s="11" t="s">
        <v>569</v>
      </c>
      <c r="C1863" s="12">
        <v>0.0</v>
      </c>
      <c r="D1863" s="12">
        <f t="shared" si="1"/>
        <v>13</v>
      </c>
    </row>
    <row r="1864">
      <c r="A1864" s="10">
        <v>45243.0</v>
      </c>
      <c r="B1864" s="11" t="s">
        <v>1501</v>
      </c>
      <c r="C1864" s="12">
        <v>0.0</v>
      </c>
      <c r="D1864" s="12">
        <f t="shared" si="1"/>
        <v>13</v>
      </c>
    </row>
    <row r="1865">
      <c r="A1865" s="10">
        <v>45243.0</v>
      </c>
      <c r="B1865" s="11" t="s">
        <v>1502</v>
      </c>
      <c r="C1865" s="12">
        <v>0.0</v>
      </c>
      <c r="D1865" s="12">
        <f t="shared" si="1"/>
        <v>13</v>
      </c>
    </row>
    <row r="1866">
      <c r="A1866" s="10">
        <v>45243.0</v>
      </c>
      <c r="B1866" s="11" t="s">
        <v>1503</v>
      </c>
      <c r="C1866" s="12">
        <v>0.0</v>
      </c>
      <c r="D1866" s="12">
        <f t="shared" si="1"/>
        <v>13</v>
      </c>
    </row>
    <row r="1867">
      <c r="A1867" s="10">
        <v>45243.0</v>
      </c>
      <c r="B1867" s="11" t="s">
        <v>1504</v>
      </c>
      <c r="C1867" s="12">
        <v>0.0</v>
      </c>
      <c r="D1867" s="12">
        <f t="shared" si="1"/>
        <v>13</v>
      </c>
    </row>
    <row r="1868">
      <c r="A1868" s="10">
        <v>45243.0</v>
      </c>
      <c r="B1868" s="11" t="s">
        <v>1505</v>
      </c>
      <c r="C1868" s="12">
        <v>0.0</v>
      </c>
      <c r="D1868" s="12">
        <f t="shared" si="1"/>
        <v>13</v>
      </c>
    </row>
    <row r="1869">
      <c r="A1869" s="10">
        <v>45244.0</v>
      </c>
      <c r="B1869" s="11" t="s">
        <v>363</v>
      </c>
      <c r="C1869" s="12">
        <v>0.0</v>
      </c>
      <c r="D1869" s="12">
        <f t="shared" si="1"/>
        <v>14</v>
      </c>
    </row>
    <row r="1870">
      <c r="A1870" s="10">
        <v>45244.0</v>
      </c>
      <c r="B1870" s="11" t="s">
        <v>1105</v>
      </c>
      <c r="C1870" s="12">
        <v>0.0</v>
      </c>
      <c r="D1870" s="12">
        <f t="shared" si="1"/>
        <v>14</v>
      </c>
    </row>
    <row r="1871">
      <c r="A1871" s="10">
        <v>45244.0</v>
      </c>
      <c r="B1871" s="11" t="s">
        <v>1506</v>
      </c>
      <c r="C1871" s="12">
        <v>0.0</v>
      </c>
      <c r="D1871" s="12">
        <f t="shared" si="1"/>
        <v>14</v>
      </c>
    </row>
    <row r="1872">
      <c r="A1872" s="10">
        <v>45244.0</v>
      </c>
      <c r="B1872" s="11" t="s">
        <v>1507</v>
      </c>
      <c r="C1872" s="12">
        <v>0.0</v>
      </c>
      <c r="D1872" s="12">
        <f t="shared" si="1"/>
        <v>14</v>
      </c>
    </row>
    <row r="1873">
      <c r="A1873" s="10">
        <v>45244.0</v>
      </c>
      <c r="B1873" s="11" t="s">
        <v>1508</v>
      </c>
      <c r="C1873" s="12">
        <v>0.0</v>
      </c>
      <c r="D1873" s="12">
        <f t="shared" si="1"/>
        <v>14</v>
      </c>
    </row>
    <row r="1874">
      <c r="A1874" s="10">
        <v>45244.0</v>
      </c>
      <c r="B1874" s="11" t="s">
        <v>706</v>
      </c>
      <c r="C1874" s="12">
        <v>0.0</v>
      </c>
      <c r="D1874" s="12">
        <f t="shared" si="1"/>
        <v>14</v>
      </c>
    </row>
    <row r="1875">
      <c r="A1875" s="10">
        <v>45244.0</v>
      </c>
      <c r="B1875" s="11" t="s">
        <v>1509</v>
      </c>
      <c r="C1875" s="12">
        <v>0.0</v>
      </c>
      <c r="D1875" s="12">
        <f t="shared" si="1"/>
        <v>14</v>
      </c>
    </row>
    <row r="1876">
      <c r="A1876" s="10">
        <v>45244.0</v>
      </c>
      <c r="B1876" s="11" t="s">
        <v>1365</v>
      </c>
      <c r="C1876" s="12">
        <v>0.0</v>
      </c>
      <c r="D1876" s="12">
        <f t="shared" si="1"/>
        <v>14</v>
      </c>
    </row>
    <row r="1877">
      <c r="A1877" s="10">
        <v>45244.0</v>
      </c>
      <c r="B1877" s="11" t="s">
        <v>1510</v>
      </c>
      <c r="C1877" s="12">
        <v>0.0</v>
      </c>
      <c r="D1877" s="12">
        <f t="shared" si="1"/>
        <v>14</v>
      </c>
    </row>
    <row r="1878">
      <c r="A1878" s="10">
        <v>45244.0</v>
      </c>
      <c r="B1878" s="11" t="s">
        <v>1116</v>
      </c>
      <c r="C1878" s="12">
        <v>0.0</v>
      </c>
      <c r="D1878" s="12">
        <f t="shared" si="1"/>
        <v>14</v>
      </c>
    </row>
    <row r="1879">
      <c r="A1879" s="10">
        <v>45244.0</v>
      </c>
      <c r="B1879" s="11" t="s">
        <v>1511</v>
      </c>
      <c r="C1879" s="12">
        <v>0.0</v>
      </c>
      <c r="D1879" s="12">
        <f t="shared" si="1"/>
        <v>14</v>
      </c>
    </row>
    <row r="1880">
      <c r="A1880" s="10">
        <v>45244.0</v>
      </c>
      <c r="B1880" s="11" t="s">
        <v>668</v>
      </c>
      <c r="C1880" s="12">
        <v>0.0</v>
      </c>
      <c r="D1880" s="12">
        <f t="shared" si="1"/>
        <v>14</v>
      </c>
    </row>
    <row r="1881">
      <c r="A1881" s="10">
        <v>45244.0</v>
      </c>
      <c r="B1881" s="11" t="s">
        <v>1512</v>
      </c>
      <c r="C1881" s="12">
        <v>0.0</v>
      </c>
      <c r="D1881" s="12">
        <f t="shared" si="1"/>
        <v>14</v>
      </c>
    </row>
    <row r="1882">
      <c r="A1882" s="10">
        <v>45244.0</v>
      </c>
      <c r="B1882" s="11" t="s">
        <v>438</v>
      </c>
      <c r="C1882" s="12">
        <v>0.0</v>
      </c>
      <c r="D1882" s="12">
        <f t="shared" si="1"/>
        <v>14</v>
      </c>
    </row>
    <row r="1883">
      <c r="A1883" s="10">
        <v>45244.0</v>
      </c>
      <c r="B1883" s="11" t="s">
        <v>1513</v>
      </c>
      <c r="C1883" s="12">
        <v>0.0</v>
      </c>
      <c r="D1883" s="12">
        <f t="shared" si="1"/>
        <v>14</v>
      </c>
    </row>
    <row r="1884">
      <c r="A1884" s="10">
        <v>45244.0</v>
      </c>
      <c r="B1884" s="11" t="s">
        <v>1514</v>
      </c>
      <c r="C1884" s="12">
        <v>0.0</v>
      </c>
      <c r="D1884" s="12">
        <f t="shared" si="1"/>
        <v>14</v>
      </c>
    </row>
    <row r="1885">
      <c r="A1885" s="10">
        <v>45244.0</v>
      </c>
      <c r="B1885" s="11" t="s">
        <v>1515</v>
      </c>
      <c r="C1885" s="12">
        <v>0.0</v>
      </c>
      <c r="D1885" s="12">
        <f t="shared" si="1"/>
        <v>14</v>
      </c>
    </row>
    <row r="1886">
      <c r="A1886" s="10">
        <v>45244.0</v>
      </c>
      <c r="B1886" s="11" t="s">
        <v>1516</v>
      </c>
      <c r="C1886" s="12">
        <v>0.0</v>
      </c>
      <c r="D1886" s="12">
        <f t="shared" si="1"/>
        <v>14</v>
      </c>
    </row>
    <row r="1887">
      <c r="A1887" s="10">
        <v>45244.0</v>
      </c>
      <c r="B1887" s="11" t="s">
        <v>1517</v>
      </c>
      <c r="C1887" s="12">
        <v>0.0</v>
      </c>
      <c r="D1887" s="12">
        <f t="shared" si="1"/>
        <v>14</v>
      </c>
    </row>
    <row r="1888">
      <c r="A1888" s="10">
        <v>45244.0</v>
      </c>
      <c r="B1888" s="11" t="s">
        <v>1518</v>
      </c>
      <c r="C1888" s="12">
        <v>0.0</v>
      </c>
      <c r="D1888" s="12">
        <f t="shared" si="1"/>
        <v>14</v>
      </c>
    </row>
    <row r="1889">
      <c r="A1889" s="10">
        <v>45244.0</v>
      </c>
      <c r="B1889" s="11" t="s">
        <v>1519</v>
      </c>
      <c r="C1889" s="12">
        <v>0.0</v>
      </c>
      <c r="D1889" s="12">
        <f t="shared" si="1"/>
        <v>14</v>
      </c>
    </row>
    <row r="1890">
      <c r="A1890" s="10">
        <v>45244.0</v>
      </c>
      <c r="B1890" s="11" t="s">
        <v>1520</v>
      </c>
      <c r="C1890" s="12">
        <v>0.0</v>
      </c>
      <c r="D1890" s="12">
        <f t="shared" si="1"/>
        <v>14</v>
      </c>
    </row>
    <row r="1891">
      <c r="A1891" s="10">
        <v>45244.0</v>
      </c>
      <c r="B1891" s="11" t="s">
        <v>1521</v>
      </c>
      <c r="C1891" s="12">
        <v>0.0</v>
      </c>
      <c r="D1891" s="12">
        <f t="shared" si="1"/>
        <v>14</v>
      </c>
    </row>
    <row r="1892">
      <c r="A1892" s="10">
        <v>45244.0</v>
      </c>
      <c r="B1892" s="11" t="s">
        <v>1522</v>
      </c>
      <c r="C1892" s="12">
        <v>0.0</v>
      </c>
      <c r="D1892" s="12">
        <f t="shared" si="1"/>
        <v>14</v>
      </c>
    </row>
    <row r="1893">
      <c r="A1893" s="10">
        <v>45244.0</v>
      </c>
      <c r="B1893" s="11" t="s">
        <v>1327</v>
      </c>
      <c r="C1893" s="12">
        <v>0.0</v>
      </c>
      <c r="D1893" s="12">
        <f t="shared" si="1"/>
        <v>14</v>
      </c>
    </row>
    <row r="1894">
      <c r="A1894" s="10">
        <v>45244.0</v>
      </c>
      <c r="B1894" s="11" t="s">
        <v>282</v>
      </c>
      <c r="C1894" s="12">
        <v>0.0</v>
      </c>
      <c r="D1894" s="12">
        <f t="shared" si="1"/>
        <v>14</v>
      </c>
    </row>
    <row r="1895">
      <c r="A1895" s="10">
        <v>45244.0</v>
      </c>
      <c r="B1895" s="11" t="s">
        <v>1523</v>
      </c>
      <c r="C1895" s="12">
        <v>0.0</v>
      </c>
      <c r="D1895" s="12">
        <f t="shared" si="1"/>
        <v>14</v>
      </c>
    </row>
    <row r="1896">
      <c r="A1896" s="10">
        <v>45244.0</v>
      </c>
      <c r="B1896" s="11" t="s">
        <v>1524</v>
      </c>
      <c r="C1896" s="12">
        <v>0.0</v>
      </c>
      <c r="D1896" s="12">
        <f t="shared" si="1"/>
        <v>14</v>
      </c>
    </row>
    <row r="1897">
      <c r="A1897" s="10">
        <v>45244.0</v>
      </c>
      <c r="B1897" s="11" t="s">
        <v>1525</v>
      </c>
      <c r="C1897" s="12">
        <v>0.0</v>
      </c>
      <c r="D1897" s="12">
        <f t="shared" si="1"/>
        <v>14</v>
      </c>
    </row>
    <row r="1898">
      <c r="A1898" s="10">
        <v>45244.0</v>
      </c>
      <c r="B1898" s="11" t="s">
        <v>1526</v>
      </c>
      <c r="C1898" s="12">
        <v>0.0</v>
      </c>
      <c r="D1898" s="12">
        <f t="shared" si="1"/>
        <v>14</v>
      </c>
    </row>
    <row r="1899">
      <c r="A1899" s="10">
        <v>45244.0</v>
      </c>
      <c r="B1899" s="11" t="s">
        <v>1527</v>
      </c>
      <c r="C1899" s="12">
        <v>0.0</v>
      </c>
      <c r="D1899" s="12">
        <f t="shared" si="1"/>
        <v>14</v>
      </c>
    </row>
    <row r="1900">
      <c r="A1900" s="10">
        <v>45244.0</v>
      </c>
      <c r="B1900" s="11" t="s">
        <v>1528</v>
      </c>
      <c r="C1900" s="12">
        <v>0.0</v>
      </c>
      <c r="D1900" s="12">
        <f t="shared" si="1"/>
        <v>14</v>
      </c>
    </row>
    <row r="1901">
      <c r="A1901" s="10">
        <v>45244.0</v>
      </c>
      <c r="B1901" s="11" t="s">
        <v>1529</v>
      </c>
      <c r="C1901" s="12">
        <v>0.0</v>
      </c>
      <c r="D1901" s="12">
        <f t="shared" si="1"/>
        <v>14</v>
      </c>
    </row>
    <row r="1902">
      <c r="A1902" s="10">
        <v>45244.0</v>
      </c>
      <c r="B1902" s="11" t="s">
        <v>1530</v>
      </c>
      <c r="C1902" s="12">
        <v>0.0</v>
      </c>
      <c r="D1902" s="12">
        <f t="shared" si="1"/>
        <v>14</v>
      </c>
    </row>
    <row r="1903">
      <c r="A1903" s="10">
        <v>45244.0</v>
      </c>
      <c r="B1903" s="11" t="s">
        <v>1531</v>
      </c>
      <c r="C1903" s="12">
        <v>0.0</v>
      </c>
      <c r="D1903" s="12">
        <f t="shared" si="1"/>
        <v>14</v>
      </c>
    </row>
    <row r="1904">
      <c r="A1904" s="10">
        <v>45244.0</v>
      </c>
      <c r="B1904" s="11" t="s">
        <v>594</v>
      </c>
      <c r="C1904" s="12">
        <v>0.0</v>
      </c>
      <c r="D1904" s="12">
        <f t="shared" si="1"/>
        <v>14</v>
      </c>
    </row>
    <row r="1905">
      <c r="A1905" s="10">
        <v>45244.0</v>
      </c>
      <c r="B1905" s="11" t="s">
        <v>300</v>
      </c>
      <c r="C1905" s="12">
        <v>0.0</v>
      </c>
      <c r="D1905" s="12">
        <f t="shared" si="1"/>
        <v>14</v>
      </c>
    </row>
    <row r="1906">
      <c r="A1906" s="10">
        <v>45244.0</v>
      </c>
      <c r="B1906" s="11" t="s">
        <v>1532</v>
      </c>
      <c r="C1906" s="12">
        <v>0.0</v>
      </c>
      <c r="D1906" s="12">
        <f t="shared" si="1"/>
        <v>14</v>
      </c>
    </row>
    <row r="1907">
      <c r="A1907" s="10">
        <v>45244.0</v>
      </c>
      <c r="B1907" s="11" t="s">
        <v>812</v>
      </c>
      <c r="C1907" s="12">
        <v>0.0</v>
      </c>
      <c r="D1907" s="12">
        <f t="shared" si="1"/>
        <v>14</v>
      </c>
    </row>
    <row r="1908">
      <c r="A1908" s="10">
        <v>45244.0</v>
      </c>
      <c r="B1908" s="11" t="s">
        <v>303</v>
      </c>
      <c r="C1908" s="12">
        <v>0.0</v>
      </c>
      <c r="D1908" s="12">
        <f t="shared" si="1"/>
        <v>14</v>
      </c>
    </row>
    <row r="1909">
      <c r="A1909" s="10">
        <v>45244.0</v>
      </c>
      <c r="B1909" s="11" t="s">
        <v>448</v>
      </c>
      <c r="C1909" s="12">
        <v>0.0</v>
      </c>
      <c r="D1909" s="12">
        <f t="shared" si="1"/>
        <v>14</v>
      </c>
    </row>
    <row r="1910">
      <c r="A1910" s="10">
        <v>45244.0</v>
      </c>
      <c r="B1910" s="11" t="s">
        <v>1533</v>
      </c>
      <c r="C1910" s="12">
        <v>0.0</v>
      </c>
      <c r="D1910" s="12">
        <f t="shared" si="1"/>
        <v>14</v>
      </c>
    </row>
    <row r="1911">
      <c r="A1911" s="10">
        <v>45244.0</v>
      </c>
      <c r="B1911" s="11" t="s">
        <v>1534</v>
      </c>
      <c r="C1911" s="12">
        <v>0.0</v>
      </c>
      <c r="D1911" s="12">
        <f t="shared" si="1"/>
        <v>14</v>
      </c>
    </row>
    <row r="1912">
      <c r="A1912" s="10">
        <v>45244.0</v>
      </c>
      <c r="B1912" s="11" t="s">
        <v>1535</v>
      </c>
      <c r="C1912" s="12">
        <v>0.0</v>
      </c>
      <c r="D1912" s="12">
        <f t="shared" si="1"/>
        <v>14</v>
      </c>
    </row>
    <row r="1913">
      <c r="A1913" s="10">
        <v>45244.0</v>
      </c>
      <c r="B1913" s="11" t="s">
        <v>1536</v>
      </c>
      <c r="C1913" s="12">
        <v>0.0</v>
      </c>
      <c r="D1913" s="12">
        <f t="shared" si="1"/>
        <v>14</v>
      </c>
    </row>
    <row r="1914">
      <c r="A1914" s="10">
        <v>45244.0</v>
      </c>
      <c r="B1914" s="11" t="s">
        <v>1537</v>
      </c>
      <c r="C1914" s="12">
        <v>0.0</v>
      </c>
      <c r="D1914" s="12">
        <f t="shared" si="1"/>
        <v>14</v>
      </c>
    </row>
    <row r="1915">
      <c r="A1915" s="10">
        <v>45244.0</v>
      </c>
      <c r="B1915" s="11" t="s">
        <v>1538</v>
      </c>
      <c r="C1915" s="12">
        <v>0.0</v>
      </c>
      <c r="D1915" s="12">
        <f t="shared" si="1"/>
        <v>14</v>
      </c>
    </row>
    <row r="1916">
      <c r="A1916" s="10">
        <v>45244.0</v>
      </c>
      <c r="B1916" s="11" t="s">
        <v>1539</v>
      </c>
      <c r="C1916" s="12">
        <v>0.0</v>
      </c>
      <c r="D1916" s="12">
        <f t="shared" si="1"/>
        <v>14</v>
      </c>
    </row>
    <row r="1917">
      <c r="A1917" s="10">
        <v>45244.0</v>
      </c>
      <c r="B1917" s="11" t="s">
        <v>1368</v>
      </c>
      <c r="C1917" s="12">
        <v>0.0</v>
      </c>
      <c r="D1917" s="12">
        <f t="shared" si="1"/>
        <v>14</v>
      </c>
    </row>
    <row r="1918">
      <c r="A1918" s="10">
        <v>45244.0</v>
      </c>
      <c r="B1918" s="11" t="s">
        <v>373</v>
      </c>
      <c r="C1918" s="12">
        <v>0.0</v>
      </c>
      <c r="D1918" s="12">
        <f t="shared" si="1"/>
        <v>14</v>
      </c>
    </row>
    <row r="1919">
      <c r="A1919" s="10">
        <v>45244.0</v>
      </c>
      <c r="B1919" s="11" t="s">
        <v>1207</v>
      </c>
      <c r="C1919" s="12">
        <v>0.0</v>
      </c>
      <c r="D1919" s="12">
        <f t="shared" si="1"/>
        <v>14</v>
      </c>
    </row>
    <row r="1920">
      <c r="A1920" s="10">
        <v>45244.0</v>
      </c>
      <c r="B1920" s="11" t="s">
        <v>1030</v>
      </c>
      <c r="C1920" s="12">
        <v>0.0</v>
      </c>
      <c r="D1920" s="12">
        <f t="shared" si="1"/>
        <v>14</v>
      </c>
    </row>
    <row r="1921">
      <c r="A1921" s="10">
        <v>45244.0</v>
      </c>
      <c r="B1921" s="11" t="s">
        <v>1540</v>
      </c>
      <c r="C1921" s="12">
        <v>0.0</v>
      </c>
      <c r="D1921" s="12">
        <f t="shared" si="1"/>
        <v>14</v>
      </c>
    </row>
    <row r="1922">
      <c r="A1922" s="10">
        <v>45244.0</v>
      </c>
      <c r="B1922" s="11" t="s">
        <v>1541</v>
      </c>
      <c r="C1922" s="12">
        <v>0.0</v>
      </c>
      <c r="D1922" s="12">
        <f t="shared" si="1"/>
        <v>14</v>
      </c>
    </row>
    <row r="1923">
      <c r="A1923" s="10">
        <v>45244.0</v>
      </c>
      <c r="B1923" s="11" t="s">
        <v>938</v>
      </c>
      <c r="C1923" s="12">
        <v>0.0</v>
      </c>
      <c r="D1923" s="12">
        <f t="shared" si="1"/>
        <v>14</v>
      </c>
    </row>
    <row r="1924">
      <c r="A1924" s="10">
        <v>45244.0</v>
      </c>
      <c r="B1924" s="11" t="s">
        <v>993</v>
      </c>
      <c r="C1924" s="12">
        <v>0.0</v>
      </c>
      <c r="D1924" s="12">
        <f t="shared" si="1"/>
        <v>14</v>
      </c>
    </row>
    <row r="1925">
      <c r="A1925" s="10">
        <v>45244.0</v>
      </c>
      <c r="B1925" s="11" t="s">
        <v>1542</v>
      </c>
      <c r="C1925" s="12">
        <v>0.0</v>
      </c>
      <c r="D1925" s="12">
        <f t="shared" si="1"/>
        <v>14</v>
      </c>
    </row>
    <row r="1926">
      <c r="A1926" s="10">
        <v>45244.0</v>
      </c>
      <c r="B1926" s="11" t="s">
        <v>725</v>
      </c>
      <c r="C1926" s="12">
        <v>0.0</v>
      </c>
      <c r="D1926" s="12">
        <f t="shared" si="1"/>
        <v>14</v>
      </c>
    </row>
    <row r="1927">
      <c r="A1927" s="10">
        <v>45244.0</v>
      </c>
      <c r="B1927" s="11" t="s">
        <v>1543</v>
      </c>
      <c r="C1927" s="12">
        <v>0.0</v>
      </c>
      <c r="D1927" s="12">
        <f t="shared" si="1"/>
        <v>14</v>
      </c>
    </row>
    <row r="1928">
      <c r="A1928" s="10">
        <v>45244.0</v>
      </c>
      <c r="B1928" s="11" t="s">
        <v>1544</v>
      </c>
      <c r="C1928" s="12">
        <v>0.0</v>
      </c>
      <c r="D1928" s="12">
        <f t="shared" si="1"/>
        <v>14</v>
      </c>
    </row>
    <row r="1929">
      <c r="A1929" s="10">
        <v>45244.0</v>
      </c>
      <c r="B1929" s="11" t="s">
        <v>1545</v>
      </c>
      <c r="C1929" s="12">
        <v>0.0</v>
      </c>
      <c r="D1929" s="12">
        <f t="shared" si="1"/>
        <v>14</v>
      </c>
    </row>
    <row r="1930">
      <c r="A1930" s="10">
        <v>45244.0</v>
      </c>
      <c r="B1930" s="11" t="s">
        <v>1546</v>
      </c>
      <c r="C1930" s="12">
        <v>0.0</v>
      </c>
      <c r="D1930" s="12">
        <f t="shared" si="1"/>
        <v>14</v>
      </c>
    </row>
    <row r="1931">
      <c r="A1931" s="10">
        <v>45244.0</v>
      </c>
      <c r="B1931" s="11" t="s">
        <v>1196</v>
      </c>
      <c r="C1931" s="12">
        <v>0.0</v>
      </c>
      <c r="D1931" s="12">
        <f t="shared" si="1"/>
        <v>14</v>
      </c>
    </row>
    <row r="1932">
      <c r="A1932" s="10">
        <v>45244.0</v>
      </c>
      <c r="B1932" s="11" t="s">
        <v>1547</v>
      </c>
      <c r="C1932" s="12">
        <v>0.0</v>
      </c>
      <c r="D1932" s="12">
        <f t="shared" si="1"/>
        <v>14</v>
      </c>
    </row>
    <row r="1933">
      <c r="A1933" s="10">
        <v>45244.0</v>
      </c>
      <c r="B1933" s="11" t="s">
        <v>1548</v>
      </c>
      <c r="C1933" s="12">
        <v>0.0</v>
      </c>
      <c r="D1933" s="12">
        <f t="shared" si="1"/>
        <v>14</v>
      </c>
    </row>
    <row r="1934">
      <c r="A1934" s="10">
        <v>45244.0</v>
      </c>
      <c r="B1934" s="11" t="s">
        <v>1549</v>
      </c>
      <c r="C1934" s="12">
        <v>0.0</v>
      </c>
      <c r="D1934" s="12">
        <f t="shared" si="1"/>
        <v>14</v>
      </c>
    </row>
    <row r="1935">
      <c r="A1935" s="10">
        <v>45244.0</v>
      </c>
      <c r="B1935" s="11" t="s">
        <v>1550</v>
      </c>
      <c r="C1935" s="12">
        <v>0.0</v>
      </c>
      <c r="D1935" s="12">
        <f t="shared" si="1"/>
        <v>14</v>
      </c>
    </row>
    <row r="1936">
      <c r="A1936" s="10">
        <v>45244.0</v>
      </c>
      <c r="B1936" s="11" t="s">
        <v>1551</v>
      </c>
      <c r="C1936" s="12">
        <v>0.0</v>
      </c>
      <c r="D1936" s="12">
        <f t="shared" si="1"/>
        <v>14</v>
      </c>
    </row>
    <row r="1937">
      <c r="A1937" s="10">
        <v>45249.0</v>
      </c>
      <c r="B1937" s="11" t="s">
        <v>1552</v>
      </c>
      <c r="C1937" s="12">
        <v>0.0</v>
      </c>
      <c r="D1937" s="12">
        <f t="shared" si="1"/>
        <v>19</v>
      </c>
    </row>
    <row r="1938">
      <c r="A1938" s="10">
        <v>45249.0</v>
      </c>
      <c r="B1938" s="11" t="s">
        <v>1553</v>
      </c>
      <c r="C1938" s="12">
        <v>0.0</v>
      </c>
      <c r="D1938" s="12">
        <f t="shared" si="1"/>
        <v>19</v>
      </c>
    </row>
    <row r="1939">
      <c r="A1939" s="10">
        <v>45249.0</v>
      </c>
      <c r="B1939" s="11" t="s">
        <v>1554</v>
      </c>
      <c r="C1939" s="12">
        <v>0.0</v>
      </c>
      <c r="D1939" s="12">
        <f t="shared" si="1"/>
        <v>19</v>
      </c>
    </row>
    <row r="1940">
      <c r="A1940" s="10">
        <v>45249.0</v>
      </c>
      <c r="B1940" s="11" t="s">
        <v>1555</v>
      </c>
      <c r="C1940" s="12">
        <v>0.0</v>
      </c>
      <c r="D1940" s="12">
        <f t="shared" si="1"/>
        <v>19</v>
      </c>
    </row>
    <row r="1941">
      <c r="A1941" s="10">
        <v>45249.0</v>
      </c>
      <c r="B1941" s="11" t="s">
        <v>1556</v>
      </c>
      <c r="C1941" s="12">
        <v>0.0</v>
      </c>
      <c r="D1941" s="12">
        <f t="shared" si="1"/>
        <v>19</v>
      </c>
    </row>
    <row r="1942">
      <c r="A1942" s="10">
        <v>45249.0</v>
      </c>
      <c r="B1942" s="11" t="s">
        <v>1557</v>
      </c>
      <c r="C1942" s="12">
        <v>0.0</v>
      </c>
      <c r="D1942" s="12">
        <f t="shared" si="1"/>
        <v>19</v>
      </c>
    </row>
    <row r="1943">
      <c r="A1943" s="10">
        <v>45249.0</v>
      </c>
      <c r="B1943" s="11" t="s">
        <v>1558</v>
      </c>
      <c r="C1943" s="12">
        <v>0.0</v>
      </c>
      <c r="D1943" s="12">
        <f t="shared" si="1"/>
        <v>19</v>
      </c>
    </row>
    <row r="1944">
      <c r="A1944" s="10">
        <v>45249.0</v>
      </c>
      <c r="B1944" s="11" t="s">
        <v>1559</v>
      </c>
      <c r="C1944" s="12">
        <v>0.0</v>
      </c>
      <c r="D1944" s="12">
        <f t="shared" si="1"/>
        <v>19</v>
      </c>
    </row>
    <row r="1945">
      <c r="A1945" s="10">
        <v>45249.0</v>
      </c>
      <c r="B1945" s="11" t="s">
        <v>1528</v>
      </c>
      <c r="C1945" s="12">
        <v>0.0</v>
      </c>
      <c r="D1945" s="12">
        <f t="shared" si="1"/>
        <v>19</v>
      </c>
    </row>
    <row r="1946">
      <c r="A1946" s="10">
        <v>45249.0</v>
      </c>
      <c r="B1946" s="11" t="s">
        <v>405</v>
      </c>
      <c r="C1946" s="12">
        <v>0.0</v>
      </c>
      <c r="D1946" s="12">
        <f t="shared" si="1"/>
        <v>19</v>
      </c>
    </row>
    <row r="1947">
      <c r="A1947" s="10">
        <v>45249.0</v>
      </c>
      <c r="B1947" s="11" t="s">
        <v>547</v>
      </c>
      <c r="C1947" s="12">
        <v>0.0</v>
      </c>
      <c r="D1947" s="12">
        <f t="shared" si="1"/>
        <v>19</v>
      </c>
    </row>
    <row r="1948">
      <c r="A1948" s="10">
        <v>45249.0</v>
      </c>
      <c r="B1948" s="11" t="s">
        <v>1560</v>
      </c>
      <c r="C1948" s="12">
        <v>0.0</v>
      </c>
      <c r="D1948" s="12">
        <f t="shared" si="1"/>
        <v>19</v>
      </c>
    </row>
    <row r="1949">
      <c r="A1949" s="10">
        <v>45249.0</v>
      </c>
      <c r="B1949" s="11" t="s">
        <v>1373</v>
      </c>
      <c r="C1949" s="12">
        <v>0.0</v>
      </c>
      <c r="D1949" s="12">
        <f t="shared" si="1"/>
        <v>19</v>
      </c>
    </row>
    <row r="1950">
      <c r="A1950" s="10">
        <v>45249.0</v>
      </c>
      <c r="B1950" s="11" t="s">
        <v>1561</v>
      </c>
      <c r="C1950" s="12">
        <v>0.0</v>
      </c>
      <c r="D1950" s="12">
        <f t="shared" si="1"/>
        <v>19</v>
      </c>
    </row>
    <row r="1951">
      <c r="A1951" s="10">
        <v>45249.0</v>
      </c>
      <c r="B1951" s="11" t="s">
        <v>717</v>
      </c>
      <c r="C1951" s="12">
        <v>0.0</v>
      </c>
      <c r="D1951" s="12">
        <f t="shared" si="1"/>
        <v>19</v>
      </c>
    </row>
    <row r="1952">
      <c r="A1952" s="10">
        <v>45249.0</v>
      </c>
      <c r="B1952" s="11" t="s">
        <v>1562</v>
      </c>
      <c r="C1952" s="12">
        <v>0.0</v>
      </c>
      <c r="D1952" s="12">
        <f t="shared" si="1"/>
        <v>19</v>
      </c>
    </row>
    <row r="1953">
      <c r="A1953" s="10">
        <v>45249.0</v>
      </c>
      <c r="B1953" s="11" t="s">
        <v>434</v>
      </c>
      <c r="C1953" s="12">
        <v>0.0</v>
      </c>
      <c r="D1953" s="12">
        <f t="shared" si="1"/>
        <v>19</v>
      </c>
    </row>
    <row r="1954">
      <c r="A1954" s="10">
        <v>45249.0</v>
      </c>
      <c r="B1954" s="11" t="s">
        <v>1563</v>
      </c>
      <c r="C1954" s="12">
        <v>0.0</v>
      </c>
      <c r="D1954" s="12">
        <f t="shared" si="1"/>
        <v>19</v>
      </c>
    </row>
    <row r="1955">
      <c r="A1955" s="10">
        <v>45249.0</v>
      </c>
      <c r="B1955" s="11" t="s">
        <v>1564</v>
      </c>
      <c r="C1955" s="12">
        <v>0.0</v>
      </c>
      <c r="D1955" s="12">
        <f t="shared" si="1"/>
        <v>19</v>
      </c>
    </row>
    <row r="1956">
      <c r="A1956" s="10">
        <v>45249.0</v>
      </c>
      <c r="B1956" s="11" t="s">
        <v>1565</v>
      </c>
      <c r="C1956" s="12">
        <v>0.0</v>
      </c>
      <c r="D1956" s="12">
        <f t="shared" si="1"/>
        <v>19</v>
      </c>
    </row>
    <row r="1957">
      <c r="A1957" s="10">
        <v>45249.0</v>
      </c>
      <c r="B1957" s="11" t="s">
        <v>1566</v>
      </c>
      <c r="C1957" s="12">
        <v>0.0</v>
      </c>
      <c r="D1957" s="12">
        <f t="shared" si="1"/>
        <v>19</v>
      </c>
    </row>
    <row r="1958">
      <c r="A1958" s="10">
        <v>45249.0</v>
      </c>
      <c r="B1958" s="11" t="s">
        <v>769</v>
      </c>
      <c r="C1958" s="12">
        <v>0.0</v>
      </c>
      <c r="D1958" s="12">
        <f t="shared" si="1"/>
        <v>19</v>
      </c>
    </row>
    <row r="1959">
      <c r="A1959" s="10">
        <v>45249.0</v>
      </c>
      <c r="B1959" s="11" t="s">
        <v>1567</v>
      </c>
      <c r="C1959" s="12">
        <v>0.0</v>
      </c>
      <c r="D1959" s="12">
        <f t="shared" si="1"/>
        <v>19</v>
      </c>
    </row>
    <row r="1960">
      <c r="A1960" s="10">
        <v>45249.0</v>
      </c>
      <c r="B1960" s="11" t="s">
        <v>894</v>
      </c>
      <c r="C1960" s="12">
        <v>0.0</v>
      </c>
      <c r="D1960" s="12">
        <f t="shared" si="1"/>
        <v>19</v>
      </c>
    </row>
    <row r="1961">
      <c r="A1961" s="10">
        <v>45249.0</v>
      </c>
      <c r="B1961" s="11" t="s">
        <v>1568</v>
      </c>
      <c r="C1961" s="12">
        <v>0.0</v>
      </c>
      <c r="D1961" s="12">
        <f t="shared" si="1"/>
        <v>19</v>
      </c>
    </row>
    <row r="1962">
      <c r="A1962" s="10">
        <v>45249.0</v>
      </c>
      <c r="B1962" s="11" t="s">
        <v>1569</v>
      </c>
      <c r="C1962" s="12">
        <v>0.0</v>
      </c>
      <c r="D1962" s="12">
        <f t="shared" si="1"/>
        <v>19</v>
      </c>
    </row>
    <row r="1963">
      <c r="A1963" s="10">
        <v>45249.0</v>
      </c>
      <c r="B1963" s="11" t="s">
        <v>1399</v>
      </c>
      <c r="C1963" s="12">
        <v>0.0</v>
      </c>
      <c r="D1963" s="12">
        <f t="shared" si="1"/>
        <v>19</v>
      </c>
    </row>
    <row r="1964">
      <c r="A1964" s="10">
        <v>45249.0</v>
      </c>
      <c r="B1964" s="11" t="s">
        <v>1570</v>
      </c>
      <c r="C1964" s="12">
        <v>0.0</v>
      </c>
      <c r="D1964" s="12">
        <f t="shared" si="1"/>
        <v>19</v>
      </c>
    </row>
    <row r="1965">
      <c r="A1965" s="10">
        <v>45249.0</v>
      </c>
      <c r="B1965" s="11" t="s">
        <v>1571</v>
      </c>
      <c r="C1965" s="12">
        <v>0.0</v>
      </c>
      <c r="D1965" s="12">
        <f t="shared" si="1"/>
        <v>19</v>
      </c>
    </row>
    <row r="1966">
      <c r="A1966" s="10">
        <v>45249.0</v>
      </c>
      <c r="B1966" s="11" t="s">
        <v>1572</v>
      </c>
      <c r="C1966" s="12">
        <v>0.0</v>
      </c>
      <c r="D1966" s="12">
        <f t="shared" si="1"/>
        <v>19</v>
      </c>
    </row>
    <row r="1967">
      <c r="A1967" s="10">
        <v>45249.0</v>
      </c>
      <c r="B1967" s="11" t="s">
        <v>1118</v>
      </c>
      <c r="C1967" s="12">
        <v>0.0</v>
      </c>
      <c r="D1967" s="12">
        <f t="shared" si="1"/>
        <v>19</v>
      </c>
    </row>
    <row r="1968">
      <c r="A1968" s="10">
        <v>45249.0</v>
      </c>
      <c r="B1968" s="11" t="s">
        <v>300</v>
      </c>
      <c r="C1968" s="12">
        <v>0.0</v>
      </c>
      <c r="D1968" s="12">
        <f t="shared" si="1"/>
        <v>19</v>
      </c>
    </row>
    <row r="1969">
      <c r="A1969" s="10">
        <v>45249.0</v>
      </c>
      <c r="B1969" s="11" t="s">
        <v>1573</v>
      </c>
      <c r="C1969" s="12">
        <v>0.0</v>
      </c>
      <c r="D1969" s="12">
        <f t="shared" si="1"/>
        <v>19</v>
      </c>
    </row>
    <row r="1970">
      <c r="A1970" s="10">
        <v>45249.0</v>
      </c>
      <c r="B1970" s="11" t="s">
        <v>1574</v>
      </c>
      <c r="C1970" s="12">
        <v>0.0</v>
      </c>
      <c r="D1970" s="12">
        <f t="shared" si="1"/>
        <v>19</v>
      </c>
    </row>
    <row r="1971">
      <c r="A1971" s="10">
        <v>45249.0</v>
      </c>
      <c r="B1971" s="11" t="s">
        <v>433</v>
      </c>
      <c r="C1971" s="12">
        <v>0.0</v>
      </c>
      <c r="D1971" s="12">
        <f t="shared" si="1"/>
        <v>19</v>
      </c>
    </row>
    <row r="1972">
      <c r="A1972" s="10">
        <v>45249.0</v>
      </c>
      <c r="B1972" s="11" t="s">
        <v>1110</v>
      </c>
      <c r="C1972" s="12">
        <v>0.0</v>
      </c>
      <c r="D1972" s="12">
        <f t="shared" si="1"/>
        <v>19</v>
      </c>
    </row>
    <row r="1973">
      <c r="A1973" s="10">
        <v>45249.0</v>
      </c>
      <c r="B1973" s="11" t="s">
        <v>1575</v>
      </c>
      <c r="C1973" s="12">
        <v>0.0</v>
      </c>
      <c r="D1973" s="12">
        <f t="shared" si="1"/>
        <v>19</v>
      </c>
    </row>
    <row r="1974">
      <c r="A1974" s="10">
        <v>45249.0</v>
      </c>
      <c r="B1974" s="11" t="s">
        <v>1576</v>
      </c>
      <c r="C1974" s="12">
        <v>0.0</v>
      </c>
      <c r="D1974" s="12">
        <f t="shared" si="1"/>
        <v>19</v>
      </c>
    </row>
    <row r="1975">
      <c r="A1975" s="10">
        <v>45249.0</v>
      </c>
      <c r="B1975" s="11" t="s">
        <v>1577</v>
      </c>
      <c r="C1975" s="12">
        <v>0.0</v>
      </c>
      <c r="D1975" s="12">
        <f t="shared" si="1"/>
        <v>19</v>
      </c>
    </row>
    <row r="1976">
      <c r="A1976" s="10">
        <v>45249.0</v>
      </c>
      <c r="B1976" s="11" t="s">
        <v>1578</v>
      </c>
      <c r="C1976" s="12">
        <v>0.0</v>
      </c>
      <c r="D1976" s="12">
        <f t="shared" si="1"/>
        <v>19</v>
      </c>
    </row>
    <row r="1977">
      <c r="A1977" s="10">
        <v>45245.0</v>
      </c>
      <c r="B1977" s="11" t="s">
        <v>1579</v>
      </c>
      <c r="C1977" s="12">
        <v>0.0</v>
      </c>
      <c r="D1977" s="12">
        <f t="shared" si="1"/>
        <v>15</v>
      </c>
    </row>
    <row r="1978">
      <c r="A1978" s="10">
        <v>45245.0</v>
      </c>
      <c r="B1978" s="11" t="s">
        <v>1580</v>
      </c>
      <c r="C1978" s="12">
        <v>0.0</v>
      </c>
      <c r="D1978" s="12">
        <f t="shared" si="1"/>
        <v>15</v>
      </c>
    </row>
    <row r="1979">
      <c r="A1979" s="10">
        <v>45245.0</v>
      </c>
      <c r="B1979" s="11" t="s">
        <v>214</v>
      </c>
      <c r="C1979" s="12">
        <v>0.0</v>
      </c>
      <c r="D1979" s="12">
        <f t="shared" si="1"/>
        <v>15</v>
      </c>
    </row>
    <row r="1980">
      <c r="A1980" s="10">
        <v>45245.0</v>
      </c>
      <c r="B1980" s="11" t="s">
        <v>1581</v>
      </c>
      <c r="C1980" s="12">
        <v>0.0</v>
      </c>
      <c r="D1980" s="12">
        <f t="shared" si="1"/>
        <v>15</v>
      </c>
    </row>
    <row r="1981">
      <c r="A1981" s="10">
        <v>45245.0</v>
      </c>
      <c r="B1981" s="11" t="s">
        <v>1582</v>
      </c>
      <c r="C1981" s="12">
        <v>0.0</v>
      </c>
      <c r="D1981" s="12">
        <f t="shared" si="1"/>
        <v>15</v>
      </c>
    </row>
    <row r="1982">
      <c r="A1982" s="10">
        <v>45245.0</v>
      </c>
      <c r="B1982" s="11" t="s">
        <v>1583</v>
      </c>
      <c r="C1982" s="12">
        <v>0.0</v>
      </c>
      <c r="D1982" s="12">
        <f t="shared" si="1"/>
        <v>15</v>
      </c>
    </row>
    <row r="1983">
      <c r="A1983" s="10">
        <v>45245.0</v>
      </c>
      <c r="B1983" s="11" t="s">
        <v>1584</v>
      </c>
      <c r="C1983" s="12">
        <v>0.0</v>
      </c>
      <c r="D1983" s="12">
        <f t="shared" si="1"/>
        <v>15</v>
      </c>
    </row>
    <row r="1984">
      <c r="A1984" s="10">
        <v>45245.0</v>
      </c>
      <c r="B1984" s="11" t="s">
        <v>993</v>
      </c>
      <c r="C1984" s="12">
        <v>0.0</v>
      </c>
      <c r="D1984" s="12">
        <f t="shared" si="1"/>
        <v>15</v>
      </c>
    </row>
    <row r="1985">
      <c r="A1985" s="10">
        <v>45245.0</v>
      </c>
      <c r="B1985" s="11" t="s">
        <v>399</v>
      </c>
      <c r="C1985" s="12">
        <v>0.0</v>
      </c>
      <c r="D1985" s="12">
        <f t="shared" si="1"/>
        <v>15</v>
      </c>
    </row>
    <row r="1986">
      <c r="A1986" s="10">
        <v>45245.0</v>
      </c>
      <c r="B1986" s="11" t="s">
        <v>1585</v>
      </c>
      <c r="C1986" s="12">
        <v>0.0</v>
      </c>
      <c r="D1986" s="12">
        <f t="shared" si="1"/>
        <v>15</v>
      </c>
    </row>
    <row r="1987">
      <c r="A1987" s="10">
        <v>45245.0</v>
      </c>
      <c r="B1987" s="11" t="s">
        <v>534</v>
      </c>
      <c r="C1987" s="12">
        <v>0.0</v>
      </c>
      <c r="D1987" s="12">
        <f t="shared" si="1"/>
        <v>15</v>
      </c>
    </row>
    <row r="1988">
      <c r="A1988" s="10">
        <v>45245.0</v>
      </c>
      <c r="B1988" s="11" t="s">
        <v>1586</v>
      </c>
      <c r="C1988" s="12">
        <v>0.0</v>
      </c>
      <c r="D1988" s="12">
        <f t="shared" si="1"/>
        <v>15</v>
      </c>
    </row>
    <row r="1989">
      <c r="A1989" s="10">
        <v>45245.0</v>
      </c>
      <c r="B1989" s="11" t="s">
        <v>1587</v>
      </c>
      <c r="C1989" s="12">
        <v>0.0</v>
      </c>
      <c r="D1989" s="12">
        <f t="shared" si="1"/>
        <v>15</v>
      </c>
    </row>
    <row r="1990">
      <c r="A1990" s="10">
        <v>45245.0</v>
      </c>
      <c r="B1990" s="11" t="s">
        <v>1588</v>
      </c>
      <c r="C1990" s="12">
        <v>0.0</v>
      </c>
      <c r="D1990" s="12">
        <f t="shared" si="1"/>
        <v>15</v>
      </c>
    </row>
    <row r="1991">
      <c r="A1991" s="10">
        <v>45245.0</v>
      </c>
      <c r="B1991" s="11" t="s">
        <v>1589</v>
      </c>
      <c r="C1991" s="12">
        <v>0.0</v>
      </c>
      <c r="D1991" s="12">
        <f t="shared" si="1"/>
        <v>15</v>
      </c>
    </row>
    <row r="1992">
      <c r="A1992" s="10">
        <v>45245.0</v>
      </c>
      <c r="B1992" s="11" t="s">
        <v>1590</v>
      </c>
      <c r="C1992" s="12">
        <v>0.0</v>
      </c>
      <c r="D1992" s="12">
        <f t="shared" si="1"/>
        <v>15</v>
      </c>
    </row>
    <row r="1993">
      <c r="A1993" s="10">
        <v>45245.0</v>
      </c>
      <c r="B1993" s="11" t="s">
        <v>1591</v>
      </c>
      <c r="C1993" s="12">
        <v>0.0</v>
      </c>
      <c r="D1993" s="12">
        <f t="shared" si="1"/>
        <v>15</v>
      </c>
    </row>
    <row r="1994">
      <c r="A1994" s="10">
        <v>45245.0</v>
      </c>
      <c r="B1994" s="11" t="s">
        <v>796</v>
      </c>
      <c r="C1994" s="12">
        <v>0.0</v>
      </c>
      <c r="D1994" s="12">
        <f t="shared" si="1"/>
        <v>15</v>
      </c>
    </row>
    <row r="1995">
      <c r="A1995" s="10">
        <v>45245.0</v>
      </c>
      <c r="B1995" s="11" t="s">
        <v>1592</v>
      </c>
      <c r="C1995" s="12">
        <v>0.0</v>
      </c>
      <c r="D1995" s="12">
        <f t="shared" si="1"/>
        <v>15</v>
      </c>
    </row>
    <row r="1996">
      <c r="A1996" s="10">
        <v>45245.0</v>
      </c>
      <c r="B1996" s="11" t="s">
        <v>1593</v>
      </c>
      <c r="C1996" s="12">
        <v>0.0</v>
      </c>
      <c r="D1996" s="12">
        <f t="shared" si="1"/>
        <v>15</v>
      </c>
    </row>
    <row r="1997">
      <c r="A1997" s="10">
        <v>45245.0</v>
      </c>
      <c r="B1997" s="11" t="s">
        <v>1594</v>
      </c>
      <c r="C1997" s="12">
        <v>0.0</v>
      </c>
      <c r="D1997" s="12">
        <f t="shared" si="1"/>
        <v>15</v>
      </c>
    </row>
    <row r="1998">
      <c r="A1998" s="10">
        <v>45245.0</v>
      </c>
      <c r="B1998" s="11" t="s">
        <v>1595</v>
      </c>
      <c r="C1998" s="12">
        <v>0.0</v>
      </c>
      <c r="D1998" s="12">
        <f t="shared" si="1"/>
        <v>15</v>
      </c>
    </row>
    <row r="1999">
      <c r="A1999" s="10">
        <v>45245.0</v>
      </c>
      <c r="B1999" s="11" t="s">
        <v>1596</v>
      </c>
      <c r="C1999" s="12">
        <v>0.0</v>
      </c>
      <c r="D1999" s="12">
        <f t="shared" si="1"/>
        <v>15</v>
      </c>
    </row>
    <row r="2000">
      <c r="A2000" s="10">
        <v>45245.0</v>
      </c>
      <c r="B2000" s="11" t="s">
        <v>432</v>
      </c>
      <c r="C2000" s="12">
        <v>0.0</v>
      </c>
      <c r="D2000" s="12">
        <f t="shared" si="1"/>
        <v>15</v>
      </c>
    </row>
    <row r="2001">
      <c r="A2001" s="10">
        <v>45245.0</v>
      </c>
      <c r="B2001" s="11" t="s">
        <v>1597</v>
      </c>
      <c r="C2001" s="12">
        <v>0.0</v>
      </c>
      <c r="D2001" s="12">
        <f t="shared" si="1"/>
        <v>15</v>
      </c>
    </row>
    <row r="2002">
      <c r="A2002" s="10">
        <v>45245.0</v>
      </c>
      <c r="B2002" s="11" t="s">
        <v>1598</v>
      </c>
      <c r="C2002" s="12">
        <v>0.0</v>
      </c>
      <c r="D2002" s="12">
        <f t="shared" si="1"/>
        <v>15</v>
      </c>
    </row>
    <row r="2003">
      <c r="A2003" s="10">
        <v>45245.0</v>
      </c>
      <c r="B2003" s="11" t="s">
        <v>1599</v>
      </c>
      <c r="C2003" s="12">
        <v>0.0</v>
      </c>
      <c r="D2003" s="12">
        <f t="shared" si="1"/>
        <v>15</v>
      </c>
    </row>
    <row r="2004">
      <c r="A2004" s="10">
        <v>45245.0</v>
      </c>
      <c r="B2004" s="11" t="s">
        <v>1600</v>
      </c>
      <c r="C2004" s="12">
        <v>0.0</v>
      </c>
      <c r="D2004" s="12">
        <f t="shared" si="1"/>
        <v>15</v>
      </c>
    </row>
    <row r="2005">
      <c r="A2005" s="10">
        <v>45245.0</v>
      </c>
      <c r="B2005" s="11" t="s">
        <v>1601</v>
      </c>
      <c r="C2005" s="12">
        <v>0.0</v>
      </c>
      <c r="D2005" s="12">
        <f t="shared" si="1"/>
        <v>15</v>
      </c>
    </row>
    <row r="2006">
      <c r="A2006" s="10">
        <v>45245.0</v>
      </c>
      <c r="B2006" s="11" t="s">
        <v>1195</v>
      </c>
      <c r="C2006" s="12">
        <v>0.0</v>
      </c>
      <c r="D2006" s="12">
        <f t="shared" si="1"/>
        <v>15</v>
      </c>
    </row>
    <row r="2007">
      <c r="A2007" s="10">
        <v>45245.0</v>
      </c>
      <c r="B2007" s="11" t="s">
        <v>1602</v>
      </c>
      <c r="C2007" s="12">
        <v>0.0</v>
      </c>
      <c r="D2007" s="12">
        <f t="shared" si="1"/>
        <v>15</v>
      </c>
    </row>
    <row r="2008">
      <c r="A2008" s="10">
        <v>45245.0</v>
      </c>
      <c r="B2008" s="11" t="s">
        <v>1603</v>
      </c>
      <c r="C2008" s="12">
        <v>0.0</v>
      </c>
      <c r="D2008" s="12">
        <f t="shared" si="1"/>
        <v>15</v>
      </c>
    </row>
    <row r="2009">
      <c r="A2009" s="10">
        <v>45245.0</v>
      </c>
      <c r="B2009" s="11" t="s">
        <v>1604</v>
      </c>
      <c r="C2009" s="12">
        <v>0.0</v>
      </c>
      <c r="D2009" s="12">
        <f t="shared" si="1"/>
        <v>15</v>
      </c>
    </row>
    <row r="2010">
      <c r="A2010" s="10">
        <v>45245.0</v>
      </c>
      <c r="B2010" s="11" t="s">
        <v>1605</v>
      </c>
      <c r="C2010" s="12">
        <v>0.0</v>
      </c>
      <c r="D2010" s="12">
        <f t="shared" si="1"/>
        <v>15</v>
      </c>
    </row>
    <row r="2011">
      <c r="A2011" s="10">
        <v>45245.0</v>
      </c>
      <c r="B2011" s="11" t="s">
        <v>1606</v>
      </c>
      <c r="C2011" s="12">
        <v>0.0</v>
      </c>
      <c r="D2011" s="12">
        <f t="shared" si="1"/>
        <v>15</v>
      </c>
    </row>
    <row r="2012">
      <c r="A2012" s="10">
        <v>45245.0</v>
      </c>
      <c r="B2012" s="11" t="s">
        <v>1296</v>
      </c>
      <c r="C2012" s="12">
        <v>0.0</v>
      </c>
      <c r="D2012" s="12">
        <f t="shared" si="1"/>
        <v>15</v>
      </c>
    </row>
    <row r="2013">
      <c r="A2013" s="10">
        <v>45245.0</v>
      </c>
      <c r="B2013" s="11" t="s">
        <v>1607</v>
      </c>
      <c r="C2013" s="12">
        <v>0.0</v>
      </c>
      <c r="D2013" s="12">
        <f t="shared" si="1"/>
        <v>15</v>
      </c>
    </row>
    <row r="2014">
      <c r="A2014" s="10">
        <v>45245.0</v>
      </c>
      <c r="B2014" s="11" t="s">
        <v>1608</v>
      </c>
      <c r="C2014" s="12">
        <v>0.0</v>
      </c>
      <c r="D2014" s="12">
        <f t="shared" si="1"/>
        <v>15</v>
      </c>
    </row>
    <row r="2015">
      <c r="A2015" s="10">
        <v>45245.0</v>
      </c>
      <c r="B2015" s="11" t="s">
        <v>1609</v>
      </c>
      <c r="C2015" s="12">
        <v>0.0</v>
      </c>
      <c r="D2015" s="12">
        <f t="shared" si="1"/>
        <v>15</v>
      </c>
    </row>
    <row r="2016">
      <c r="A2016" s="10">
        <v>45245.0</v>
      </c>
      <c r="B2016" s="11" t="s">
        <v>455</v>
      </c>
      <c r="C2016" s="12">
        <v>0.0</v>
      </c>
      <c r="D2016" s="12">
        <f t="shared" si="1"/>
        <v>15</v>
      </c>
    </row>
    <row r="2017">
      <c r="A2017" s="10">
        <v>45245.0</v>
      </c>
      <c r="B2017" s="11" t="s">
        <v>1610</v>
      </c>
      <c r="C2017" s="12">
        <v>0.0</v>
      </c>
      <c r="D2017" s="12">
        <f t="shared" si="1"/>
        <v>15</v>
      </c>
    </row>
    <row r="2018">
      <c r="A2018" s="10">
        <v>45245.0</v>
      </c>
      <c r="B2018" s="11" t="s">
        <v>797</v>
      </c>
      <c r="C2018" s="12">
        <v>0.0</v>
      </c>
      <c r="D2018" s="12">
        <f t="shared" si="1"/>
        <v>15</v>
      </c>
    </row>
    <row r="2019">
      <c r="A2019" s="10">
        <v>45245.0</v>
      </c>
      <c r="B2019" s="11" t="s">
        <v>1611</v>
      </c>
      <c r="C2019" s="12">
        <v>0.0</v>
      </c>
      <c r="D2019" s="12">
        <f t="shared" si="1"/>
        <v>15</v>
      </c>
    </row>
    <row r="2020">
      <c r="A2020" s="10">
        <v>45245.0</v>
      </c>
      <c r="B2020" s="11" t="s">
        <v>804</v>
      </c>
      <c r="C2020" s="12">
        <v>0.0</v>
      </c>
      <c r="D2020" s="12">
        <f t="shared" si="1"/>
        <v>15</v>
      </c>
    </row>
    <row r="2021">
      <c r="A2021" s="10">
        <v>45245.0</v>
      </c>
      <c r="B2021" s="11" t="s">
        <v>1612</v>
      </c>
      <c r="C2021" s="12">
        <v>0.0</v>
      </c>
      <c r="D2021" s="12">
        <f t="shared" si="1"/>
        <v>15</v>
      </c>
    </row>
    <row r="2022">
      <c r="A2022" s="10">
        <v>45245.0</v>
      </c>
      <c r="B2022" s="11" t="s">
        <v>1613</v>
      </c>
      <c r="C2022" s="12">
        <v>0.0</v>
      </c>
      <c r="D2022" s="12">
        <f t="shared" si="1"/>
        <v>15</v>
      </c>
    </row>
    <row r="2023">
      <c r="A2023" s="10">
        <v>45245.0</v>
      </c>
      <c r="B2023" s="11" t="s">
        <v>398</v>
      </c>
      <c r="C2023" s="12">
        <v>0.0</v>
      </c>
      <c r="D2023" s="12">
        <f t="shared" si="1"/>
        <v>15</v>
      </c>
    </row>
    <row r="2024">
      <c r="A2024" s="10">
        <v>45245.0</v>
      </c>
      <c r="B2024" s="11" t="s">
        <v>1614</v>
      </c>
      <c r="C2024" s="12">
        <v>0.0</v>
      </c>
      <c r="D2024" s="12">
        <f t="shared" si="1"/>
        <v>15</v>
      </c>
    </row>
    <row r="2025">
      <c r="A2025" s="10">
        <v>45245.0</v>
      </c>
      <c r="B2025" s="11" t="s">
        <v>1615</v>
      </c>
      <c r="C2025" s="12">
        <v>0.0</v>
      </c>
      <c r="D2025" s="12">
        <f t="shared" si="1"/>
        <v>15</v>
      </c>
    </row>
    <row r="2026">
      <c r="A2026" s="10">
        <v>45245.0</v>
      </c>
      <c r="B2026" s="11" t="s">
        <v>1616</v>
      </c>
      <c r="C2026" s="12">
        <v>0.0</v>
      </c>
      <c r="D2026" s="12">
        <f t="shared" si="1"/>
        <v>15</v>
      </c>
    </row>
    <row r="2027">
      <c r="A2027" s="10">
        <v>45245.0</v>
      </c>
      <c r="B2027" s="11" t="s">
        <v>1617</v>
      </c>
      <c r="C2027" s="12">
        <v>0.0</v>
      </c>
      <c r="D2027" s="12">
        <f t="shared" si="1"/>
        <v>15</v>
      </c>
    </row>
    <row r="2028">
      <c r="A2028" s="10">
        <v>45245.0</v>
      </c>
      <c r="B2028" s="11" t="s">
        <v>615</v>
      </c>
      <c r="C2028" s="12">
        <v>0.0</v>
      </c>
      <c r="D2028" s="12">
        <f t="shared" si="1"/>
        <v>15</v>
      </c>
    </row>
    <row r="2029">
      <c r="A2029" s="10">
        <v>45245.0</v>
      </c>
      <c r="B2029" s="11" t="s">
        <v>1618</v>
      </c>
      <c r="C2029" s="12">
        <v>0.0</v>
      </c>
      <c r="D2029" s="12">
        <f t="shared" si="1"/>
        <v>15</v>
      </c>
    </row>
    <row r="2030">
      <c r="A2030" s="10">
        <v>45245.0</v>
      </c>
      <c r="B2030" s="11" t="s">
        <v>1619</v>
      </c>
      <c r="C2030" s="12">
        <v>0.0</v>
      </c>
      <c r="D2030" s="12">
        <f t="shared" si="1"/>
        <v>15</v>
      </c>
    </row>
    <row r="2031">
      <c r="A2031" s="10">
        <v>45245.0</v>
      </c>
      <c r="B2031" s="11" t="s">
        <v>1538</v>
      </c>
      <c r="C2031" s="12">
        <v>0.0</v>
      </c>
      <c r="D2031" s="12">
        <f t="shared" si="1"/>
        <v>15</v>
      </c>
    </row>
    <row r="2032">
      <c r="A2032" s="10">
        <v>45245.0</v>
      </c>
      <c r="B2032" s="11" t="s">
        <v>1620</v>
      </c>
      <c r="C2032" s="12">
        <v>0.0</v>
      </c>
      <c r="D2032" s="12">
        <f t="shared" si="1"/>
        <v>15</v>
      </c>
    </row>
    <row r="2033">
      <c r="A2033" s="10">
        <v>45245.0</v>
      </c>
      <c r="B2033" s="11" t="s">
        <v>1621</v>
      </c>
      <c r="C2033" s="12">
        <v>0.0</v>
      </c>
      <c r="D2033" s="12">
        <f t="shared" si="1"/>
        <v>15</v>
      </c>
    </row>
    <row r="2034">
      <c r="A2034" s="10">
        <v>45245.0</v>
      </c>
      <c r="B2034" s="11" t="s">
        <v>1622</v>
      </c>
      <c r="C2034" s="12">
        <v>0.0</v>
      </c>
      <c r="D2034" s="12">
        <f t="shared" si="1"/>
        <v>15</v>
      </c>
    </row>
    <row r="2035">
      <c r="A2035" s="10">
        <v>45245.0</v>
      </c>
      <c r="B2035" s="11" t="s">
        <v>1623</v>
      </c>
      <c r="C2035" s="12">
        <v>0.0</v>
      </c>
      <c r="D2035" s="12">
        <f t="shared" si="1"/>
        <v>15</v>
      </c>
    </row>
    <row r="2036">
      <c r="A2036" s="10">
        <v>45245.0</v>
      </c>
      <c r="B2036" s="11" t="s">
        <v>1495</v>
      </c>
      <c r="C2036" s="12">
        <v>0.0</v>
      </c>
      <c r="D2036" s="12">
        <f t="shared" si="1"/>
        <v>15</v>
      </c>
    </row>
    <row r="2037">
      <c r="A2037" s="10">
        <v>45245.0</v>
      </c>
      <c r="B2037" s="11" t="s">
        <v>1624</v>
      </c>
      <c r="C2037" s="12">
        <v>0.0</v>
      </c>
      <c r="D2037" s="12">
        <f t="shared" si="1"/>
        <v>15</v>
      </c>
    </row>
    <row r="2038">
      <c r="A2038" s="10">
        <v>45245.0</v>
      </c>
      <c r="B2038" s="11" t="s">
        <v>1625</v>
      </c>
      <c r="C2038" s="12">
        <v>0.0</v>
      </c>
      <c r="D2038" s="12">
        <f t="shared" si="1"/>
        <v>15</v>
      </c>
    </row>
    <row r="2039">
      <c r="A2039" s="10">
        <v>45245.0</v>
      </c>
      <c r="B2039" s="11" t="s">
        <v>692</v>
      </c>
      <c r="C2039" s="12">
        <v>0.0</v>
      </c>
      <c r="D2039" s="12">
        <f t="shared" si="1"/>
        <v>15</v>
      </c>
    </row>
    <row r="2040">
      <c r="A2040" s="10">
        <v>45245.0</v>
      </c>
      <c r="B2040" s="11" t="s">
        <v>1626</v>
      </c>
      <c r="C2040" s="12">
        <v>0.0</v>
      </c>
      <c r="D2040" s="12">
        <f t="shared" si="1"/>
        <v>15</v>
      </c>
    </row>
    <row r="2041">
      <c r="A2041" s="10">
        <v>45245.0</v>
      </c>
      <c r="B2041" s="11" t="s">
        <v>1627</v>
      </c>
      <c r="C2041" s="12">
        <v>0.0</v>
      </c>
      <c r="D2041" s="12">
        <f t="shared" si="1"/>
        <v>15</v>
      </c>
    </row>
    <row r="2042">
      <c r="A2042" s="10">
        <v>45245.0</v>
      </c>
      <c r="B2042" s="11" t="s">
        <v>1628</v>
      </c>
      <c r="C2042" s="12">
        <v>0.0</v>
      </c>
      <c r="D2042" s="12">
        <f t="shared" si="1"/>
        <v>15</v>
      </c>
    </row>
    <row r="2043">
      <c r="A2043" s="10">
        <v>45245.0</v>
      </c>
      <c r="B2043" s="11" t="s">
        <v>1629</v>
      </c>
      <c r="C2043" s="12">
        <v>0.0</v>
      </c>
      <c r="D2043" s="12">
        <f t="shared" si="1"/>
        <v>15</v>
      </c>
    </row>
    <row r="2044">
      <c r="A2044" s="10">
        <v>45245.0</v>
      </c>
      <c r="B2044" s="11" t="s">
        <v>933</v>
      </c>
      <c r="C2044" s="12">
        <v>0.0</v>
      </c>
      <c r="D2044" s="12">
        <f t="shared" si="1"/>
        <v>15</v>
      </c>
    </row>
    <row r="2045">
      <c r="A2045" s="10">
        <v>45245.0</v>
      </c>
      <c r="B2045" s="11" t="s">
        <v>1630</v>
      </c>
      <c r="C2045" s="12">
        <v>0.0</v>
      </c>
      <c r="D2045" s="12">
        <f t="shared" si="1"/>
        <v>15</v>
      </c>
    </row>
    <row r="2046">
      <c r="A2046" s="10">
        <v>45245.0</v>
      </c>
      <c r="B2046" s="11" t="s">
        <v>1631</v>
      </c>
      <c r="C2046" s="12">
        <v>0.0</v>
      </c>
      <c r="D2046" s="12">
        <f t="shared" si="1"/>
        <v>15</v>
      </c>
    </row>
    <row r="2047">
      <c r="A2047" s="10">
        <v>45245.0</v>
      </c>
      <c r="B2047" s="11" t="s">
        <v>1632</v>
      </c>
      <c r="C2047" s="12">
        <v>0.0</v>
      </c>
      <c r="D2047" s="12">
        <f t="shared" si="1"/>
        <v>15</v>
      </c>
    </row>
    <row r="2048">
      <c r="A2048" s="10">
        <v>45245.0</v>
      </c>
      <c r="B2048" s="11" t="s">
        <v>434</v>
      </c>
      <c r="C2048" s="12">
        <v>0.0</v>
      </c>
      <c r="D2048" s="12">
        <f t="shared" si="1"/>
        <v>15</v>
      </c>
    </row>
    <row r="2049">
      <c r="A2049" s="10">
        <v>45245.0</v>
      </c>
      <c r="B2049" s="11" t="s">
        <v>1633</v>
      </c>
      <c r="C2049" s="12">
        <v>0.0</v>
      </c>
      <c r="D2049" s="12">
        <f t="shared" si="1"/>
        <v>15</v>
      </c>
    </row>
    <row r="2050">
      <c r="A2050" s="10">
        <v>45245.0</v>
      </c>
      <c r="B2050" s="11" t="s">
        <v>1634</v>
      </c>
      <c r="C2050" s="12">
        <v>0.0</v>
      </c>
      <c r="D2050" s="12">
        <f t="shared" si="1"/>
        <v>15</v>
      </c>
    </row>
    <row r="2051">
      <c r="A2051" s="10">
        <v>45245.0</v>
      </c>
      <c r="B2051" s="11" t="s">
        <v>1635</v>
      </c>
      <c r="C2051" s="12">
        <v>0.0</v>
      </c>
      <c r="D2051" s="12">
        <f t="shared" si="1"/>
        <v>15</v>
      </c>
    </row>
    <row r="2052">
      <c r="A2052" s="10">
        <v>45245.0</v>
      </c>
      <c r="B2052" s="11" t="s">
        <v>617</v>
      </c>
      <c r="C2052" s="12">
        <v>0.0</v>
      </c>
      <c r="D2052" s="12">
        <f t="shared" si="1"/>
        <v>15</v>
      </c>
    </row>
    <row r="2053">
      <c r="A2053" s="10">
        <v>45245.0</v>
      </c>
      <c r="B2053" s="11" t="s">
        <v>1636</v>
      </c>
      <c r="C2053" s="12">
        <v>0.0</v>
      </c>
      <c r="D2053" s="12">
        <f t="shared" si="1"/>
        <v>15</v>
      </c>
    </row>
    <row r="2054">
      <c r="A2054" s="10">
        <v>45245.0</v>
      </c>
      <c r="B2054" s="11" t="s">
        <v>1259</v>
      </c>
      <c r="C2054" s="12">
        <v>0.0</v>
      </c>
      <c r="D2054" s="12">
        <f t="shared" si="1"/>
        <v>15</v>
      </c>
    </row>
    <row r="2055">
      <c r="A2055" s="10">
        <v>45245.0</v>
      </c>
      <c r="B2055" s="11" t="s">
        <v>1637</v>
      </c>
      <c r="C2055" s="12">
        <v>0.0</v>
      </c>
      <c r="D2055" s="12">
        <f t="shared" si="1"/>
        <v>15</v>
      </c>
    </row>
    <row r="2056">
      <c r="A2056" s="10">
        <v>45245.0</v>
      </c>
      <c r="B2056" s="11" t="s">
        <v>1638</v>
      </c>
      <c r="C2056" s="12">
        <v>0.0</v>
      </c>
      <c r="D2056" s="12">
        <f t="shared" si="1"/>
        <v>15</v>
      </c>
    </row>
    <row r="2057">
      <c r="A2057" s="10">
        <v>45245.0</v>
      </c>
      <c r="B2057" s="11" t="s">
        <v>1217</v>
      </c>
      <c r="C2057" s="12">
        <v>0.0</v>
      </c>
      <c r="D2057" s="12">
        <f t="shared" si="1"/>
        <v>15</v>
      </c>
    </row>
    <row r="2058">
      <c r="A2058" s="10">
        <v>45245.0</v>
      </c>
      <c r="B2058" s="11" t="s">
        <v>1639</v>
      </c>
      <c r="C2058" s="12">
        <v>0.0</v>
      </c>
      <c r="D2058" s="12">
        <f t="shared" si="1"/>
        <v>15</v>
      </c>
    </row>
    <row r="2059">
      <c r="A2059" s="10">
        <v>45245.0</v>
      </c>
      <c r="B2059" s="11" t="s">
        <v>1640</v>
      </c>
      <c r="C2059" s="12">
        <v>0.0</v>
      </c>
      <c r="D2059" s="12">
        <f t="shared" si="1"/>
        <v>15</v>
      </c>
    </row>
    <row r="2060">
      <c r="A2060" s="10">
        <v>45245.0</v>
      </c>
      <c r="B2060" s="11" t="s">
        <v>1641</v>
      </c>
      <c r="C2060" s="12">
        <v>0.0</v>
      </c>
      <c r="D2060" s="12">
        <f t="shared" si="1"/>
        <v>15</v>
      </c>
    </row>
    <row r="2061">
      <c r="A2061" s="10">
        <v>45241.0</v>
      </c>
      <c r="B2061" s="11" t="s">
        <v>1642</v>
      </c>
      <c r="C2061" s="12">
        <v>0.0</v>
      </c>
      <c r="D2061" s="12">
        <f t="shared" si="1"/>
        <v>11</v>
      </c>
    </row>
    <row r="2062">
      <c r="A2062" s="10">
        <v>45241.0</v>
      </c>
      <c r="B2062" s="11" t="s">
        <v>1643</v>
      </c>
      <c r="C2062" s="12">
        <v>0.0</v>
      </c>
      <c r="D2062" s="12">
        <f t="shared" si="1"/>
        <v>11</v>
      </c>
    </row>
    <row r="2063">
      <c r="A2063" s="10">
        <v>45241.0</v>
      </c>
      <c r="B2063" s="11" t="s">
        <v>1414</v>
      </c>
      <c r="C2063" s="12">
        <v>0.0</v>
      </c>
      <c r="D2063" s="12">
        <f t="shared" si="1"/>
        <v>11</v>
      </c>
    </row>
    <row r="2064">
      <c r="A2064" s="10">
        <v>45241.0</v>
      </c>
      <c r="B2064" s="11" t="s">
        <v>1644</v>
      </c>
      <c r="C2064" s="12">
        <v>0.0</v>
      </c>
      <c r="D2064" s="12">
        <f t="shared" si="1"/>
        <v>11</v>
      </c>
    </row>
    <row r="2065">
      <c r="A2065" s="10">
        <v>45241.0</v>
      </c>
      <c r="B2065" s="11" t="s">
        <v>594</v>
      </c>
      <c r="C2065" s="12">
        <v>0.0</v>
      </c>
      <c r="D2065" s="12">
        <f t="shared" si="1"/>
        <v>11</v>
      </c>
    </row>
    <row r="2066">
      <c r="A2066" s="10">
        <v>45241.0</v>
      </c>
      <c r="B2066" s="11" t="s">
        <v>1645</v>
      </c>
      <c r="C2066" s="12">
        <v>0.0</v>
      </c>
      <c r="D2066" s="12">
        <f t="shared" si="1"/>
        <v>11</v>
      </c>
    </row>
    <row r="2067">
      <c r="A2067" s="10">
        <v>45241.0</v>
      </c>
      <c r="B2067" s="11" t="s">
        <v>1646</v>
      </c>
      <c r="C2067" s="12">
        <v>0.0</v>
      </c>
      <c r="D2067" s="12">
        <f t="shared" si="1"/>
        <v>11</v>
      </c>
    </row>
    <row r="2068">
      <c r="A2068" s="10">
        <v>45241.0</v>
      </c>
      <c r="B2068" s="11" t="s">
        <v>1647</v>
      </c>
      <c r="C2068" s="12">
        <v>0.0</v>
      </c>
      <c r="D2068" s="12">
        <f t="shared" si="1"/>
        <v>11</v>
      </c>
    </row>
    <row r="2069">
      <c r="A2069" s="10">
        <v>45241.0</v>
      </c>
      <c r="B2069" s="11" t="s">
        <v>547</v>
      </c>
      <c r="C2069" s="12">
        <v>0.0</v>
      </c>
      <c r="D2069" s="12">
        <f t="shared" si="1"/>
        <v>11</v>
      </c>
    </row>
    <row r="2070">
      <c r="A2070" s="10">
        <v>45241.0</v>
      </c>
      <c r="B2070" s="11" t="s">
        <v>980</v>
      </c>
      <c r="C2070" s="12">
        <v>0.0</v>
      </c>
      <c r="D2070" s="12">
        <f t="shared" si="1"/>
        <v>11</v>
      </c>
    </row>
    <row r="2071">
      <c r="A2071" s="10">
        <v>45241.0</v>
      </c>
      <c r="B2071" s="11" t="s">
        <v>324</v>
      </c>
      <c r="C2071" s="12">
        <v>0.0</v>
      </c>
      <c r="D2071" s="12">
        <f t="shared" si="1"/>
        <v>11</v>
      </c>
    </row>
    <row r="2072">
      <c r="A2072" s="10">
        <v>45241.0</v>
      </c>
      <c r="B2072" s="11" t="s">
        <v>879</v>
      </c>
      <c r="C2072" s="12">
        <v>0.0</v>
      </c>
      <c r="D2072" s="12">
        <f t="shared" si="1"/>
        <v>11</v>
      </c>
    </row>
    <row r="2073">
      <c r="A2073" s="10">
        <v>45241.0</v>
      </c>
      <c r="B2073" s="11" t="s">
        <v>579</v>
      </c>
      <c r="C2073" s="12">
        <v>0.0</v>
      </c>
      <c r="D2073" s="12">
        <f t="shared" si="1"/>
        <v>11</v>
      </c>
    </row>
    <row r="2074">
      <c r="A2074" s="10">
        <v>45241.0</v>
      </c>
      <c r="B2074" s="11" t="s">
        <v>770</v>
      </c>
      <c r="C2074" s="12">
        <v>0.0</v>
      </c>
      <c r="D2074" s="12">
        <f t="shared" si="1"/>
        <v>11</v>
      </c>
    </row>
    <row r="2075">
      <c r="A2075" s="10">
        <v>45241.0</v>
      </c>
      <c r="B2075" s="11" t="s">
        <v>1648</v>
      </c>
      <c r="C2075" s="12">
        <v>0.0</v>
      </c>
      <c r="D2075" s="12">
        <f t="shared" si="1"/>
        <v>11</v>
      </c>
    </row>
    <row r="2076">
      <c r="A2076" s="10">
        <v>45241.0</v>
      </c>
      <c r="B2076" s="11" t="s">
        <v>1649</v>
      </c>
      <c r="C2076" s="12">
        <v>0.0</v>
      </c>
      <c r="D2076" s="12">
        <f t="shared" si="1"/>
        <v>11</v>
      </c>
    </row>
    <row r="2077">
      <c r="A2077" s="10">
        <v>45241.0</v>
      </c>
      <c r="B2077" s="11" t="s">
        <v>1650</v>
      </c>
      <c r="C2077" s="12">
        <v>0.0</v>
      </c>
      <c r="D2077" s="12">
        <f t="shared" si="1"/>
        <v>11</v>
      </c>
    </row>
    <row r="2078">
      <c r="A2078" s="10">
        <v>45241.0</v>
      </c>
      <c r="B2078" s="11" t="s">
        <v>1651</v>
      </c>
      <c r="C2078" s="12">
        <v>0.0</v>
      </c>
      <c r="D2078" s="12">
        <f t="shared" si="1"/>
        <v>11</v>
      </c>
    </row>
    <row r="2079">
      <c r="A2079" s="10">
        <v>45241.0</v>
      </c>
      <c r="B2079" s="11" t="s">
        <v>1299</v>
      </c>
      <c r="C2079" s="12">
        <v>0.0</v>
      </c>
      <c r="D2079" s="12">
        <f t="shared" si="1"/>
        <v>11</v>
      </c>
    </row>
    <row r="2080">
      <c r="A2080" s="10">
        <v>45241.0</v>
      </c>
      <c r="B2080" s="11" t="s">
        <v>1652</v>
      </c>
      <c r="C2080" s="12">
        <v>0.0</v>
      </c>
      <c r="D2080" s="12">
        <f t="shared" si="1"/>
        <v>11</v>
      </c>
    </row>
    <row r="2081">
      <c r="A2081" s="10">
        <v>45241.0</v>
      </c>
      <c r="B2081" s="11" t="s">
        <v>1653</v>
      </c>
      <c r="C2081" s="12">
        <v>0.0</v>
      </c>
      <c r="D2081" s="12">
        <f t="shared" si="1"/>
        <v>11</v>
      </c>
    </row>
    <row r="2082">
      <c r="A2082" s="10">
        <v>45241.0</v>
      </c>
      <c r="B2082" s="11" t="s">
        <v>1654</v>
      </c>
      <c r="C2082" s="12">
        <v>0.0</v>
      </c>
      <c r="D2082" s="12">
        <f t="shared" si="1"/>
        <v>11</v>
      </c>
    </row>
    <row r="2083">
      <c r="A2083" s="10">
        <v>45241.0</v>
      </c>
      <c r="B2083" s="11" t="s">
        <v>1655</v>
      </c>
      <c r="C2083" s="12">
        <v>0.0</v>
      </c>
      <c r="D2083" s="12">
        <f t="shared" si="1"/>
        <v>11</v>
      </c>
    </row>
    <row r="2084">
      <c r="A2084" s="10">
        <v>45241.0</v>
      </c>
      <c r="B2084" s="11" t="s">
        <v>1656</v>
      </c>
      <c r="C2084" s="12">
        <v>0.0</v>
      </c>
      <c r="D2084" s="12">
        <f t="shared" si="1"/>
        <v>11</v>
      </c>
    </row>
    <row r="2085">
      <c r="A2085" s="10">
        <v>45241.0</v>
      </c>
      <c r="B2085" s="11" t="s">
        <v>1657</v>
      </c>
      <c r="C2085" s="12">
        <v>0.0</v>
      </c>
      <c r="D2085" s="12">
        <f t="shared" si="1"/>
        <v>11</v>
      </c>
    </row>
    <row r="2086">
      <c r="A2086" s="10">
        <v>45241.0</v>
      </c>
      <c r="B2086" s="11" t="s">
        <v>1658</v>
      </c>
      <c r="C2086" s="12">
        <v>0.0</v>
      </c>
      <c r="D2086" s="12">
        <f t="shared" si="1"/>
        <v>11</v>
      </c>
    </row>
    <row r="2087">
      <c r="A2087" s="10">
        <v>45241.0</v>
      </c>
      <c r="B2087" s="11" t="s">
        <v>1432</v>
      </c>
      <c r="C2087" s="12">
        <v>0.0</v>
      </c>
      <c r="D2087" s="12">
        <f t="shared" si="1"/>
        <v>11</v>
      </c>
    </row>
    <row r="2088">
      <c r="A2088" s="10">
        <v>45241.0</v>
      </c>
      <c r="B2088" s="11" t="s">
        <v>1228</v>
      </c>
      <c r="C2088" s="12">
        <v>0.0</v>
      </c>
      <c r="D2088" s="12">
        <f t="shared" si="1"/>
        <v>11</v>
      </c>
    </row>
    <row r="2089">
      <c r="A2089" s="10">
        <v>45241.0</v>
      </c>
      <c r="B2089" s="11" t="s">
        <v>1659</v>
      </c>
      <c r="C2089" s="12">
        <v>0.0</v>
      </c>
      <c r="D2089" s="12">
        <f t="shared" si="1"/>
        <v>11</v>
      </c>
    </row>
    <row r="2090">
      <c r="A2090" s="10">
        <v>45241.0</v>
      </c>
      <c r="B2090" s="11" t="s">
        <v>1660</v>
      </c>
      <c r="C2090" s="12">
        <v>0.0</v>
      </c>
      <c r="D2090" s="12">
        <f t="shared" si="1"/>
        <v>11</v>
      </c>
    </row>
    <row r="2091">
      <c r="A2091" s="10">
        <v>45241.0</v>
      </c>
      <c r="B2091" s="11" t="s">
        <v>1394</v>
      </c>
      <c r="C2091" s="12">
        <v>0.0</v>
      </c>
      <c r="D2091" s="12">
        <f t="shared" si="1"/>
        <v>11</v>
      </c>
    </row>
    <row r="2092">
      <c r="A2092" s="10">
        <v>45241.0</v>
      </c>
      <c r="B2092" s="11" t="s">
        <v>1661</v>
      </c>
      <c r="C2092" s="12">
        <v>0.0</v>
      </c>
      <c r="D2092" s="12">
        <f t="shared" si="1"/>
        <v>11</v>
      </c>
    </row>
    <row r="2093">
      <c r="A2093" s="10">
        <v>45241.0</v>
      </c>
      <c r="B2093" s="11" t="s">
        <v>1172</v>
      </c>
      <c r="C2093" s="12">
        <v>0.0</v>
      </c>
      <c r="D2093" s="12">
        <f t="shared" si="1"/>
        <v>11</v>
      </c>
    </row>
    <row r="2094">
      <c r="A2094" s="10">
        <v>45241.0</v>
      </c>
      <c r="B2094" s="11" t="s">
        <v>945</v>
      </c>
      <c r="C2094" s="12">
        <v>0.0</v>
      </c>
      <c r="D2094" s="12">
        <f t="shared" si="1"/>
        <v>11</v>
      </c>
    </row>
    <row r="2095">
      <c r="A2095" s="10">
        <v>45241.0</v>
      </c>
      <c r="B2095" s="11" t="s">
        <v>1662</v>
      </c>
      <c r="C2095" s="12">
        <v>0.0</v>
      </c>
      <c r="D2095" s="12">
        <f t="shared" si="1"/>
        <v>11</v>
      </c>
    </row>
    <row r="2096">
      <c r="A2096" s="10">
        <v>45241.0</v>
      </c>
      <c r="B2096" s="11" t="s">
        <v>1663</v>
      </c>
      <c r="C2096" s="12">
        <v>0.0</v>
      </c>
      <c r="D2096" s="12">
        <f t="shared" si="1"/>
        <v>11</v>
      </c>
    </row>
    <row r="2097">
      <c r="A2097" s="10">
        <v>45241.0</v>
      </c>
      <c r="B2097" s="11" t="s">
        <v>434</v>
      </c>
      <c r="C2097" s="12">
        <v>0.0</v>
      </c>
      <c r="D2097" s="12">
        <f t="shared" si="1"/>
        <v>11</v>
      </c>
    </row>
    <row r="2098">
      <c r="A2098" s="10">
        <v>45241.0</v>
      </c>
      <c r="B2098" s="11" t="s">
        <v>1664</v>
      </c>
      <c r="C2098" s="12">
        <v>0.0</v>
      </c>
      <c r="D2098" s="12">
        <f t="shared" si="1"/>
        <v>11</v>
      </c>
    </row>
    <row r="2099">
      <c r="A2099" s="10">
        <v>45241.0</v>
      </c>
      <c r="B2099" s="11" t="s">
        <v>1665</v>
      </c>
      <c r="C2099" s="12">
        <v>0.0</v>
      </c>
      <c r="D2099" s="12">
        <f t="shared" si="1"/>
        <v>11</v>
      </c>
    </row>
    <row r="2100">
      <c r="A2100" s="10">
        <v>45241.0</v>
      </c>
      <c r="B2100" s="11" t="s">
        <v>946</v>
      </c>
      <c r="C2100" s="12">
        <v>0.0</v>
      </c>
      <c r="D2100" s="12">
        <f t="shared" si="1"/>
        <v>11</v>
      </c>
    </row>
    <row r="2101">
      <c r="A2101" s="10">
        <v>45241.0</v>
      </c>
      <c r="B2101" s="11" t="s">
        <v>844</v>
      </c>
      <c r="C2101" s="12">
        <v>0.0</v>
      </c>
      <c r="D2101" s="12">
        <f t="shared" si="1"/>
        <v>11</v>
      </c>
    </row>
    <row r="2102">
      <c r="A2102" s="10">
        <v>45241.0</v>
      </c>
      <c r="B2102" s="11" t="s">
        <v>1666</v>
      </c>
      <c r="C2102" s="12">
        <v>0.0</v>
      </c>
      <c r="D2102" s="12">
        <f t="shared" si="1"/>
        <v>11</v>
      </c>
    </row>
    <row r="2103">
      <c r="A2103" s="10">
        <v>45241.0</v>
      </c>
      <c r="B2103" s="11" t="s">
        <v>1667</v>
      </c>
      <c r="C2103" s="12">
        <v>0.0</v>
      </c>
      <c r="D2103" s="12">
        <f t="shared" si="1"/>
        <v>11</v>
      </c>
    </row>
    <row r="2104">
      <c r="A2104" s="10">
        <v>45258.0</v>
      </c>
      <c r="B2104" s="11" t="s">
        <v>397</v>
      </c>
      <c r="C2104" s="12">
        <v>0.0</v>
      </c>
      <c r="D2104" s="12">
        <f t="shared" si="1"/>
        <v>28</v>
      </c>
    </row>
    <row r="2105">
      <c r="A2105" s="10">
        <v>45258.0</v>
      </c>
      <c r="B2105" s="11" t="s">
        <v>1668</v>
      </c>
      <c r="C2105" s="12">
        <v>0.0</v>
      </c>
      <c r="D2105" s="12">
        <f t="shared" si="1"/>
        <v>28</v>
      </c>
    </row>
    <row r="2106">
      <c r="A2106" s="10">
        <v>45258.0</v>
      </c>
      <c r="B2106" s="11" t="s">
        <v>1669</v>
      </c>
      <c r="C2106" s="12">
        <v>0.0</v>
      </c>
      <c r="D2106" s="12">
        <f t="shared" si="1"/>
        <v>28</v>
      </c>
    </row>
    <row r="2107">
      <c r="A2107" s="10">
        <v>45258.0</v>
      </c>
      <c r="B2107" s="11" t="s">
        <v>1670</v>
      </c>
      <c r="C2107" s="12">
        <v>0.0</v>
      </c>
      <c r="D2107" s="12">
        <f t="shared" si="1"/>
        <v>28</v>
      </c>
    </row>
    <row r="2108">
      <c r="A2108" s="10">
        <v>45258.0</v>
      </c>
      <c r="B2108" s="11" t="s">
        <v>1671</v>
      </c>
      <c r="C2108" s="12">
        <v>0.0</v>
      </c>
      <c r="D2108" s="12">
        <f t="shared" si="1"/>
        <v>28</v>
      </c>
    </row>
    <row r="2109">
      <c r="A2109" s="10">
        <v>45258.0</v>
      </c>
      <c r="B2109" s="11" t="s">
        <v>1350</v>
      </c>
      <c r="C2109" s="12">
        <v>0.0</v>
      </c>
      <c r="D2109" s="12">
        <f t="shared" si="1"/>
        <v>28</v>
      </c>
    </row>
    <row r="2110">
      <c r="A2110" s="10">
        <v>45258.0</v>
      </c>
      <c r="B2110" s="11" t="s">
        <v>1030</v>
      </c>
      <c r="C2110" s="12">
        <v>0.0</v>
      </c>
      <c r="D2110" s="12">
        <f t="shared" si="1"/>
        <v>28</v>
      </c>
    </row>
    <row r="2111">
      <c r="A2111" s="10">
        <v>45258.0</v>
      </c>
      <c r="B2111" s="11" t="s">
        <v>1296</v>
      </c>
      <c r="C2111" s="12">
        <v>0.0</v>
      </c>
      <c r="D2111" s="12">
        <f t="shared" si="1"/>
        <v>28</v>
      </c>
    </row>
    <row r="2112">
      <c r="A2112" s="10">
        <v>45258.0</v>
      </c>
      <c r="B2112" s="11" t="s">
        <v>1672</v>
      </c>
      <c r="C2112" s="12">
        <v>0.0</v>
      </c>
      <c r="D2112" s="12">
        <f t="shared" si="1"/>
        <v>28</v>
      </c>
    </row>
    <row r="2113">
      <c r="A2113" s="10">
        <v>45258.0</v>
      </c>
      <c r="B2113" s="11" t="s">
        <v>361</v>
      </c>
      <c r="C2113" s="12">
        <v>0.0</v>
      </c>
      <c r="D2113" s="12">
        <f t="shared" si="1"/>
        <v>28</v>
      </c>
    </row>
    <row r="2114">
      <c r="A2114" s="10">
        <v>45258.0</v>
      </c>
      <c r="B2114" s="11" t="s">
        <v>795</v>
      </c>
      <c r="C2114" s="12">
        <v>0.0</v>
      </c>
      <c r="D2114" s="12">
        <f t="shared" si="1"/>
        <v>28</v>
      </c>
    </row>
    <row r="2115">
      <c r="A2115" s="10">
        <v>45258.0</v>
      </c>
      <c r="B2115" s="11" t="s">
        <v>369</v>
      </c>
      <c r="C2115" s="12">
        <v>0.0</v>
      </c>
      <c r="D2115" s="12">
        <f t="shared" si="1"/>
        <v>28</v>
      </c>
    </row>
    <row r="2116">
      <c r="A2116" s="10">
        <v>45258.0</v>
      </c>
      <c r="B2116" s="11" t="s">
        <v>1673</v>
      </c>
      <c r="C2116" s="12">
        <v>0.0</v>
      </c>
      <c r="D2116" s="12">
        <f t="shared" si="1"/>
        <v>28</v>
      </c>
    </row>
    <row r="2117">
      <c r="A2117" s="10">
        <v>45258.0</v>
      </c>
      <c r="B2117" s="11" t="s">
        <v>1674</v>
      </c>
      <c r="C2117" s="12">
        <v>0.0</v>
      </c>
      <c r="D2117" s="12">
        <f t="shared" si="1"/>
        <v>28</v>
      </c>
    </row>
    <row r="2118">
      <c r="A2118" s="10">
        <v>45258.0</v>
      </c>
      <c r="B2118" s="11" t="s">
        <v>1675</v>
      </c>
      <c r="C2118" s="12">
        <v>0.0</v>
      </c>
      <c r="D2118" s="12">
        <f t="shared" si="1"/>
        <v>28</v>
      </c>
    </row>
    <row r="2119">
      <c r="A2119" s="10">
        <v>45258.0</v>
      </c>
      <c r="B2119" s="11" t="s">
        <v>1676</v>
      </c>
      <c r="C2119" s="12">
        <v>0.0</v>
      </c>
      <c r="D2119" s="12">
        <f t="shared" si="1"/>
        <v>28</v>
      </c>
    </row>
    <row r="2120">
      <c r="A2120" s="10">
        <v>45258.0</v>
      </c>
      <c r="B2120" s="11" t="s">
        <v>1677</v>
      </c>
      <c r="C2120" s="12">
        <v>0.0</v>
      </c>
      <c r="D2120" s="12">
        <f t="shared" si="1"/>
        <v>28</v>
      </c>
    </row>
    <row r="2121">
      <c r="A2121" s="10">
        <v>45258.0</v>
      </c>
      <c r="B2121" s="11" t="s">
        <v>1678</v>
      </c>
      <c r="C2121" s="12">
        <v>0.0</v>
      </c>
      <c r="D2121" s="12">
        <f t="shared" si="1"/>
        <v>28</v>
      </c>
    </row>
    <row r="2122">
      <c r="A2122" s="10">
        <v>45258.0</v>
      </c>
      <c r="B2122" s="11" t="s">
        <v>1679</v>
      </c>
      <c r="C2122" s="12">
        <v>0.0</v>
      </c>
      <c r="D2122" s="12">
        <f t="shared" si="1"/>
        <v>28</v>
      </c>
    </row>
    <row r="2123">
      <c r="A2123" s="10">
        <v>45258.0</v>
      </c>
      <c r="B2123" s="11" t="s">
        <v>562</v>
      </c>
      <c r="C2123" s="12">
        <v>0.0</v>
      </c>
      <c r="D2123" s="12">
        <f t="shared" si="1"/>
        <v>28</v>
      </c>
    </row>
    <row r="2124">
      <c r="A2124" s="10">
        <v>45258.0</v>
      </c>
      <c r="B2124" s="11" t="s">
        <v>1680</v>
      </c>
      <c r="C2124" s="12">
        <v>0.0</v>
      </c>
      <c r="D2124" s="12">
        <f t="shared" si="1"/>
        <v>28</v>
      </c>
    </row>
    <row r="2125">
      <c r="A2125" s="10">
        <v>45258.0</v>
      </c>
      <c r="B2125" s="11" t="s">
        <v>1681</v>
      </c>
      <c r="C2125" s="12">
        <v>0.0</v>
      </c>
      <c r="D2125" s="12">
        <f t="shared" si="1"/>
        <v>28</v>
      </c>
    </row>
    <row r="2126">
      <c r="A2126" s="10">
        <v>45258.0</v>
      </c>
      <c r="B2126" s="11" t="s">
        <v>1682</v>
      </c>
      <c r="C2126" s="12">
        <v>0.0</v>
      </c>
      <c r="D2126" s="12">
        <f t="shared" si="1"/>
        <v>28</v>
      </c>
    </row>
    <row r="2127">
      <c r="A2127" s="10">
        <v>45258.0</v>
      </c>
      <c r="B2127" s="11" t="s">
        <v>1683</v>
      </c>
      <c r="C2127" s="12">
        <v>0.0</v>
      </c>
      <c r="D2127" s="12">
        <f t="shared" si="1"/>
        <v>28</v>
      </c>
    </row>
    <row r="2128">
      <c r="A2128" s="10">
        <v>45258.0</v>
      </c>
      <c r="B2128" s="11" t="s">
        <v>1684</v>
      </c>
      <c r="C2128" s="12">
        <v>0.0</v>
      </c>
      <c r="D2128" s="12">
        <f t="shared" si="1"/>
        <v>28</v>
      </c>
    </row>
    <row r="2129">
      <c r="A2129" s="10">
        <v>45258.0</v>
      </c>
      <c r="B2129" s="11" t="s">
        <v>1685</v>
      </c>
      <c r="C2129" s="12">
        <v>0.0</v>
      </c>
      <c r="D2129" s="12">
        <f t="shared" si="1"/>
        <v>28</v>
      </c>
    </row>
    <row r="2130">
      <c r="A2130" s="10">
        <v>45258.0</v>
      </c>
      <c r="B2130" s="11" t="s">
        <v>957</v>
      </c>
      <c r="C2130" s="12">
        <v>0.0</v>
      </c>
      <c r="D2130" s="12">
        <f t="shared" si="1"/>
        <v>28</v>
      </c>
    </row>
    <row r="2131">
      <c r="A2131" s="10">
        <v>45258.0</v>
      </c>
      <c r="B2131" s="11" t="s">
        <v>1686</v>
      </c>
      <c r="C2131" s="12">
        <v>0.0</v>
      </c>
      <c r="D2131" s="12">
        <f t="shared" si="1"/>
        <v>28</v>
      </c>
    </row>
    <row r="2132">
      <c r="A2132" s="10">
        <v>45258.0</v>
      </c>
      <c r="B2132" s="11" t="s">
        <v>1687</v>
      </c>
      <c r="C2132" s="12">
        <v>0.0</v>
      </c>
      <c r="D2132" s="12">
        <f t="shared" si="1"/>
        <v>28</v>
      </c>
    </row>
    <row r="2133">
      <c r="A2133" s="10">
        <v>45258.0</v>
      </c>
      <c r="B2133" s="11" t="s">
        <v>1688</v>
      </c>
      <c r="C2133" s="12">
        <v>0.0</v>
      </c>
      <c r="D2133" s="12">
        <f t="shared" si="1"/>
        <v>28</v>
      </c>
    </row>
    <row r="2134">
      <c r="A2134" s="10">
        <v>45258.0</v>
      </c>
      <c r="B2134" s="11" t="s">
        <v>1689</v>
      </c>
      <c r="C2134" s="12">
        <v>0.0</v>
      </c>
      <c r="D2134" s="12">
        <f t="shared" si="1"/>
        <v>28</v>
      </c>
    </row>
    <row r="2135">
      <c r="A2135" s="10">
        <v>45258.0</v>
      </c>
      <c r="B2135" s="11" t="s">
        <v>1004</v>
      </c>
      <c r="C2135" s="12">
        <v>0.0</v>
      </c>
      <c r="D2135" s="12">
        <f t="shared" si="1"/>
        <v>28</v>
      </c>
    </row>
    <row r="2136">
      <c r="A2136" s="10">
        <v>45258.0</v>
      </c>
      <c r="B2136" s="11" t="s">
        <v>1690</v>
      </c>
      <c r="C2136" s="12">
        <v>0.0</v>
      </c>
      <c r="D2136" s="12">
        <f t="shared" si="1"/>
        <v>28</v>
      </c>
    </row>
    <row r="2137">
      <c r="A2137" s="10">
        <v>45258.0</v>
      </c>
      <c r="B2137" s="11" t="s">
        <v>529</v>
      </c>
      <c r="C2137" s="12">
        <v>0.0</v>
      </c>
      <c r="D2137" s="12">
        <f t="shared" si="1"/>
        <v>28</v>
      </c>
    </row>
    <row r="2138">
      <c r="A2138" s="10">
        <v>45258.0</v>
      </c>
      <c r="B2138" s="11" t="s">
        <v>1691</v>
      </c>
      <c r="C2138" s="12">
        <v>0.0</v>
      </c>
      <c r="D2138" s="12">
        <f t="shared" si="1"/>
        <v>28</v>
      </c>
    </row>
    <row r="2139">
      <c r="A2139" s="10">
        <v>45258.0</v>
      </c>
      <c r="B2139" s="11" t="s">
        <v>1692</v>
      </c>
      <c r="C2139" s="12">
        <v>0.0</v>
      </c>
      <c r="D2139" s="12">
        <f t="shared" si="1"/>
        <v>28</v>
      </c>
    </row>
    <row r="2140">
      <c r="A2140" s="10">
        <v>45258.0</v>
      </c>
      <c r="B2140" s="11" t="s">
        <v>1693</v>
      </c>
      <c r="C2140" s="12">
        <v>0.0</v>
      </c>
      <c r="D2140" s="12">
        <f t="shared" si="1"/>
        <v>28</v>
      </c>
    </row>
    <row r="2141">
      <c r="A2141" s="10">
        <v>45258.0</v>
      </c>
      <c r="B2141" s="11" t="s">
        <v>1694</v>
      </c>
      <c r="C2141" s="12">
        <v>0.0</v>
      </c>
      <c r="D2141" s="12">
        <f t="shared" si="1"/>
        <v>28</v>
      </c>
    </row>
    <row r="2142">
      <c r="A2142" s="10">
        <v>45258.0</v>
      </c>
      <c r="B2142" s="11" t="s">
        <v>1695</v>
      </c>
      <c r="C2142" s="12">
        <v>0.0</v>
      </c>
      <c r="D2142" s="12">
        <f t="shared" si="1"/>
        <v>28</v>
      </c>
    </row>
    <row r="2143">
      <c r="A2143" s="10">
        <v>45258.0</v>
      </c>
      <c r="B2143" s="11" t="s">
        <v>1696</v>
      </c>
      <c r="C2143" s="12">
        <v>0.0</v>
      </c>
      <c r="D2143" s="12">
        <f t="shared" si="1"/>
        <v>28</v>
      </c>
    </row>
    <row r="2144">
      <c r="A2144" s="10">
        <v>45258.0</v>
      </c>
      <c r="B2144" s="11" t="s">
        <v>1697</v>
      </c>
      <c r="C2144" s="12">
        <v>0.0</v>
      </c>
      <c r="D2144" s="12">
        <f t="shared" si="1"/>
        <v>28</v>
      </c>
    </row>
    <row r="2145">
      <c r="A2145" s="10">
        <v>45258.0</v>
      </c>
      <c r="B2145" s="11" t="s">
        <v>1698</v>
      </c>
      <c r="C2145" s="12">
        <v>0.0</v>
      </c>
      <c r="D2145" s="12">
        <f t="shared" si="1"/>
        <v>28</v>
      </c>
    </row>
    <row r="2146">
      <c r="A2146" s="10">
        <v>45258.0</v>
      </c>
      <c r="B2146" s="11" t="s">
        <v>1699</v>
      </c>
      <c r="C2146" s="12">
        <v>0.0</v>
      </c>
      <c r="D2146" s="12">
        <f t="shared" si="1"/>
        <v>28</v>
      </c>
    </row>
    <row r="2147">
      <c r="A2147" s="10">
        <v>45258.0</v>
      </c>
      <c r="B2147" s="11" t="s">
        <v>1700</v>
      </c>
      <c r="C2147" s="12">
        <v>0.0</v>
      </c>
      <c r="D2147" s="12">
        <f t="shared" si="1"/>
        <v>28</v>
      </c>
    </row>
    <row r="2148">
      <c r="A2148" s="10">
        <v>45258.0</v>
      </c>
      <c r="B2148" s="11" t="s">
        <v>1701</v>
      </c>
      <c r="C2148" s="12">
        <v>0.0</v>
      </c>
      <c r="D2148" s="12">
        <f t="shared" si="1"/>
        <v>28</v>
      </c>
    </row>
    <row r="2149">
      <c r="A2149" s="10">
        <v>45258.0</v>
      </c>
      <c r="B2149" s="11" t="s">
        <v>1702</v>
      </c>
      <c r="C2149" s="12">
        <v>0.0</v>
      </c>
      <c r="D2149" s="12">
        <f t="shared" si="1"/>
        <v>28</v>
      </c>
    </row>
    <row r="2150">
      <c r="A2150" s="10">
        <v>45258.0</v>
      </c>
      <c r="B2150" s="11" t="s">
        <v>1703</v>
      </c>
      <c r="C2150" s="12">
        <v>0.0</v>
      </c>
      <c r="D2150" s="12">
        <f t="shared" si="1"/>
        <v>28</v>
      </c>
    </row>
    <row r="2151">
      <c r="A2151" s="10">
        <v>45258.0</v>
      </c>
      <c r="B2151" s="11" t="s">
        <v>1704</v>
      </c>
      <c r="C2151" s="12">
        <v>0.0</v>
      </c>
      <c r="D2151" s="12">
        <f t="shared" si="1"/>
        <v>28</v>
      </c>
    </row>
    <row r="2152">
      <c r="A2152" s="10">
        <v>45248.0</v>
      </c>
      <c r="B2152" s="11" t="s">
        <v>300</v>
      </c>
      <c r="C2152" s="12">
        <v>0.0</v>
      </c>
      <c r="D2152" s="12">
        <f t="shared" si="1"/>
        <v>18</v>
      </c>
    </row>
    <row r="2153">
      <c r="A2153" s="10">
        <v>45248.0</v>
      </c>
      <c r="B2153" s="11" t="s">
        <v>1705</v>
      </c>
      <c r="C2153" s="12">
        <v>0.0</v>
      </c>
      <c r="D2153" s="12">
        <f t="shared" si="1"/>
        <v>18</v>
      </c>
    </row>
    <row r="2154">
      <c r="A2154" s="10">
        <v>45248.0</v>
      </c>
      <c r="B2154" s="11" t="s">
        <v>770</v>
      </c>
      <c r="C2154" s="12">
        <v>0.0</v>
      </c>
      <c r="D2154" s="12">
        <f t="shared" si="1"/>
        <v>18</v>
      </c>
    </row>
    <row r="2155">
      <c r="A2155" s="10">
        <v>45248.0</v>
      </c>
      <c r="B2155" s="11" t="s">
        <v>1706</v>
      </c>
      <c r="C2155" s="12">
        <v>0.0</v>
      </c>
      <c r="D2155" s="12">
        <f t="shared" si="1"/>
        <v>18</v>
      </c>
    </row>
    <row r="2156">
      <c r="A2156" s="10">
        <v>45248.0</v>
      </c>
      <c r="B2156" s="11" t="s">
        <v>1707</v>
      </c>
      <c r="C2156" s="12">
        <v>0.0</v>
      </c>
      <c r="D2156" s="12">
        <f t="shared" si="1"/>
        <v>18</v>
      </c>
    </row>
    <row r="2157">
      <c r="A2157" s="10">
        <v>45248.0</v>
      </c>
      <c r="B2157" s="11" t="s">
        <v>1708</v>
      </c>
      <c r="C2157" s="12">
        <v>0.0</v>
      </c>
      <c r="D2157" s="12">
        <f t="shared" si="1"/>
        <v>18</v>
      </c>
    </row>
    <row r="2158">
      <c r="A2158" s="10">
        <v>45248.0</v>
      </c>
      <c r="B2158" s="11" t="s">
        <v>1709</v>
      </c>
      <c r="C2158" s="12">
        <v>0.0</v>
      </c>
      <c r="D2158" s="12">
        <f t="shared" si="1"/>
        <v>18</v>
      </c>
    </row>
    <row r="2159">
      <c r="A2159" s="10">
        <v>45248.0</v>
      </c>
      <c r="B2159" s="11" t="s">
        <v>1710</v>
      </c>
      <c r="C2159" s="12">
        <v>0.0</v>
      </c>
      <c r="D2159" s="12">
        <f t="shared" si="1"/>
        <v>18</v>
      </c>
    </row>
    <row r="2160">
      <c r="A2160" s="10">
        <v>45248.0</v>
      </c>
      <c r="B2160" s="11" t="s">
        <v>1711</v>
      </c>
      <c r="C2160" s="12">
        <v>0.0</v>
      </c>
      <c r="D2160" s="12">
        <f t="shared" si="1"/>
        <v>18</v>
      </c>
    </row>
    <row r="2161">
      <c r="A2161" s="10">
        <v>45248.0</v>
      </c>
      <c r="B2161" s="11" t="s">
        <v>1712</v>
      </c>
      <c r="C2161" s="12">
        <v>0.0</v>
      </c>
      <c r="D2161" s="12">
        <f t="shared" si="1"/>
        <v>18</v>
      </c>
    </row>
    <row r="2162">
      <c r="A2162" s="10">
        <v>45248.0</v>
      </c>
      <c r="B2162" s="11" t="s">
        <v>1713</v>
      </c>
      <c r="C2162" s="12">
        <v>0.0</v>
      </c>
      <c r="D2162" s="12">
        <f t="shared" si="1"/>
        <v>18</v>
      </c>
    </row>
    <row r="2163">
      <c r="A2163" s="10">
        <v>45248.0</v>
      </c>
      <c r="B2163" s="11" t="s">
        <v>1714</v>
      </c>
      <c r="C2163" s="12">
        <v>0.0</v>
      </c>
      <c r="D2163" s="12">
        <f t="shared" si="1"/>
        <v>18</v>
      </c>
    </row>
    <row r="2164">
      <c r="A2164" s="10">
        <v>45248.0</v>
      </c>
      <c r="B2164" s="11" t="s">
        <v>1715</v>
      </c>
      <c r="C2164" s="12">
        <v>0.0</v>
      </c>
      <c r="D2164" s="12">
        <f t="shared" si="1"/>
        <v>18</v>
      </c>
    </row>
    <row r="2165">
      <c r="A2165" s="10">
        <v>45248.0</v>
      </c>
      <c r="B2165" s="11" t="s">
        <v>1716</v>
      </c>
      <c r="C2165" s="12">
        <v>0.0</v>
      </c>
      <c r="D2165" s="12">
        <f t="shared" si="1"/>
        <v>18</v>
      </c>
    </row>
    <row r="2166">
      <c r="A2166" s="10">
        <v>45248.0</v>
      </c>
      <c r="B2166" s="11" t="s">
        <v>1717</v>
      </c>
      <c r="C2166" s="12">
        <v>0.0</v>
      </c>
      <c r="D2166" s="12">
        <f t="shared" si="1"/>
        <v>18</v>
      </c>
    </row>
    <row r="2167">
      <c r="A2167" s="10">
        <v>45248.0</v>
      </c>
      <c r="B2167" s="11" t="s">
        <v>1718</v>
      </c>
      <c r="C2167" s="12">
        <v>0.0</v>
      </c>
      <c r="D2167" s="12">
        <f t="shared" si="1"/>
        <v>18</v>
      </c>
    </row>
    <row r="2168">
      <c r="A2168" s="10">
        <v>45248.0</v>
      </c>
      <c r="B2168" s="11" t="s">
        <v>1719</v>
      </c>
      <c r="C2168" s="12">
        <v>0.0</v>
      </c>
      <c r="D2168" s="12">
        <f t="shared" si="1"/>
        <v>18</v>
      </c>
    </row>
    <row r="2169">
      <c r="A2169" s="10">
        <v>45248.0</v>
      </c>
      <c r="B2169" s="11" t="s">
        <v>449</v>
      </c>
      <c r="C2169" s="12">
        <v>0.0</v>
      </c>
      <c r="D2169" s="12">
        <f t="shared" si="1"/>
        <v>18</v>
      </c>
    </row>
    <row r="2170">
      <c r="A2170" s="10">
        <v>45248.0</v>
      </c>
      <c r="B2170" s="11" t="s">
        <v>1720</v>
      </c>
      <c r="C2170" s="12">
        <v>0.0</v>
      </c>
      <c r="D2170" s="12">
        <f t="shared" si="1"/>
        <v>18</v>
      </c>
    </row>
    <row r="2171">
      <c r="A2171" s="10">
        <v>45248.0</v>
      </c>
      <c r="B2171" s="11" t="s">
        <v>1721</v>
      </c>
      <c r="C2171" s="12">
        <v>0.0</v>
      </c>
      <c r="D2171" s="12">
        <f t="shared" si="1"/>
        <v>18</v>
      </c>
    </row>
    <row r="2172">
      <c r="A2172" s="10">
        <v>45248.0</v>
      </c>
      <c r="B2172" s="11" t="s">
        <v>1722</v>
      </c>
      <c r="C2172" s="12">
        <v>0.0</v>
      </c>
      <c r="D2172" s="12">
        <f t="shared" si="1"/>
        <v>18</v>
      </c>
    </row>
    <row r="2173">
      <c r="A2173" s="10">
        <v>45248.0</v>
      </c>
      <c r="B2173" s="11" t="s">
        <v>1723</v>
      </c>
      <c r="C2173" s="12">
        <v>0.0</v>
      </c>
      <c r="D2173" s="12">
        <f t="shared" si="1"/>
        <v>18</v>
      </c>
    </row>
    <row r="2174">
      <c r="A2174" s="10">
        <v>45248.0</v>
      </c>
      <c r="B2174" s="11" t="s">
        <v>1724</v>
      </c>
      <c r="C2174" s="12">
        <v>0.0</v>
      </c>
      <c r="D2174" s="12">
        <f t="shared" si="1"/>
        <v>18</v>
      </c>
    </row>
    <row r="2175">
      <c r="A2175" s="10">
        <v>45248.0</v>
      </c>
      <c r="B2175" s="11" t="s">
        <v>1725</v>
      </c>
      <c r="C2175" s="12">
        <v>0.0</v>
      </c>
      <c r="D2175" s="12">
        <f t="shared" si="1"/>
        <v>18</v>
      </c>
    </row>
    <row r="2176">
      <c r="A2176" s="10">
        <v>45248.0</v>
      </c>
      <c r="B2176" s="11" t="s">
        <v>1726</v>
      </c>
      <c r="C2176" s="12">
        <v>0.0</v>
      </c>
      <c r="D2176" s="12">
        <f t="shared" si="1"/>
        <v>18</v>
      </c>
    </row>
    <row r="2177">
      <c r="A2177" s="10">
        <v>45248.0</v>
      </c>
      <c r="B2177" s="11" t="s">
        <v>1727</v>
      </c>
      <c r="C2177" s="12">
        <v>0.0</v>
      </c>
      <c r="D2177" s="12">
        <f t="shared" si="1"/>
        <v>18</v>
      </c>
    </row>
    <row r="2178">
      <c r="A2178" s="10">
        <v>45248.0</v>
      </c>
      <c r="B2178" s="11" t="s">
        <v>1728</v>
      </c>
      <c r="C2178" s="12">
        <v>0.0</v>
      </c>
      <c r="D2178" s="12">
        <f t="shared" si="1"/>
        <v>18</v>
      </c>
    </row>
    <row r="2179">
      <c r="A2179" s="10">
        <v>45248.0</v>
      </c>
      <c r="B2179" s="11" t="s">
        <v>1729</v>
      </c>
      <c r="C2179" s="12">
        <v>0.0</v>
      </c>
      <c r="D2179" s="12">
        <f t="shared" si="1"/>
        <v>18</v>
      </c>
    </row>
    <row r="2180">
      <c r="A2180" s="10">
        <v>45248.0</v>
      </c>
      <c r="B2180" s="11" t="s">
        <v>993</v>
      </c>
      <c r="C2180" s="12">
        <v>0.0</v>
      </c>
      <c r="D2180" s="12">
        <f t="shared" si="1"/>
        <v>18</v>
      </c>
    </row>
    <row r="2181">
      <c r="A2181" s="10">
        <v>45248.0</v>
      </c>
      <c r="B2181" s="11" t="s">
        <v>1368</v>
      </c>
      <c r="C2181" s="12">
        <v>0.0</v>
      </c>
      <c r="D2181" s="12">
        <f t="shared" si="1"/>
        <v>18</v>
      </c>
    </row>
    <row r="2182">
      <c r="A2182" s="10">
        <v>45248.0</v>
      </c>
      <c r="B2182" s="11" t="s">
        <v>1730</v>
      </c>
      <c r="C2182" s="12">
        <v>0.0</v>
      </c>
      <c r="D2182" s="12">
        <f t="shared" si="1"/>
        <v>18</v>
      </c>
    </row>
    <row r="2183">
      <c r="A2183" s="10">
        <v>45248.0</v>
      </c>
      <c r="B2183" s="11" t="s">
        <v>846</v>
      </c>
      <c r="C2183" s="12">
        <v>0.0</v>
      </c>
      <c r="D2183" s="12">
        <f t="shared" si="1"/>
        <v>18</v>
      </c>
    </row>
    <row r="2184">
      <c r="A2184" s="10">
        <v>45248.0</v>
      </c>
      <c r="B2184" s="11" t="s">
        <v>1731</v>
      </c>
      <c r="C2184" s="12">
        <v>0.0</v>
      </c>
      <c r="D2184" s="12">
        <f t="shared" si="1"/>
        <v>18</v>
      </c>
    </row>
    <row r="2185">
      <c r="A2185" s="10">
        <v>45248.0</v>
      </c>
      <c r="B2185" s="11" t="s">
        <v>888</v>
      </c>
      <c r="C2185" s="12">
        <v>0.0</v>
      </c>
      <c r="D2185" s="12">
        <f t="shared" si="1"/>
        <v>18</v>
      </c>
    </row>
    <row r="2186">
      <c r="A2186" s="10">
        <v>45248.0</v>
      </c>
      <c r="B2186" s="11" t="s">
        <v>497</v>
      </c>
      <c r="C2186" s="12">
        <v>0.0</v>
      </c>
      <c r="D2186" s="12">
        <f t="shared" si="1"/>
        <v>18</v>
      </c>
    </row>
    <row r="2187">
      <c r="A2187" s="10">
        <v>45248.0</v>
      </c>
      <c r="B2187" s="11" t="s">
        <v>1732</v>
      </c>
      <c r="C2187" s="12">
        <v>0.0</v>
      </c>
      <c r="D2187" s="12">
        <f t="shared" si="1"/>
        <v>18</v>
      </c>
    </row>
    <row r="2188">
      <c r="A2188" s="10">
        <v>45248.0</v>
      </c>
      <c r="B2188" s="11" t="s">
        <v>1733</v>
      </c>
      <c r="C2188" s="12">
        <v>0.0</v>
      </c>
      <c r="D2188" s="12">
        <f t="shared" si="1"/>
        <v>18</v>
      </c>
    </row>
    <row r="2189">
      <c r="A2189" s="10">
        <v>45248.0</v>
      </c>
      <c r="B2189" s="11" t="s">
        <v>1734</v>
      </c>
      <c r="C2189" s="12">
        <v>0.0</v>
      </c>
      <c r="D2189" s="12">
        <f t="shared" si="1"/>
        <v>18</v>
      </c>
    </row>
    <row r="2190">
      <c r="A2190" s="10">
        <v>45259.0</v>
      </c>
      <c r="B2190" s="11" t="s">
        <v>594</v>
      </c>
      <c r="C2190" s="12">
        <v>0.0</v>
      </c>
      <c r="D2190" s="12">
        <f t="shared" si="1"/>
        <v>29</v>
      </c>
    </row>
    <row r="2191">
      <c r="A2191" s="10">
        <v>45259.0</v>
      </c>
      <c r="B2191" s="11" t="s">
        <v>1735</v>
      </c>
      <c r="C2191" s="12">
        <v>0.0</v>
      </c>
      <c r="D2191" s="12">
        <f t="shared" si="1"/>
        <v>29</v>
      </c>
    </row>
    <row r="2192">
      <c r="A2192" s="10">
        <v>45259.0</v>
      </c>
      <c r="B2192" s="11" t="s">
        <v>1704</v>
      </c>
      <c r="C2192" s="12">
        <v>0.0</v>
      </c>
      <c r="D2192" s="12">
        <f t="shared" si="1"/>
        <v>29</v>
      </c>
    </row>
    <row r="2193">
      <c r="A2193" s="10">
        <v>45259.0</v>
      </c>
      <c r="B2193" s="11" t="s">
        <v>1736</v>
      </c>
      <c r="C2193" s="12">
        <v>0.0</v>
      </c>
      <c r="D2193" s="12">
        <f t="shared" si="1"/>
        <v>29</v>
      </c>
    </row>
    <row r="2194">
      <c r="A2194" s="10">
        <v>45259.0</v>
      </c>
      <c r="B2194" s="11" t="s">
        <v>1737</v>
      </c>
      <c r="C2194" s="12">
        <v>0.0</v>
      </c>
      <c r="D2194" s="12">
        <f t="shared" si="1"/>
        <v>29</v>
      </c>
    </row>
    <row r="2195">
      <c r="A2195" s="10">
        <v>45259.0</v>
      </c>
      <c r="B2195" s="11" t="s">
        <v>1738</v>
      </c>
      <c r="C2195" s="12">
        <v>0.0</v>
      </c>
      <c r="D2195" s="12">
        <f t="shared" si="1"/>
        <v>29</v>
      </c>
    </row>
    <row r="2196">
      <c r="A2196" s="10">
        <v>45259.0</v>
      </c>
      <c r="B2196" s="11" t="s">
        <v>1739</v>
      </c>
      <c r="C2196" s="12">
        <v>0.0</v>
      </c>
      <c r="D2196" s="12">
        <f t="shared" si="1"/>
        <v>29</v>
      </c>
    </row>
    <row r="2197">
      <c r="A2197" s="10">
        <v>45259.0</v>
      </c>
      <c r="B2197" s="11" t="s">
        <v>1365</v>
      </c>
      <c r="C2197" s="12">
        <v>0.0</v>
      </c>
      <c r="D2197" s="12">
        <f t="shared" si="1"/>
        <v>29</v>
      </c>
    </row>
    <row r="2198">
      <c r="A2198" s="10">
        <v>45259.0</v>
      </c>
      <c r="B2198" s="11" t="s">
        <v>860</v>
      </c>
      <c r="C2198" s="12">
        <v>0.0</v>
      </c>
      <c r="D2198" s="12">
        <f t="shared" si="1"/>
        <v>29</v>
      </c>
    </row>
    <row r="2199">
      <c r="A2199" s="10">
        <v>45259.0</v>
      </c>
      <c r="B2199" s="11" t="s">
        <v>857</v>
      </c>
      <c r="C2199" s="12">
        <v>0.0</v>
      </c>
      <c r="D2199" s="12">
        <f t="shared" si="1"/>
        <v>29</v>
      </c>
    </row>
    <row r="2200">
      <c r="A2200" s="10">
        <v>45259.0</v>
      </c>
      <c r="B2200" s="11" t="s">
        <v>1740</v>
      </c>
      <c r="C2200" s="12">
        <v>0.0</v>
      </c>
      <c r="D2200" s="12">
        <f t="shared" si="1"/>
        <v>29</v>
      </c>
    </row>
    <row r="2201">
      <c r="A2201" s="10">
        <v>45259.0</v>
      </c>
      <c r="B2201" s="11" t="s">
        <v>1309</v>
      </c>
      <c r="C2201" s="12">
        <v>0.0</v>
      </c>
      <c r="D2201" s="12">
        <f t="shared" si="1"/>
        <v>29</v>
      </c>
    </row>
    <row r="2202">
      <c r="A2202" s="10">
        <v>45259.0</v>
      </c>
      <c r="B2202" s="11" t="s">
        <v>1741</v>
      </c>
      <c r="C2202" s="12">
        <v>0.0</v>
      </c>
      <c r="D2202" s="12">
        <f t="shared" si="1"/>
        <v>29</v>
      </c>
    </row>
    <row r="2203">
      <c r="A2203" s="10">
        <v>45259.0</v>
      </c>
      <c r="B2203" s="11" t="s">
        <v>1742</v>
      </c>
      <c r="C2203" s="12">
        <v>0.0</v>
      </c>
      <c r="D2203" s="12">
        <f t="shared" si="1"/>
        <v>29</v>
      </c>
    </row>
    <row r="2204">
      <c r="A2204" s="10">
        <v>45259.0</v>
      </c>
      <c r="B2204" s="11" t="s">
        <v>1743</v>
      </c>
      <c r="C2204" s="12">
        <v>0.0</v>
      </c>
      <c r="D2204" s="12">
        <f t="shared" si="1"/>
        <v>29</v>
      </c>
    </row>
    <row r="2205">
      <c r="A2205" s="10">
        <v>45259.0</v>
      </c>
      <c r="B2205" s="11" t="s">
        <v>485</v>
      </c>
      <c r="C2205" s="12">
        <v>0.0</v>
      </c>
      <c r="D2205" s="12">
        <f t="shared" si="1"/>
        <v>29</v>
      </c>
    </row>
    <row r="2206">
      <c r="A2206" s="10">
        <v>45259.0</v>
      </c>
      <c r="B2206" s="11" t="s">
        <v>1744</v>
      </c>
      <c r="C2206" s="12">
        <v>0.0</v>
      </c>
      <c r="D2206" s="12">
        <f t="shared" si="1"/>
        <v>29</v>
      </c>
    </row>
    <row r="2207">
      <c r="A2207" s="10">
        <v>45259.0</v>
      </c>
      <c r="B2207" s="11" t="s">
        <v>1745</v>
      </c>
      <c r="C2207" s="12">
        <v>0.0</v>
      </c>
      <c r="D2207" s="12">
        <f t="shared" si="1"/>
        <v>29</v>
      </c>
    </row>
    <row r="2208">
      <c r="A2208" s="10">
        <v>45259.0</v>
      </c>
      <c r="B2208" s="11" t="s">
        <v>1746</v>
      </c>
      <c r="C2208" s="12">
        <v>0.0</v>
      </c>
      <c r="D2208" s="12">
        <f t="shared" si="1"/>
        <v>29</v>
      </c>
    </row>
    <row r="2209">
      <c r="A2209" s="10">
        <v>45259.0</v>
      </c>
      <c r="B2209" s="11" t="s">
        <v>1747</v>
      </c>
      <c r="C2209" s="12">
        <v>0.0</v>
      </c>
      <c r="D2209" s="12">
        <f t="shared" si="1"/>
        <v>29</v>
      </c>
    </row>
    <row r="2210">
      <c r="A2210" s="10">
        <v>45259.0</v>
      </c>
      <c r="B2210" s="11" t="s">
        <v>1748</v>
      </c>
      <c r="C2210" s="12">
        <v>0.0</v>
      </c>
      <c r="D2210" s="12">
        <f t="shared" si="1"/>
        <v>29</v>
      </c>
    </row>
    <row r="2211">
      <c r="A2211" s="10">
        <v>45259.0</v>
      </c>
      <c r="B2211" s="11" t="s">
        <v>1749</v>
      </c>
      <c r="C2211" s="12">
        <v>0.0</v>
      </c>
      <c r="D2211" s="12">
        <f t="shared" si="1"/>
        <v>29</v>
      </c>
    </row>
    <row r="2212">
      <c r="A2212" s="10">
        <v>45259.0</v>
      </c>
      <c r="B2212" s="11" t="s">
        <v>1750</v>
      </c>
      <c r="C2212" s="12">
        <v>0.0</v>
      </c>
      <c r="D2212" s="12">
        <f t="shared" si="1"/>
        <v>29</v>
      </c>
    </row>
    <row r="2213">
      <c r="A2213" s="10">
        <v>45259.0</v>
      </c>
      <c r="B2213" s="11" t="s">
        <v>361</v>
      </c>
      <c r="C2213" s="12">
        <v>0.0</v>
      </c>
      <c r="D2213" s="12">
        <f t="shared" si="1"/>
        <v>29</v>
      </c>
    </row>
    <row r="2214">
      <c r="A2214" s="10">
        <v>45259.0</v>
      </c>
      <c r="B2214" s="11" t="s">
        <v>1751</v>
      </c>
      <c r="C2214" s="12">
        <v>0.0</v>
      </c>
      <c r="D2214" s="12">
        <f t="shared" si="1"/>
        <v>29</v>
      </c>
    </row>
    <row r="2215">
      <c r="A2215" s="10">
        <v>45259.0</v>
      </c>
      <c r="B2215" s="11" t="s">
        <v>1752</v>
      </c>
      <c r="C2215" s="12">
        <v>0.0</v>
      </c>
      <c r="D2215" s="12">
        <f t="shared" si="1"/>
        <v>29</v>
      </c>
    </row>
    <row r="2216">
      <c r="A2216" s="10">
        <v>45259.0</v>
      </c>
      <c r="B2216" s="11" t="s">
        <v>1753</v>
      </c>
      <c r="C2216" s="12">
        <v>0.0</v>
      </c>
      <c r="D2216" s="12">
        <f t="shared" si="1"/>
        <v>29</v>
      </c>
    </row>
    <row r="2217">
      <c r="A2217" s="10">
        <v>45259.0</v>
      </c>
      <c r="B2217" s="11" t="s">
        <v>162</v>
      </c>
      <c r="C2217" s="12">
        <v>0.0</v>
      </c>
      <c r="D2217" s="12">
        <f t="shared" si="1"/>
        <v>29</v>
      </c>
    </row>
    <row r="2218">
      <c r="A2218" s="10">
        <v>45259.0</v>
      </c>
      <c r="B2218" s="11" t="s">
        <v>1509</v>
      </c>
      <c r="C2218" s="12">
        <v>0.0</v>
      </c>
      <c r="D2218" s="12">
        <f t="shared" si="1"/>
        <v>29</v>
      </c>
    </row>
    <row r="2219">
      <c r="A2219" s="10">
        <v>45259.0</v>
      </c>
      <c r="B2219" s="11" t="s">
        <v>1754</v>
      </c>
      <c r="C2219" s="12">
        <v>0.0</v>
      </c>
      <c r="D2219" s="12">
        <f t="shared" si="1"/>
        <v>29</v>
      </c>
    </row>
    <row r="2220">
      <c r="A2220" s="10">
        <v>45259.0</v>
      </c>
      <c r="B2220" s="11" t="s">
        <v>1755</v>
      </c>
      <c r="C2220" s="12">
        <v>0.0</v>
      </c>
      <c r="D2220" s="12">
        <f t="shared" si="1"/>
        <v>29</v>
      </c>
    </row>
    <row r="2221">
      <c r="A2221" s="10">
        <v>45259.0</v>
      </c>
      <c r="B2221" s="11" t="s">
        <v>1460</v>
      </c>
      <c r="C2221" s="12">
        <v>0.0</v>
      </c>
      <c r="D2221" s="12">
        <f t="shared" si="1"/>
        <v>29</v>
      </c>
    </row>
    <row r="2222">
      <c r="A2222" s="10">
        <v>45259.0</v>
      </c>
      <c r="B2222" s="11" t="s">
        <v>1756</v>
      </c>
      <c r="C2222" s="12">
        <v>0.0</v>
      </c>
      <c r="D2222" s="12">
        <f t="shared" si="1"/>
        <v>29</v>
      </c>
    </row>
    <row r="2223">
      <c r="A2223" s="10">
        <v>45259.0</v>
      </c>
      <c r="B2223" s="11" t="s">
        <v>1757</v>
      </c>
      <c r="C2223" s="12">
        <v>0.0</v>
      </c>
      <c r="D2223" s="12">
        <f t="shared" si="1"/>
        <v>29</v>
      </c>
    </row>
    <row r="2224">
      <c r="A2224" s="10">
        <v>45259.0</v>
      </c>
      <c r="B2224" s="11" t="s">
        <v>1758</v>
      </c>
      <c r="C2224" s="12">
        <v>0.0</v>
      </c>
      <c r="D2224" s="12">
        <f t="shared" si="1"/>
        <v>29</v>
      </c>
    </row>
    <row r="2225">
      <c r="A2225" s="10">
        <v>45259.0</v>
      </c>
      <c r="B2225" s="11" t="s">
        <v>1759</v>
      </c>
      <c r="C2225" s="12">
        <v>0.0</v>
      </c>
      <c r="D2225" s="12">
        <f t="shared" si="1"/>
        <v>29</v>
      </c>
    </row>
    <row r="2226">
      <c r="A2226" s="10">
        <v>45259.0</v>
      </c>
      <c r="B2226" s="11" t="s">
        <v>1760</v>
      </c>
      <c r="C2226" s="12">
        <v>0.0</v>
      </c>
      <c r="D2226" s="12">
        <f t="shared" si="1"/>
        <v>29</v>
      </c>
    </row>
    <row r="2227">
      <c r="A2227" s="10">
        <v>45259.0</v>
      </c>
      <c r="B2227" s="11" t="s">
        <v>1761</v>
      </c>
      <c r="C2227" s="12">
        <v>0.0</v>
      </c>
      <c r="D2227" s="12">
        <f t="shared" si="1"/>
        <v>29</v>
      </c>
    </row>
    <row r="2228">
      <c r="A2228" s="10">
        <v>45259.0</v>
      </c>
      <c r="B2228" s="11" t="s">
        <v>1762</v>
      </c>
      <c r="C2228" s="12">
        <v>0.0</v>
      </c>
      <c r="D2228" s="12">
        <f t="shared" si="1"/>
        <v>29</v>
      </c>
    </row>
    <row r="2229">
      <c r="A2229" s="10">
        <v>45259.0</v>
      </c>
      <c r="B2229" s="11" t="s">
        <v>1763</v>
      </c>
      <c r="C2229" s="12">
        <v>0.0</v>
      </c>
      <c r="D2229" s="12">
        <f t="shared" si="1"/>
        <v>29</v>
      </c>
    </row>
    <row r="2230">
      <c r="A2230" s="10">
        <v>45259.0</v>
      </c>
      <c r="B2230" s="11" t="s">
        <v>1764</v>
      </c>
      <c r="C2230" s="12">
        <v>0.0</v>
      </c>
      <c r="D2230" s="12">
        <f t="shared" si="1"/>
        <v>29</v>
      </c>
    </row>
    <row r="2231">
      <c r="A2231" s="10">
        <v>45259.0</v>
      </c>
      <c r="B2231" s="11" t="s">
        <v>766</v>
      </c>
      <c r="C2231" s="12">
        <v>0.0</v>
      </c>
      <c r="D2231" s="12">
        <f t="shared" si="1"/>
        <v>29</v>
      </c>
    </row>
    <row r="2232">
      <c r="A2232" s="10">
        <v>45259.0</v>
      </c>
      <c r="B2232" s="11" t="s">
        <v>754</v>
      </c>
      <c r="C2232" s="12">
        <v>0.0</v>
      </c>
      <c r="D2232" s="12">
        <f t="shared" si="1"/>
        <v>29</v>
      </c>
    </row>
    <row r="2233">
      <c r="A2233" s="10">
        <v>45259.0</v>
      </c>
      <c r="B2233" s="11" t="s">
        <v>1765</v>
      </c>
      <c r="C2233" s="12">
        <v>0.0</v>
      </c>
      <c r="D2233" s="12">
        <f t="shared" si="1"/>
        <v>29</v>
      </c>
    </row>
    <row r="2234">
      <c r="A2234" s="10">
        <v>45259.0</v>
      </c>
      <c r="B2234" s="11" t="s">
        <v>1766</v>
      </c>
      <c r="C2234" s="12">
        <v>0.0</v>
      </c>
      <c r="D2234" s="12">
        <f t="shared" si="1"/>
        <v>29</v>
      </c>
    </row>
    <row r="2235">
      <c r="A2235" s="10">
        <v>45259.0</v>
      </c>
      <c r="B2235" s="11" t="s">
        <v>166</v>
      </c>
      <c r="C2235" s="12">
        <v>0.0</v>
      </c>
      <c r="D2235" s="12">
        <f t="shared" si="1"/>
        <v>29</v>
      </c>
    </row>
    <row r="2236">
      <c r="A2236" s="10">
        <v>45259.0</v>
      </c>
      <c r="B2236" s="11" t="s">
        <v>1767</v>
      </c>
      <c r="C2236" s="12">
        <v>0.0</v>
      </c>
      <c r="D2236" s="12">
        <f t="shared" si="1"/>
        <v>29</v>
      </c>
    </row>
    <row r="2237">
      <c r="A2237" s="10">
        <v>45259.0</v>
      </c>
      <c r="B2237" s="11" t="s">
        <v>1768</v>
      </c>
      <c r="C2237" s="12">
        <v>0.0</v>
      </c>
      <c r="D2237" s="12">
        <f t="shared" si="1"/>
        <v>29</v>
      </c>
    </row>
    <row r="2238">
      <c r="A2238" s="10">
        <v>45259.0</v>
      </c>
      <c r="B2238" s="11" t="s">
        <v>1769</v>
      </c>
      <c r="C2238" s="12">
        <v>0.0</v>
      </c>
      <c r="D2238" s="12">
        <f t="shared" si="1"/>
        <v>29</v>
      </c>
    </row>
    <row r="2239">
      <c r="A2239" s="10">
        <v>45259.0</v>
      </c>
      <c r="B2239" s="11" t="s">
        <v>1770</v>
      </c>
      <c r="C2239" s="12">
        <v>0.0</v>
      </c>
      <c r="D2239" s="12">
        <f t="shared" si="1"/>
        <v>29</v>
      </c>
    </row>
    <row r="2240">
      <c r="A2240" s="10">
        <v>45259.0</v>
      </c>
      <c r="B2240" s="11" t="s">
        <v>1771</v>
      </c>
      <c r="C2240" s="12">
        <v>0.0</v>
      </c>
      <c r="D2240" s="12">
        <f t="shared" si="1"/>
        <v>29</v>
      </c>
    </row>
    <row r="2241">
      <c r="A2241" s="10">
        <v>45259.0</v>
      </c>
      <c r="B2241" s="11" t="s">
        <v>1772</v>
      </c>
      <c r="C2241" s="12">
        <v>0.0</v>
      </c>
      <c r="D2241" s="12">
        <f t="shared" si="1"/>
        <v>29</v>
      </c>
    </row>
    <row r="2242">
      <c r="A2242" s="10">
        <v>45259.0</v>
      </c>
      <c r="B2242" s="11" t="s">
        <v>1773</v>
      </c>
      <c r="C2242" s="12">
        <v>0.0</v>
      </c>
      <c r="D2242" s="12">
        <f t="shared" si="1"/>
        <v>29</v>
      </c>
    </row>
    <row r="2243">
      <c r="A2243" s="10">
        <v>45259.0</v>
      </c>
      <c r="B2243" s="11" t="s">
        <v>1263</v>
      </c>
      <c r="C2243" s="12">
        <v>0.0</v>
      </c>
      <c r="D2243" s="12">
        <f t="shared" si="1"/>
        <v>29</v>
      </c>
    </row>
    <row r="2244">
      <c r="A2244" s="10">
        <v>45259.0</v>
      </c>
      <c r="B2244" s="11" t="s">
        <v>1774</v>
      </c>
      <c r="C2244" s="12">
        <v>0.0</v>
      </c>
      <c r="D2244" s="12">
        <f t="shared" si="1"/>
        <v>29</v>
      </c>
    </row>
    <row r="2245">
      <c r="A2245" s="10">
        <v>45259.0</v>
      </c>
      <c r="B2245" s="11" t="s">
        <v>1775</v>
      </c>
      <c r="C2245" s="12">
        <v>0.0</v>
      </c>
      <c r="D2245" s="12">
        <f t="shared" si="1"/>
        <v>29</v>
      </c>
    </row>
    <row r="2246">
      <c r="A2246" s="10">
        <v>45259.0</v>
      </c>
      <c r="B2246" s="11" t="s">
        <v>1776</v>
      </c>
      <c r="C2246" s="12">
        <v>0.0</v>
      </c>
      <c r="D2246" s="12">
        <f t="shared" si="1"/>
        <v>29</v>
      </c>
    </row>
    <row r="2247">
      <c r="A2247" s="10">
        <v>45259.0</v>
      </c>
      <c r="B2247" s="11" t="s">
        <v>1777</v>
      </c>
      <c r="C2247" s="12">
        <v>0.0</v>
      </c>
      <c r="D2247" s="12">
        <f t="shared" si="1"/>
        <v>29</v>
      </c>
    </row>
    <row r="2248">
      <c r="A2248" s="10">
        <v>45259.0</v>
      </c>
      <c r="B2248" s="11" t="s">
        <v>1778</v>
      </c>
      <c r="C2248" s="12">
        <v>0.0</v>
      </c>
      <c r="D2248" s="12">
        <f t="shared" si="1"/>
        <v>29</v>
      </c>
    </row>
    <row r="2249">
      <c r="A2249" s="10">
        <v>45259.0</v>
      </c>
      <c r="B2249" s="11" t="s">
        <v>1779</v>
      </c>
      <c r="C2249" s="12">
        <v>0.0</v>
      </c>
      <c r="D2249" s="12">
        <f t="shared" si="1"/>
        <v>29</v>
      </c>
    </row>
    <row r="2250">
      <c r="A2250" s="10">
        <v>45259.0</v>
      </c>
      <c r="B2250" s="11" t="s">
        <v>1780</v>
      </c>
      <c r="C2250" s="12">
        <v>0.0</v>
      </c>
      <c r="D2250" s="12">
        <f t="shared" si="1"/>
        <v>29</v>
      </c>
    </row>
    <row r="2251">
      <c r="A2251" s="10">
        <v>45242.0</v>
      </c>
      <c r="B2251" s="11" t="s">
        <v>1781</v>
      </c>
      <c r="C2251" s="12">
        <v>0.0</v>
      </c>
      <c r="D2251" s="12">
        <f t="shared" si="1"/>
        <v>12</v>
      </c>
    </row>
    <row r="2252">
      <c r="A2252" s="10">
        <v>45242.0</v>
      </c>
      <c r="B2252" s="11" t="s">
        <v>557</v>
      </c>
      <c r="C2252" s="12">
        <v>0.0</v>
      </c>
      <c r="D2252" s="12">
        <f t="shared" si="1"/>
        <v>12</v>
      </c>
    </row>
    <row r="2253">
      <c r="A2253" s="10">
        <v>45242.0</v>
      </c>
      <c r="B2253" s="11" t="s">
        <v>1782</v>
      </c>
      <c r="C2253" s="12">
        <v>0.0</v>
      </c>
      <c r="D2253" s="12">
        <f t="shared" si="1"/>
        <v>12</v>
      </c>
    </row>
    <row r="2254">
      <c r="A2254" s="10">
        <v>45242.0</v>
      </c>
      <c r="B2254" s="11" t="s">
        <v>1783</v>
      </c>
      <c r="C2254" s="12">
        <v>0.0</v>
      </c>
      <c r="D2254" s="12">
        <f t="shared" si="1"/>
        <v>12</v>
      </c>
    </row>
    <row r="2255">
      <c r="A2255" s="10">
        <v>45242.0</v>
      </c>
      <c r="B2255" s="11" t="s">
        <v>1784</v>
      </c>
      <c r="C2255" s="12">
        <v>0.0</v>
      </c>
      <c r="D2255" s="12">
        <f t="shared" si="1"/>
        <v>12</v>
      </c>
    </row>
    <row r="2256">
      <c r="A2256" s="10">
        <v>45242.0</v>
      </c>
      <c r="B2256" s="11" t="s">
        <v>1090</v>
      </c>
      <c r="C2256" s="12">
        <v>0.0</v>
      </c>
      <c r="D2256" s="12">
        <f t="shared" si="1"/>
        <v>12</v>
      </c>
    </row>
    <row r="2257">
      <c r="A2257" s="10">
        <v>45242.0</v>
      </c>
      <c r="B2257" s="11" t="s">
        <v>1785</v>
      </c>
      <c r="C2257" s="12">
        <v>0.0</v>
      </c>
      <c r="D2257" s="12">
        <f t="shared" si="1"/>
        <v>12</v>
      </c>
    </row>
    <row r="2258">
      <c r="A2258" s="10">
        <v>45242.0</v>
      </c>
      <c r="B2258" s="11" t="s">
        <v>1786</v>
      </c>
      <c r="C2258" s="12">
        <v>0.0</v>
      </c>
      <c r="D2258" s="12">
        <f t="shared" si="1"/>
        <v>12</v>
      </c>
    </row>
    <row r="2259">
      <c r="A2259" s="10">
        <v>45242.0</v>
      </c>
      <c r="B2259" s="11" t="s">
        <v>1787</v>
      </c>
      <c r="C2259" s="12">
        <v>0.0</v>
      </c>
      <c r="D2259" s="12">
        <f t="shared" si="1"/>
        <v>12</v>
      </c>
    </row>
    <row r="2260">
      <c r="A2260" s="10">
        <v>45242.0</v>
      </c>
      <c r="B2260" s="11" t="s">
        <v>980</v>
      </c>
      <c r="C2260" s="12">
        <v>0.0</v>
      </c>
      <c r="D2260" s="12">
        <f t="shared" si="1"/>
        <v>12</v>
      </c>
    </row>
    <row r="2261">
      <c r="A2261" s="10">
        <v>45242.0</v>
      </c>
      <c r="B2261" s="11" t="s">
        <v>1788</v>
      </c>
      <c r="C2261" s="12">
        <v>0.0</v>
      </c>
      <c r="D2261" s="12">
        <f t="shared" si="1"/>
        <v>12</v>
      </c>
    </row>
    <row r="2262">
      <c r="A2262" s="10">
        <v>45242.0</v>
      </c>
      <c r="B2262" s="11" t="s">
        <v>1789</v>
      </c>
      <c r="C2262" s="12">
        <v>0.0</v>
      </c>
      <c r="D2262" s="12">
        <f t="shared" si="1"/>
        <v>12</v>
      </c>
    </row>
    <row r="2263">
      <c r="A2263" s="10">
        <v>45242.0</v>
      </c>
      <c r="B2263" s="11" t="s">
        <v>1658</v>
      </c>
      <c r="C2263" s="12">
        <v>0.0</v>
      </c>
      <c r="D2263" s="12">
        <f t="shared" si="1"/>
        <v>12</v>
      </c>
    </row>
    <row r="2264">
      <c r="A2264" s="10">
        <v>45242.0</v>
      </c>
      <c r="B2264" s="11" t="s">
        <v>1790</v>
      </c>
      <c r="C2264" s="12">
        <v>0.0</v>
      </c>
      <c r="D2264" s="12">
        <f t="shared" si="1"/>
        <v>12</v>
      </c>
    </row>
    <row r="2265">
      <c r="A2265" s="10">
        <v>45242.0</v>
      </c>
      <c r="B2265" s="11" t="s">
        <v>1791</v>
      </c>
      <c r="C2265" s="12">
        <v>0.0</v>
      </c>
      <c r="D2265" s="12">
        <f t="shared" si="1"/>
        <v>12</v>
      </c>
    </row>
    <row r="2266">
      <c r="A2266" s="10">
        <v>45242.0</v>
      </c>
      <c r="B2266" s="11" t="s">
        <v>1792</v>
      </c>
      <c r="C2266" s="12">
        <v>0.0</v>
      </c>
      <c r="D2266" s="12">
        <f t="shared" si="1"/>
        <v>12</v>
      </c>
    </row>
    <row r="2267">
      <c r="A2267" s="10">
        <v>45242.0</v>
      </c>
      <c r="B2267" s="11" t="s">
        <v>1793</v>
      </c>
      <c r="C2267" s="12">
        <v>0.0</v>
      </c>
      <c r="D2267" s="12">
        <f t="shared" si="1"/>
        <v>12</v>
      </c>
    </row>
    <row r="2268">
      <c r="A2268" s="10">
        <v>45242.0</v>
      </c>
      <c r="B2268" s="11" t="s">
        <v>1573</v>
      </c>
      <c r="C2268" s="12">
        <v>0.0</v>
      </c>
      <c r="D2268" s="12">
        <f t="shared" si="1"/>
        <v>12</v>
      </c>
    </row>
    <row r="2269">
      <c r="A2269" s="10">
        <v>45242.0</v>
      </c>
      <c r="B2269" s="11" t="s">
        <v>1794</v>
      </c>
      <c r="C2269" s="12">
        <v>0.0</v>
      </c>
      <c r="D2269" s="12">
        <f t="shared" si="1"/>
        <v>12</v>
      </c>
    </row>
    <row r="2270">
      <c r="A2270" s="10">
        <v>45242.0</v>
      </c>
      <c r="B2270" s="11" t="s">
        <v>1795</v>
      </c>
      <c r="C2270" s="12">
        <v>0.0</v>
      </c>
      <c r="D2270" s="12">
        <f t="shared" si="1"/>
        <v>12</v>
      </c>
    </row>
    <row r="2271">
      <c r="A2271" s="10">
        <v>45242.0</v>
      </c>
      <c r="B2271" s="11" t="s">
        <v>1796</v>
      </c>
      <c r="C2271" s="12">
        <v>0.0</v>
      </c>
      <c r="D2271" s="12">
        <f t="shared" si="1"/>
        <v>12</v>
      </c>
    </row>
    <row r="2272">
      <c r="A2272" s="10">
        <v>45242.0</v>
      </c>
      <c r="B2272" s="11" t="s">
        <v>1589</v>
      </c>
      <c r="C2272" s="12">
        <v>0.0</v>
      </c>
      <c r="D2272" s="12">
        <f t="shared" si="1"/>
        <v>12</v>
      </c>
    </row>
    <row r="2273">
      <c r="A2273" s="10">
        <v>45242.0</v>
      </c>
      <c r="B2273" s="11" t="s">
        <v>1797</v>
      </c>
      <c r="C2273" s="12">
        <v>0.0</v>
      </c>
      <c r="D2273" s="12">
        <f t="shared" si="1"/>
        <v>12</v>
      </c>
    </row>
    <row r="2274">
      <c r="A2274" s="10">
        <v>45242.0</v>
      </c>
      <c r="B2274" s="11" t="s">
        <v>1798</v>
      </c>
      <c r="C2274" s="12">
        <v>0.0</v>
      </c>
      <c r="D2274" s="12">
        <f t="shared" si="1"/>
        <v>12</v>
      </c>
    </row>
    <row r="2275">
      <c r="A2275" s="10">
        <v>45242.0</v>
      </c>
      <c r="B2275" s="11" t="s">
        <v>1393</v>
      </c>
      <c r="C2275" s="12">
        <v>0.0</v>
      </c>
      <c r="D2275" s="12">
        <f t="shared" si="1"/>
        <v>12</v>
      </c>
    </row>
    <row r="2276">
      <c r="A2276" s="10">
        <v>45242.0</v>
      </c>
      <c r="B2276" s="11" t="s">
        <v>149</v>
      </c>
      <c r="C2276" s="12">
        <v>0.0</v>
      </c>
      <c r="D2276" s="12">
        <f t="shared" si="1"/>
        <v>12</v>
      </c>
    </row>
    <row r="2277">
      <c r="A2277" s="10">
        <v>45242.0</v>
      </c>
      <c r="B2277" s="11" t="s">
        <v>1799</v>
      </c>
      <c r="C2277" s="12">
        <v>0.0</v>
      </c>
      <c r="D2277" s="12">
        <f t="shared" si="1"/>
        <v>12</v>
      </c>
    </row>
    <row r="2278">
      <c r="A2278" s="10">
        <v>45242.0</v>
      </c>
      <c r="B2278" s="11" t="s">
        <v>1800</v>
      </c>
      <c r="C2278" s="12">
        <v>0.0</v>
      </c>
      <c r="D2278" s="12">
        <f t="shared" si="1"/>
        <v>12</v>
      </c>
    </row>
    <row r="2279">
      <c r="A2279" s="10">
        <v>45242.0</v>
      </c>
      <c r="B2279" s="11" t="s">
        <v>1801</v>
      </c>
      <c r="C2279" s="12">
        <v>0.0</v>
      </c>
      <c r="D2279" s="12">
        <f t="shared" si="1"/>
        <v>12</v>
      </c>
    </row>
    <row r="2280">
      <c r="A2280" s="10">
        <v>45242.0</v>
      </c>
      <c r="B2280" s="11" t="s">
        <v>1802</v>
      </c>
      <c r="C2280" s="12">
        <v>0.0</v>
      </c>
      <c r="D2280" s="12">
        <f t="shared" si="1"/>
        <v>12</v>
      </c>
    </row>
    <row r="2281">
      <c r="A2281" s="10">
        <v>45242.0</v>
      </c>
      <c r="B2281" s="11" t="s">
        <v>1703</v>
      </c>
      <c r="C2281" s="12">
        <v>0.0</v>
      </c>
      <c r="D2281" s="12">
        <f t="shared" si="1"/>
        <v>12</v>
      </c>
    </row>
    <row r="2282">
      <c r="A2282" s="10">
        <v>45242.0</v>
      </c>
      <c r="B2282" s="11" t="s">
        <v>1803</v>
      </c>
      <c r="C2282" s="12">
        <v>0.0</v>
      </c>
      <c r="D2282" s="12">
        <f t="shared" si="1"/>
        <v>12</v>
      </c>
    </row>
    <row r="2283">
      <c r="A2283" s="10">
        <v>45242.0</v>
      </c>
      <c r="B2283" s="11" t="s">
        <v>888</v>
      </c>
      <c r="C2283" s="12">
        <v>0.0</v>
      </c>
      <c r="D2283" s="12">
        <f t="shared" si="1"/>
        <v>12</v>
      </c>
    </row>
    <row r="2284">
      <c r="A2284" s="10">
        <v>45242.0</v>
      </c>
      <c r="B2284" s="11" t="s">
        <v>1231</v>
      </c>
      <c r="C2284" s="12">
        <v>0.0</v>
      </c>
      <c r="D2284" s="12">
        <f t="shared" si="1"/>
        <v>12</v>
      </c>
    </row>
    <row r="2285">
      <c r="A2285" s="10">
        <v>45242.0</v>
      </c>
      <c r="B2285" s="11" t="s">
        <v>1804</v>
      </c>
      <c r="C2285" s="12">
        <v>0.0</v>
      </c>
      <c r="D2285" s="12">
        <f t="shared" si="1"/>
        <v>12</v>
      </c>
    </row>
    <row r="2286">
      <c r="A2286" s="10">
        <v>45242.0</v>
      </c>
      <c r="B2286" s="11" t="s">
        <v>1805</v>
      </c>
      <c r="C2286" s="12">
        <v>0.0</v>
      </c>
      <c r="D2286" s="12">
        <f t="shared" si="1"/>
        <v>12</v>
      </c>
    </row>
    <row r="2287">
      <c r="A2287" s="10">
        <v>45242.0</v>
      </c>
      <c r="B2287" s="11" t="s">
        <v>1806</v>
      </c>
      <c r="C2287" s="12">
        <v>0.0</v>
      </c>
      <c r="D2287" s="12">
        <f t="shared" si="1"/>
        <v>12</v>
      </c>
    </row>
    <row r="2288">
      <c r="A2288" s="10">
        <v>45242.0</v>
      </c>
      <c r="B2288" s="11" t="s">
        <v>1807</v>
      </c>
      <c r="C2288" s="12">
        <v>0.0</v>
      </c>
      <c r="D2288" s="12">
        <f t="shared" si="1"/>
        <v>12</v>
      </c>
    </row>
    <row r="2289">
      <c r="A2289" s="10">
        <v>45242.0</v>
      </c>
      <c r="B2289" s="11" t="s">
        <v>697</v>
      </c>
      <c r="C2289" s="12">
        <v>0.0</v>
      </c>
      <c r="D2289" s="12">
        <f t="shared" si="1"/>
        <v>12</v>
      </c>
    </row>
    <row r="2290">
      <c r="A2290" s="10">
        <v>45242.0</v>
      </c>
      <c r="B2290" s="11" t="s">
        <v>1808</v>
      </c>
      <c r="C2290" s="12">
        <v>0.0</v>
      </c>
      <c r="D2290" s="12">
        <f t="shared" si="1"/>
        <v>12</v>
      </c>
    </row>
    <row r="2291">
      <c r="A2291" s="10">
        <v>45242.0</v>
      </c>
      <c r="B2291" s="11" t="s">
        <v>1809</v>
      </c>
      <c r="C2291" s="12">
        <v>0.0</v>
      </c>
      <c r="D2291" s="12">
        <f t="shared" si="1"/>
        <v>12</v>
      </c>
    </row>
    <row r="2292">
      <c r="A2292" s="10">
        <v>45242.0</v>
      </c>
      <c r="B2292" s="11" t="s">
        <v>1810</v>
      </c>
      <c r="C2292" s="12">
        <v>0.0</v>
      </c>
      <c r="D2292" s="12">
        <f t="shared" si="1"/>
        <v>12</v>
      </c>
    </row>
    <row r="2293">
      <c r="A2293" s="10">
        <v>45242.0</v>
      </c>
      <c r="B2293" s="11" t="s">
        <v>1811</v>
      </c>
      <c r="C2293" s="12">
        <v>0.0</v>
      </c>
      <c r="D2293" s="12">
        <f t="shared" si="1"/>
        <v>12</v>
      </c>
    </row>
    <row r="2294">
      <c r="A2294" s="10">
        <v>45242.0</v>
      </c>
      <c r="B2294" s="11" t="s">
        <v>1812</v>
      </c>
      <c r="C2294" s="12">
        <v>0.0</v>
      </c>
      <c r="D2294" s="12">
        <f t="shared" si="1"/>
        <v>12</v>
      </c>
    </row>
    <row r="2295">
      <c r="A2295" s="10">
        <v>45238.0</v>
      </c>
      <c r="B2295" s="11" t="s">
        <v>648</v>
      </c>
      <c r="C2295" s="12">
        <v>0.0</v>
      </c>
      <c r="D2295" s="12">
        <f t="shared" si="1"/>
        <v>8</v>
      </c>
    </row>
    <row r="2296">
      <c r="A2296" s="10">
        <v>45238.0</v>
      </c>
      <c r="B2296" s="11" t="s">
        <v>1813</v>
      </c>
      <c r="C2296" s="12">
        <v>0.0</v>
      </c>
      <c r="D2296" s="12">
        <f t="shared" si="1"/>
        <v>8</v>
      </c>
    </row>
    <row r="2297">
      <c r="A2297" s="10">
        <v>45238.0</v>
      </c>
      <c r="B2297" s="11" t="s">
        <v>1745</v>
      </c>
      <c r="C2297" s="12">
        <v>0.0</v>
      </c>
      <c r="D2297" s="12">
        <f t="shared" si="1"/>
        <v>8</v>
      </c>
    </row>
    <row r="2298">
      <c r="A2298" s="10">
        <v>45238.0</v>
      </c>
      <c r="B2298" s="11" t="s">
        <v>1067</v>
      </c>
      <c r="C2298" s="12">
        <v>0.0</v>
      </c>
      <c r="D2298" s="12">
        <f t="shared" si="1"/>
        <v>8</v>
      </c>
    </row>
    <row r="2299">
      <c r="A2299" s="10">
        <v>45238.0</v>
      </c>
      <c r="B2299" s="11" t="s">
        <v>1814</v>
      </c>
      <c r="C2299" s="12">
        <v>0.0</v>
      </c>
      <c r="D2299" s="12">
        <f t="shared" si="1"/>
        <v>8</v>
      </c>
    </row>
    <row r="2300">
      <c r="A2300" s="10">
        <v>45238.0</v>
      </c>
      <c r="B2300" s="11" t="s">
        <v>1815</v>
      </c>
      <c r="C2300" s="12">
        <v>0.0</v>
      </c>
      <c r="D2300" s="12">
        <f t="shared" si="1"/>
        <v>8</v>
      </c>
    </row>
    <row r="2301">
      <c r="A2301" s="10">
        <v>45238.0</v>
      </c>
      <c r="B2301" s="11" t="s">
        <v>1816</v>
      </c>
      <c r="C2301" s="12">
        <v>0.0</v>
      </c>
      <c r="D2301" s="12">
        <f t="shared" si="1"/>
        <v>8</v>
      </c>
    </row>
    <row r="2302">
      <c r="A2302" s="10">
        <v>45238.0</v>
      </c>
      <c r="B2302" s="11" t="s">
        <v>1333</v>
      </c>
      <c r="C2302" s="12">
        <v>0.0</v>
      </c>
      <c r="D2302" s="12">
        <f t="shared" si="1"/>
        <v>8</v>
      </c>
    </row>
    <row r="2303">
      <c r="A2303" s="10">
        <v>45238.0</v>
      </c>
      <c r="B2303" s="11" t="s">
        <v>1817</v>
      </c>
      <c r="C2303" s="12">
        <v>0.0</v>
      </c>
      <c r="D2303" s="12">
        <f t="shared" si="1"/>
        <v>8</v>
      </c>
    </row>
    <row r="2304">
      <c r="A2304" s="10">
        <v>45238.0</v>
      </c>
      <c r="B2304" s="11" t="s">
        <v>1818</v>
      </c>
      <c r="C2304" s="12">
        <v>0.0</v>
      </c>
      <c r="D2304" s="12">
        <f t="shared" si="1"/>
        <v>8</v>
      </c>
    </row>
    <row r="2305">
      <c r="A2305" s="10">
        <v>45238.0</v>
      </c>
      <c r="B2305" s="11" t="s">
        <v>1819</v>
      </c>
      <c r="C2305" s="12">
        <v>0.0</v>
      </c>
      <c r="D2305" s="12">
        <f t="shared" si="1"/>
        <v>8</v>
      </c>
    </row>
    <row r="2306">
      <c r="A2306" s="10">
        <v>45238.0</v>
      </c>
      <c r="B2306" s="11" t="s">
        <v>1820</v>
      </c>
      <c r="C2306" s="12">
        <v>0.0</v>
      </c>
      <c r="D2306" s="12">
        <f t="shared" si="1"/>
        <v>8</v>
      </c>
    </row>
    <row r="2307">
      <c r="A2307" s="10">
        <v>45238.0</v>
      </c>
      <c r="B2307" s="11" t="s">
        <v>1821</v>
      </c>
      <c r="C2307" s="12">
        <v>0.0</v>
      </c>
      <c r="D2307" s="12">
        <f t="shared" si="1"/>
        <v>8</v>
      </c>
    </row>
    <row r="2308">
      <c r="A2308" s="10">
        <v>45238.0</v>
      </c>
      <c r="B2308" s="11" t="s">
        <v>1822</v>
      </c>
      <c r="C2308" s="12">
        <v>0.0</v>
      </c>
      <c r="D2308" s="12">
        <f t="shared" si="1"/>
        <v>8</v>
      </c>
    </row>
    <row r="2309">
      <c r="A2309" s="10">
        <v>45238.0</v>
      </c>
      <c r="B2309" s="11" t="s">
        <v>1823</v>
      </c>
      <c r="C2309" s="12">
        <v>0.0</v>
      </c>
      <c r="D2309" s="12">
        <f t="shared" si="1"/>
        <v>8</v>
      </c>
    </row>
    <row r="2310">
      <c r="A2310" s="10">
        <v>45238.0</v>
      </c>
      <c r="B2310" s="11" t="s">
        <v>1824</v>
      </c>
      <c r="C2310" s="12">
        <v>0.0</v>
      </c>
      <c r="D2310" s="12">
        <f t="shared" si="1"/>
        <v>8</v>
      </c>
    </row>
    <row r="2311">
      <c r="A2311" s="10">
        <v>45238.0</v>
      </c>
      <c r="B2311" s="11" t="s">
        <v>1825</v>
      </c>
      <c r="C2311" s="12">
        <v>0.0</v>
      </c>
      <c r="D2311" s="12">
        <f t="shared" si="1"/>
        <v>8</v>
      </c>
    </row>
    <row r="2312">
      <c r="A2312" s="10">
        <v>45238.0</v>
      </c>
      <c r="B2312" s="11" t="s">
        <v>1826</v>
      </c>
      <c r="C2312" s="12">
        <v>0.0</v>
      </c>
      <c r="D2312" s="12">
        <f t="shared" si="1"/>
        <v>8</v>
      </c>
    </row>
    <row r="2313">
      <c r="A2313" s="10">
        <v>45238.0</v>
      </c>
      <c r="B2313" s="11" t="s">
        <v>1827</v>
      </c>
      <c r="C2313" s="12">
        <v>0.0</v>
      </c>
      <c r="D2313" s="12">
        <f t="shared" si="1"/>
        <v>8</v>
      </c>
    </row>
    <row r="2314">
      <c r="A2314" s="10">
        <v>45238.0</v>
      </c>
      <c r="B2314" s="11" t="s">
        <v>1828</v>
      </c>
      <c r="C2314" s="12">
        <v>0.0</v>
      </c>
      <c r="D2314" s="12">
        <f t="shared" si="1"/>
        <v>8</v>
      </c>
    </row>
    <row r="2315">
      <c r="A2315" s="10">
        <v>45238.0</v>
      </c>
      <c r="B2315" s="11" t="s">
        <v>1829</v>
      </c>
      <c r="C2315" s="12">
        <v>0.0</v>
      </c>
      <c r="D2315" s="12">
        <f t="shared" si="1"/>
        <v>8</v>
      </c>
    </row>
    <row r="2316">
      <c r="A2316" s="10">
        <v>45238.0</v>
      </c>
      <c r="B2316" s="11" t="s">
        <v>1830</v>
      </c>
      <c r="C2316" s="12">
        <v>0.0</v>
      </c>
      <c r="D2316" s="12">
        <f t="shared" si="1"/>
        <v>8</v>
      </c>
    </row>
    <row r="2317">
      <c r="A2317" s="10">
        <v>45238.0</v>
      </c>
      <c r="B2317" s="11" t="s">
        <v>1831</v>
      </c>
      <c r="C2317" s="12">
        <v>0.0</v>
      </c>
      <c r="D2317" s="12">
        <f t="shared" si="1"/>
        <v>8</v>
      </c>
    </row>
    <row r="2318">
      <c r="A2318" s="10">
        <v>45238.0</v>
      </c>
      <c r="B2318" s="11" t="s">
        <v>1832</v>
      </c>
      <c r="C2318" s="12">
        <v>0.0</v>
      </c>
      <c r="D2318" s="12">
        <f t="shared" si="1"/>
        <v>8</v>
      </c>
    </row>
    <row r="2319">
      <c r="A2319" s="10">
        <v>45238.0</v>
      </c>
      <c r="B2319" s="11" t="s">
        <v>1833</v>
      </c>
      <c r="C2319" s="12">
        <v>0.0</v>
      </c>
      <c r="D2319" s="12">
        <f t="shared" si="1"/>
        <v>8</v>
      </c>
    </row>
    <row r="2320">
      <c r="A2320" s="10">
        <v>45238.0</v>
      </c>
      <c r="B2320" s="11" t="s">
        <v>1834</v>
      </c>
      <c r="C2320" s="12">
        <v>0.0</v>
      </c>
      <c r="D2320" s="12">
        <f t="shared" si="1"/>
        <v>8</v>
      </c>
    </row>
    <row r="2321">
      <c r="A2321" s="10">
        <v>45238.0</v>
      </c>
      <c r="B2321" s="11" t="s">
        <v>1835</v>
      </c>
      <c r="C2321" s="12">
        <v>0.0</v>
      </c>
      <c r="D2321" s="12">
        <f t="shared" si="1"/>
        <v>8</v>
      </c>
    </row>
    <row r="2322">
      <c r="A2322" s="10">
        <v>45238.0</v>
      </c>
      <c r="B2322" s="11" t="s">
        <v>728</v>
      </c>
      <c r="C2322" s="12">
        <v>0.0</v>
      </c>
      <c r="D2322" s="12">
        <f t="shared" si="1"/>
        <v>8</v>
      </c>
    </row>
    <row r="2323">
      <c r="A2323" s="10">
        <v>45238.0</v>
      </c>
      <c r="B2323" s="11" t="s">
        <v>692</v>
      </c>
      <c r="C2323" s="12">
        <v>0.0</v>
      </c>
      <c r="D2323" s="12">
        <f t="shared" si="1"/>
        <v>8</v>
      </c>
    </row>
    <row r="2324">
      <c r="A2324" s="10">
        <v>45238.0</v>
      </c>
      <c r="B2324" s="11" t="s">
        <v>1836</v>
      </c>
      <c r="C2324" s="12">
        <v>0.0</v>
      </c>
      <c r="D2324" s="12">
        <f t="shared" si="1"/>
        <v>8</v>
      </c>
    </row>
    <row r="2325">
      <c r="A2325" s="10">
        <v>45238.0</v>
      </c>
      <c r="B2325" s="11" t="s">
        <v>1837</v>
      </c>
      <c r="C2325" s="12">
        <v>0.0</v>
      </c>
      <c r="D2325" s="12">
        <f t="shared" si="1"/>
        <v>8</v>
      </c>
    </row>
    <row r="2326">
      <c r="A2326" s="10">
        <v>45238.0</v>
      </c>
      <c r="B2326" s="11" t="s">
        <v>1676</v>
      </c>
      <c r="C2326" s="12">
        <v>0.0</v>
      </c>
      <c r="D2326" s="12">
        <f t="shared" si="1"/>
        <v>8</v>
      </c>
    </row>
    <row r="2327">
      <c r="A2327" s="10">
        <v>45238.0</v>
      </c>
      <c r="B2327" s="11" t="s">
        <v>1838</v>
      </c>
      <c r="C2327" s="12">
        <v>0.0</v>
      </c>
      <c r="D2327" s="12">
        <f t="shared" si="1"/>
        <v>8</v>
      </c>
    </row>
    <row r="2328">
      <c r="A2328" s="10">
        <v>45238.0</v>
      </c>
      <c r="B2328" s="11" t="s">
        <v>1839</v>
      </c>
      <c r="C2328" s="12">
        <v>0.0</v>
      </c>
      <c r="D2328" s="12">
        <f t="shared" si="1"/>
        <v>8</v>
      </c>
    </row>
    <row r="2329">
      <c r="A2329" s="10">
        <v>45238.0</v>
      </c>
      <c r="B2329" s="11" t="s">
        <v>1840</v>
      </c>
      <c r="C2329" s="12">
        <v>0.0</v>
      </c>
      <c r="D2329" s="12">
        <f t="shared" si="1"/>
        <v>8</v>
      </c>
    </row>
    <row r="2330">
      <c r="A2330" s="10">
        <v>45238.0</v>
      </c>
      <c r="B2330" s="11" t="s">
        <v>1360</v>
      </c>
      <c r="C2330" s="12">
        <v>0.0</v>
      </c>
      <c r="D2330" s="12">
        <f t="shared" si="1"/>
        <v>8</v>
      </c>
    </row>
    <row r="2331">
      <c r="A2331" s="10">
        <v>45238.0</v>
      </c>
      <c r="B2331" s="11" t="s">
        <v>1841</v>
      </c>
      <c r="C2331" s="12">
        <v>0.0</v>
      </c>
      <c r="D2331" s="12">
        <f t="shared" si="1"/>
        <v>8</v>
      </c>
    </row>
    <row r="2332">
      <c r="A2332" s="10">
        <v>45238.0</v>
      </c>
      <c r="B2332" s="11" t="s">
        <v>1842</v>
      </c>
      <c r="C2332" s="12">
        <v>0.0</v>
      </c>
      <c r="D2332" s="12">
        <f t="shared" si="1"/>
        <v>8</v>
      </c>
    </row>
    <row r="2333">
      <c r="A2333" s="10">
        <v>45238.0</v>
      </c>
      <c r="B2333" s="11" t="s">
        <v>1843</v>
      </c>
      <c r="C2333" s="12">
        <v>0.0</v>
      </c>
      <c r="D2333" s="12">
        <f t="shared" si="1"/>
        <v>8</v>
      </c>
    </row>
    <row r="2334">
      <c r="A2334" s="10">
        <v>45238.0</v>
      </c>
      <c r="B2334" s="11" t="s">
        <v>1844</v>
      </c>
      <c r="C2334" s="12">
        <v>0.0</v>
      </c>
      <c r="D2334" s="12">
        <f t="shared" si="1"/>
        <v>8</v>
      </c>
    </row>
    <row r="2335">
      <c r="A2335" s="10">
        <v>45238.0</v>
      </c>
      <c r="B2335" s="11" t="s">
        <v>1845</v>
      </c>
      <c r="C2335" s="12">
        <v>0.0</v>
      </c>
      <c r="D2335" s="12">
        <f t="shared" si="1"/>
        <v>8</v>
      </c>
    </row>
    <row r="2336">
      <c r="A2336" s="10">
        <v>45238.0</v>
      </c>
      <c r="B2336" s="11" t="s">
        <v>1317</v>
      </c>
      <c r="C2336" s="12">
        <v>0.0</v>
      </c>
      <c r="D2336" s="12">
        <f t="shared" si="1"/>
        <v>8</v>
      </c>
    </row>
    <row r="2337">
      <c r="A2337" s="10">
        <v>45238.0</v>
      </c>
      <c r="B2337" s="11" t="s">
        <v>303</v>
      </c>
      <c r="C2337" s="12">
        <v>0.0</v>
      </c>
      <c r="D2337" s="12">
        <f t="shared" si="1"/>
        <v>8</v>
      </c>
    </row>
    <row r="2338">
      <c r="A2338" s="10">
        <v>45238.0</v>
      </c>
      <c r="B2338" s="11" t="s">
        <v>1846</v>
      </c>
      <c r="C2338" s="12">
        <v>0.0</v>
      </c>
      <c r="D2338" s="12">
        <f t="shared" si="1"/>
        <v>8</v>
      </c>
    </row>
    <row r="2339">
      <c r="A2339" s="10">
        <v>45238.0</v>
      </c>
      <c r="B2339" s="11" t="s">
        <v>1847</v>
      </c>
      <c r="C2339" s="12">
        <v>0.0</v>
      </c>
      <c r="D2339" s="12">
        <f t="shared" si="1"/>
        <v>8</v>
      </c>
    </row>
    <row r="2340">
      <c r="A2340" s="10">
        <v>45238.0</v>
      </c>
      <c r="B2340" s="11" t="s">
        <v>1848</v>
      </c>
      <c r="C2340" s="12">
        <v>0.0</v>
      </c>
      <c r="D2340" s="12">
        <f t="shared" si="1"/>
        <v>8</v>
      </c>
    </row>
    <row r="2341">
      <c r="A2341" s="10">
        <v>45238.0</v>
      </c>
      <c r="B2341" s="11" t="s">
        <v>804</v>
      </c>
      <c r="C2341" s="12">
        <v>0.0</v>
      </c>
      <c r="D2341" s="12">
        <f t="shared" si="1"/>
        <v>8</v>
      </c>
    </row>
    <row r="2342">
      <c r="A2342" s="10">
        <v>45238.0</v>
      </c>
      <c r="B2342" s="11" t="s">
        <v>1849</v>
      </c>
      <c r="C2342" s="12">
        <v>0.0</v>
      </c>
      <c r="D2342" s="12">
        <f t="shared" si="1"/>
        <v>8</v>
      </c>
    </row>
    <row r="2343">
      <c r="A2343" s="10">
        <v>45238.0</v>
      </c>
      <c r="B2343" s="11" t="s">
        <v>1183</v>
      </c>
      <c r="C2343" s="12">
        <v>0.0</v>
      </c>
      <c r="D2343" s="12">
        <f t="shared" si="1"/>
        <v>8</v>
      </c>
    </row>
    <row r="2344">
      <c r="A2344" s="10">
        <v>45238.0</v>
      </c>
      <c r="B2344" s="11" t="s">
        <v>1850</v>
      </c>
      <c r="C2344" s="12">
        <v>0.0</v>
      </c>
      <c r="D2344" s="12">
        <f t="shared" si="1"/>
        <v>8</v>
      </c>
    </row>
    <row r="2345">
      <c r="A2345" s="10">
        <v>45238.0</v>
      </c>
      <c r="B2345" s="11" t="s">
        <v>1851</v>
      </c>
      <c r="C2345" s="12">
        <v>0.0</v>
      </c>
      <c r="D2345" s="12">
        <f t="shared" si="1"/>
        <v>8</v>
      </c>
    </row>
    <row r="2346">
      <c r="A2346" s="10">
        <v>45238.0</v>
      </c>
      <c r="B2346" s="11" t="s">
        <v>1852</v>
      </c>
      <c r="C2346" s="12">
        <v>0.0</v>
      </c>
      <c r="D2346" s="12">
        <f t="shared" si="1"/>
        <v>8</v>
      </c>
    </row>
    <row r="2347">
      <c r="A2347" s="10">
        <v>45238.0</v>
      </c>
      <c r="B2347" s="11" t="s">
        <v>1853</v>
      </c>
      <c r="C2347" s="12">
        <v>0.0</v>
      </c>
      <c r="D2347" s="12">
        <f t="shared" si="1"/>
        <v>8</v>
      </c>
    </row>
    <row r="2348">
      <c r="A2348" s="10">
        <v>45238.0</v>
      </c>
      <c r="B2348" s="11" t="s">
        <v>1854</v>
      </c>
      <c r="C2348" s="12">
        <v>0.0</v>
      </c>
      <c r="D2348" s="12">
        <f t="shared" si="1"/>
        <v>8</v>
      </c>
    </row>
    <row r="2349">
      <c r="A2349" s="10">
        <v>45238.0</v>
      </c>
      <c r="B2349" s="11" t="s">
        <v>1855</v>
      </c>
      <c r="C2349" s="12">
        <v>0.0</v>
      </c>
      <c r="D2349" s="12">
        <f t="shared" si="1"/>
        <v>8</v>
      </c>
    </row>
    <row r="2350">
      <c r="A2350" s="10">
        <v>45238.0</v>
      </c>
      <c r="B2350" s="11" t="s">
        <v>1856</v>
      </c>
      <c r="C2350" s="12">
        <v>0.0</v>
      </c>
      <c r="D2350" s="12">
        <f t="shared" si="1"/>
        <v>8</v>
      </c>
    </row>
    <row r="2351">
      <c r="A2351" s="10">
        <v>45231.0</v>
      </c>
      <c r="B2351" s="11" t="s">
        <v>1857</v>
      </c>
      <c r="C2351" s="12">
        <v>0.0</v>
      </c>
      <c r="D2351" s="12">
        <f t="shared" si="1"/>
        <v>1</v>
      </c>
    </row>
    <row r="2352">
      <c r="A2352" s="10">
        <v>45231.0</v>
      </c>
      <c r="B2352" s="11" t="s">
        <v>773</v>
      </c>
      <c r="C2352" s="12">
        <v>0.0</v>
      </c>
      <c r="D2352" s="12">
        <f t="shared" si="1"/>
        <v>1</v>
      </c>
    </row>
    <row r="2353">
      <c r="A2353" s="10">
        <v>45231.0</v>
      </c>
      <c r="B2353" s="11" t="s">
        <v>1858</v>
      </c>
      <c r="C2353" s="12">
        <v>0.0</v>
      </c>
      <c r="D2353" s="12">
        <f t="shared" si="1"/>
        <v>1</v>
      </c>
    </row>
    <row r="2354">
      <c r="A2354" s="10">
        <v>45231.0</v>
      </c>
      <c r="B2354" s="11" t="s">
        <v>1859</v>
      </c>
      <c r="C2354" s="12">
        <v>0.0</v>
      </c>
      <c r="D2354" s="12">
        <f t="shared" si="1"/>
        <v>1</v>
      </c>
    </row>
    <row r="2355">
      <c r="A2355" s="10">
        <v>45231.0</v>
      </c>
      <c r="B2355" s="11" t="s">
        <v>219</v>
      </c>
      <c r="C2355" s="12">
        <v>0.0</v>
      </c>
      <c r="D2355" s="12">
        <f t="shared" si="1"/>
        <v>1</v>
      </c>
    </row>
    <row r="2356">
      <c r="A2356" s="10">
        <v>45231.0</v>
      </c>
      <c r="B2356" s="11" t="s">
        <v>1860</v>
      </c>
      <c r="C2356" s="12">
        <v>0.0</v>
      </c>
      <c r="D2356" s="12">
        <f t="shared" si="1"/>
        <v>1</v>
      </c>
    </row>
    <row r="2357">
      <c r="A2357" s="10">
        <v>45231.0</v>
      </c>
      <c r="B2357" s="11" t="s">
        <v>1662</v>
      </c>
      <c r="C2357" s="12">
        <v>0.0</v>
      </c>
      <c r="D2357" s="12">
        <f t="shared" si="1"/>
        <v>1</v>
      </c>
    </row>
    <row r="2358">
      <c r="A2358" s="10">
        <v>45231.0</v>
      </c>
      <c r="B2358" s="11" t="s">
        <v>1861</v>
      </c>
      <c r="C2358" s="12">
        <v>0.0</v>
      </c>
      <c r="D2358" s="12">
        <f t="shared" si="1"/>
        <v>1</v>
      </c>
    </row>
    <row r="2359">
      <c r="A2359" s="10">
        <v>45231.0</v>
      </c>
      <c r="B2359" s="11" t="s">
        <v>1862</v>
      </c>
      <c r="C2359" s="12">
        <v>0.0</v>
      </c>
      <c r="D2359" s="12">
        <f t="shared" si="1"/>
        <v>1</v>
      </c>
    </row>
    <row r="2360">
      <c r="A2360" s="10">
        <v>45231.0</v>
      </c>
      <c r="B2360" s="11" t="s">
        <v>1863</v>
      </c>
      <c r="C2360" s="12">
        <v>0.0</v>
      </c>
      <c r="D2360" s="12">
        <f t="shared" si="1"/>
        <v>1</v>
      </c>
    </row>
    <row r="2361">
      <c r="A2361" s="10">
        <v>45231.0</v>
      </c>
      <c r="B2361" s="11" t="s">
        <v>1864</v>
      </c>
      <c r="C2361" s="12">
        <v>0.0</v>
      </c>
      <c r="D2361" s="12">
        <f t="shared" si="1"/>
        <v>1</v>
      </c>
    </row>
    <row r="2362">
      <c r="A2362" s="10">
        <v>45231.0</v>
      </c>
      <c r="B2362" s="11" t="s">
        <v>956</v>
      </c>
      <c r="C2362" s="12">
        <v>0.0</v>
      </c>
      <c r="D2362" s="12">
        <f t="shared" si="1"/>
        <v>1</v>
      </c>
    </row>
    <row r="2363">
      <c r="A2363" s="10">
        <v>45231.0</v>
      </c>
      <c r="B2363" s="11" t="s">
        <v>1865</v>
      </c>
      <c r="C2363" s="12">
        <v>0.0</v>
      </c>
      <c r="D2363" s="12">
        <f t="shared" si="1"/>
        <v>1</v>
      </c>
    </row>
    <row r="2364">
      <c r="A2364" s="10">
        <v>45231.0</v>
      </c>
      <c r="B2364" s="11" t="s">
        <v>1866</v>
      </c>
      <c r="C2364" s="12">
        <v>0.0</v>
      </c>
      <c r="D2364" s="12">
        <f t="shared" si="1"/>
        <v>1</v>
      </c>
    </row>
    <row r="2365">
      <c r="A2365" s="10">
        <v>45231.0</v>
      </c>
      <c r="B2365" s="11" t="s">
        <v>1867</v>
      </c>
      <c r="C2365" s="12">
        <v>0.0</v>
      </c>
      <c r="D2365" s="12">
        <f t="shared" si="1"/>
        <v>1</v>
      </c>
    </row>
    <row r="2366">
      <c r="A2366" s="10">
        <v>45231.0</v>
      </c>
      <c r="B2366" s="11" t="s">
        <v>702</v>
      </c>
      <c r="C2366" s="12">
        <v>0.0</v>
      </c>
      <c r="D2366" s="12">
        <f t="shared" si="1"/>
        <v>1</v>
      </c>
    </row>
    <row r="2367">
      <c r="A2367" s="10">
        <v>45231.0</v>
      </c>
      <c r="B2367" s="11" t="s">
        <v>1868</v>
      </c>
      <c r="C2367" s="12">
        <v>0.0</v>
      </c>
      <c r="D2367" s="12">
        <f t="shared" si="1"/>
        <v>1</v>
      </c>
    </row>
    <row r="2368">
      <c r="A2368" s="10">
        <v>45231.0</v>
      </c>
      <c r="B2368" s="11" t="s">
        <v>1869</v>
      </c>
      <c r="C2368" s="12">
        <v>0.0</v>
      </c>
      <c r="D2368" s="12">
        <f t="shared" si="1"/>
        <v>1</v>
      </c>
    </row>
    <row r="2369">
      <c r="A2369" s="10">
        <v>45231.0</v>
      </c>
      <c r="B2369" s="11" t="s">
        <v>1870</v>
      </c>
      <c r="C2369" s="12">
        <v>0.0</v>
      </c>
      <c r="D2369" s="12">
        <f t="shared" si="1"/>
        <v>1</v>
      </c>
    </row>
    <row r="2370">
      <c r="A2370" s="10">
        <v>45231.0</v>
      </c>
      <c r="B2370" s="11" t="s">
        <v>1871</v>
      </c>
      <c r="C2370" s="12">
        <v>0.0</v>
      </c>
      <c r="D2370" s="12">
        <f t="shared" si="1"/>
        <v>1</v>
      </c>
    </row>
    <row r="2371">
      <c r="A2371" s="10">
        <v>45231.0</v>
      </c>
      <c r="B2371" s="11" t="s">
        <v>1872</v>
      </c>
      <c r="C2371" s="12">
        <v>0.0</v>
      </c>
      <c r="D2371" s="12">
        <f t="shared" si="1"/>
        <v>1</v>
      </c>
    </row>
    <row r="2372">
      <c r="A2372" s="10">
        <v>45231.0</v>
      </c>
      <c r="B2372" s="11" t="s">
        <v>1873</v>
      </c>
      <c r="C2372" s="12">
        <v>0.0</v>
      </c>
      <c r="D2372" s="12">
        <f t="shared" si="1"/>
        <v>1</v>
      </c>
    </row>
    <row r="2373">
      <c r="A2373" s="10">
        <v>45231.0</v>
      </c>
      <c r="B2373" s="11" t="s">
        <v>1874</v>
      </c>
      <c r="C2373" s="12">
        <v>0.0</v>
      </c>
      <c r="D2373" s="12">
        <f t="shared" si="1"/>
        <v>1</v>
      </c>
    </row>
    <row r="2374">
      <c r="A2374" s="10">
        <v>45231.0</v>
      </c>
      <c r="B2374" s="11" t="s">
        <v>1875</v>
      </c>
      <c r="C2374" s="12">
        <v>0.0</v>
      </c>
      <c r="D2374" s="12">
        <f t="shared" si="1"/>
        <v>1</v>
      </c>
    </row>
    <row r="2375">
      <c r="A2375" s="10">
        <v>45231.0</v>
      </c>
      <c r="B2375" s="11" t="s">
        <v>1876</v>
      </c>
      <c r="C2375" s="12">
        <v>0.0</v>
      </c>
      <c r="D2375" s="12">
        <f t="shared" si="1"/>
        <v>1</v>
      </c>
    </row>
    <row r="2376">
      <c r="A2376" s="10">
        <v>45231.0</v>
      </c>
      <c r="B2376" s="11" t="s">
        <v>1877</v>
      </c>
      <c r="C2376" s="12">
        <v>0.0</v>
      </c>
      <c r="D2376" s="12">
        <f t="shared" si="1"/>
        <v>1</v>
      </c>
    </row>
    <row r="2377">
      <c r="A2377" s="10">
        <v>45231.0</v>
      </c>
      <c r="B2377" s="11" t="s">
        <v>656</v>
      </c>
      <c r="C2377" s="12">
        <v>0.0</v>
      </c>
      <c r="D2377" s="12">
        <f t="shared" si="1"/>
        <v>1</v>
      </c>
    </row>
    <row r="2378">
      <c r="A2378" s="10">
        <v>45231.0</v>
      </c>
      <c r="B2378" s="11" t="s">
        <v>1878</v>
      </c>
      <c r="C2378" s="12">
        <v>0.0</v>
      </c>
      <c r="D2378" s="12">
        <f t="shared" si="1"/>
        <v>1</v>
      </c>
    </row>
    <row r="2379">
      <c r="A2379" s="10">
        <v>45231.0</v>
      </c>
      <c r="B2379" s="11" t="s">
        <v>1112</v>
      </c>
      <c r="C2379" s="12">
        <v>0.0</v>
      </c>
      <c r="D2379" s="12">
        <f t="shared" si="1"/>
        <v>1</v>
      </c>
    </row>
    <row r="2380">
      <c r="A2380" s="10">
        <v>45231.0</v>
      </c>
      <c r="B2380" s="11" t="s">
        <v>1879</v>
      </c>
      <c r="C2380" s="12">
        <v>0.0</v>
      </c>
      <c r="D2380" s="12">
        <f t="shared" si="1"/>
        <v>1</v>
      </c>
    </row>
    <row r="2381">
      <c r="A2381" s="10">
        <v>45231.0</v>
      </c>
      <c r="B2381" s="11" t="s">
        <v>1880</v>
      </c>
      <c r="C2381" s="12">
        <v>0.0</v>
      </c>
      <c r="D2381" s="12">
        <f t="shared" si="1"/>
        <v>1</v>
      </c>
    </row>
    <row r="2382">
      <c r="A2382" s="10">
        <v>45231.0</v>
      </c>
      <c r="B2382" s="11" t="s">
        <v>434</v>
      </c>
      <c r="C2382" s="12">
        <v>0.0</v>
      </c>
      <c r="D2382" s="12">
        <f t="shared" si="1"/>
        <v>1</v>
      </c>
    </row>
    <row r="2383">
      <c r="A2383" s="10">
        <v>45231.0</v>
      </c>
      <c r="B2383" s="11" t="s">
        <v>405</v>
      </c>
      <c r="C2383" s="12">
        <v>0.0</v>
      </c>
      <c r="D2383" s="12">
        <f t="shared" si="1"/>
        <v>1</v>
      </c>
    </row>
    <row r="2384">
      <c r="A2384" s="10">
        <v>45231.0</v>
      </c>
      <c r="B2384" s="11" t="s">
        <v>1881</v>
      </c>
      <c r="C2384" s="12">
        <v>0.0</v>
      </c>
      <c r="D2384" s="12">
        <f t="shared" si="1"/>
        <v>1</v>
      </c>
    </row>
    <row r="2385">
      <c r="A2385" s="10">
        <v>45231.0</v>
      </c>
      <c r="B2385" s="11" t="s">
        <v>1882</v>
      </c>
      <c r="C2385" s="12">
        <v>0.0</v>
      </c>
      <c r="D2385" s="12">
        <f t="shared" si="1"/>
        <v>1</v>
      </c>
    </row>
    <row r="2386">
      <c r="A2386" s="10">
        <v>45231.0</v>
      </c>
      <c r="B2386" s="11" t="s">
        <v>636</v>
      </c>
      <c r="C2386" s="12">
        <v>0.0</v>
      </c>
      <c r="D2386" s="12">
        <f t="shared" si="1"/>
        <v>1</v>
      </c>
    </row>
    <row r="2387">
      <c r="A2387" s="10">
        <v>45231.0</v>
      </c>
      <c r="B2387" s="11" t="s">
        <v>1883</v>
      </c>
      <c r="C2387" s="12">
        <v>0.0</v>
      </c>
      <c r="D2387" s="12">
        <f t="shared" si="1"/>
        <v>1</v>
      </c>
    </row>
    <row r="2388">
      <c r="A2388" s="10">
        <v>45231.0</v>
      </c>
      <c r="B2388" s="11" t="s">
        <v>684</v>
      </c>
      <c r="C2388" s="12">
        <v>0.0</v>
      </c>
      <c r="D2388" s="12">
        <f t="shared" si="1"/>
        <v>1</v>
      </c>
    </row>
    <row r="2389">
      <c r="A2389" s="10">
        <v>45231.0</v>
      </c>
      <c r="B2389" s="11" t="s">
        <v>1575</v>
      </c>
      <c r="C2389" s="12">
        <v>0.0</v>
      </c>
      <c r="D2389" s="12">
        <f t="shared" si="1"/>
        <v>1</v>
      </c>
    </row>
    <row r="2390">
      <c r="A2390" s="10">
        <v>45231.0</v>
      </c>
      <c r="B2390" s="11" t="s">
        <v>1884</v>
      </c>
      <c r="C2390" s="12">
        <v>0.0</v>
      </c>
      <c r="D2390" s="12">
        <f t="shared" si="1"/>
        <v>1</v>
      </c>
    </row>
    <row r="2391">
      <c r="A2391" s="10">
        <v>45231.0</v>
      </c>
      <c r="B2391" s="11" t="s">
        <v>1885</v>
      </c>
      <c r="C2391" s="12">
        <v>0.0</v>
      </c>
      <c r="D2391" s="12">
        <f t="shared" si="1"/>
        <v>1</v>
      </c>
    </row>
    <row r="2392">
      <c r="A2392" s="10">
        <v>45231.0</v>
      </c>
      <c r="B2392" s="11" t="s">
        <v>1886</v>
      </c>
      <c r="C2392" s="12">
        <v>0.0</v>
      </c>
      <c r="D2392" s="12">
        <f t="shared" si="1"/>
        <v>1</v>
      </c>
    </row>
    <row r="2393">
      <c r="A2393" s="10">
        <v>45231.0</v>
      </c>
      <c r="B2393" s="11" t="s">
        <v>1887</v>
      </c>
      <c r="C2393" s="12">
        <v>0.0</v>
      </c>
      <c r="D2393" s="12">
        <f t="shared" si="1"/>
        <v>1</v>
      </c>
    </row>
    <row r="2394">
      <c r="A2394" s="10">
        <v>45231.0</v>
      </c>
      <c r="B2394" s="11" t="s">
        <v>1056</v>
      </c>
      <c r="C2394" s="12">
        <v>0.0</v>
      </c>
      <c r="D2394" s="12">
        <f t="shared" si="1"/>
        <v>1</v>
      </c>
    </row>
    <row r="2395">
      <c r="A2395" s="10">
        <v>45231.0</v>
      </c>
      <c r="B2395" s="11" t="s">
        <v>1888</v>
      </c>
      <c r="C2395" s="12">
        <v>0.0</v>
      </c>
      <c r="D2395" s="12">
        <f t="shared" si="1"/>
        <v>1</v>
      </c>
    </row>
    <row r="2396">
      <c r="A2396" s="10">
        <v>45231.0</v>
      </c>
      <c r="B2396" s="11" t="s">
        <v>1889</v>
      </c>
      <c r="C2396" s="12">
        <v>0.0</v>
      </c>
      <c r="D2396" s="12">
        <f t="shared" si="1"/>
        <v>1</v>
      </c>
    </row>
    <row r="2397">
      <c r="A2397" s="10">
        <v>45231.0</v>
      </c>
      <c r="B2397" s="11" t="s">
        <v>1890</v>
      </c>
      <c r="C2397" s="12">
        <v>0.0</v>
      </c>
      <c r="D2397" s="12">
        <f t="shared" si="1"/>
        <v>1</v>
      </c>
    </row>
    <row r="2398">
      <c r="A2398" s="10">
        <v>45231.0</v>
      </c>
      <c r="B2398" s="11" t="s">
        <v>739</v>
      </c>
      <c r="C2398" s="12">
        <v>0.0</v>
      </c>
      <c r="D2398" s="12">
        <f t="shared" si="1"/>
        <v>1</v>
      </c>
    </row>
    <row r="2399">
      <c r="A2399" s="10">
        <v>45231.0</v>
      </c>
      <c r="B2399" s="11" t="s">
        <v>844</v>
      </c>
      <c r="C2399" s="12">
        <v>0.0</v>
      </c>
      <c r="D2399" s="12">
        <f t="shared" si="1"/>
        <v>1</v>
      </c>
    </row>
    <row r="2400">
      <c r="A2400" s="10">
        <v>45231.0</v>
      </c>
      <c r="B2400" s="11" t="s">
        <v>1589</v>
      </c>
      <c r="C2400" s="12">
        <v>0.0</v>
      </c>
      <c r="D2400" s="12">
        <f t="shared" si="1"/>
        <v>1</v>
      </c>
    </row>
    <row r="2401">
      <c r="A2401" s="10">
        <v>45231.0</v>
      </c>
      <c r="B2401" s="11" t="s">
        <v>1891</v>
      </c>
      <c r="C2401" s="12">
        <v>0.0</v>
      </c>
      <c r="D2401" s="12">
        <f t="shared" si="1"/>
        <v>1</v>
      </c>
    </row>
    <row r="2402">
      <c r="A2402" s="10">
        <v>45231.0</v>
      </c>
      <c r="B2402" s="11" t="s">
        <v>1892</v>
      </c>
      <c r="C2402" s="12">
        <v>0.0</v>
      </c>
      <c r="D2402" s="12">
        <f t="shared" si="1"/>
        <v>1</v>
      </c>
    </row>
    <row r="2403">
      <c r="A2403" s="10">
        <v>45231.0</v>
      </c>
      <c r="B2403" s="11" t="s">
        <v>1893</v>
      </c>
      <c r="C2403" s="12">
        <v>0.0</v>
      </c>
      <c r="D2403" s="12">
        <f t="shared" si="1"/>
        <v>1</v>
      </c>
    </row>
    <row r="2404">
      <c r="A2404" s="10">
        <v>45231.0</v>
      </c>
      <c r="B2404" s="11" t="s">
        <v>954</v>
      </c>
      <c r="C2404" s="12">
        <v>0.0</v>
      </c>
      <c r="D2404" s="12">
        <f t="shared" si="1"/>
        <v>1</v>
      </c>
    </row>
    <row r="2405">
      <c r="A2405" s="10">
        <v>45231.0</v>
      </c>
      <c r="B2405" s="11" t="s">
        <v>1894</v>
      </c>
      <c r="C2405" s="12">
        <v>0.0</v>
      </c>
      <c r="D2405" s="12">
        <f t="shared" si="1"/>
        <v>1</v>
      </c>
    </row>
    <row r="2406">
      <c r="A2406" s="10">
        <v>45231.0</v>
      </c>
      <c r="B2406" s="11" t="s">
        <v>1488</v>
      </c>
      <c r="C2406" s="12">
        <v>0.0</v>
      </c>
      <c r="D2406" s="12">
        <f t="shared" si="1"/>
        <v>1</v>
      </c>
    </row>
    <row r="2407">
      <c r="A2407" s="10">
        <v>45231.0</v>
      </c>
      <c r="B2407" s="11" t="s">
        <v>1895</v>
      </c>
      <c r="C2407" s="12">
        <v>0.0</v>
      </c>
      <c r="D2407" s="12">
        <f t="shared" si="1"/>
        <v>1</v>
      </c>
    </row>
    <row r="2408">
      <c r="A2408" s="10">
        <v>45231.0</v>
      </c>
      <c r="B2408" s="11" t="s">
        <v>1896</v>
      </c>
      <c r="C2408" s="12">
        <v>0.0</v>
      </c>
      <c r="D2408" s="12">
        <f t="shared" si="1"/>
        <v>1</v>
      </c>
    </row>
    <row r="2409">
      <c r="A2409" s="10">
        <v>45231.0</v>
      </c>
      <c r="B2409" s="11" t="s">
        <v>1897</v>
      </c>
      <c r="C2409" s="12">
        <v>0.0</v>
      </c>
      <c r="D2409" s="12">
        <f t="shared" si="1"/>
        <v>1</v>
      </c>
    </row>
    <row r="2410">
      <c r="A2410" s="10">
        <v>45231.0</v>
      </c>
      <c r="B2410" s="11" t="s">
        <v>922</v>
      </c>
      <c r="C2410" s="12">
        <v>0.0</v>
      </c>
      <c r="D2410" s="12">
        <f t="shared" si="1"/>
        <v>1</v>
      </c>
    </row>
    <row r="2411">
      <c r="A2411" s="10">
        <v>45231.0</v>
      </c>
      <c r="B2411" s="11" t="s">
        <v>1898</v>
      </c>
      <c r="C2411" s="12">
        <v>0.0</v>
      </c>
      <c r="D2411" s="12">
        <f t="shared" si="1"/>
        <v>1</v>
      </c>
    </row>
    <row r="2412">
      <c r="A2412" s="10">
        <v>45231.0</v>
      </c>
      <c r="B2412" s="11" t="s">
        <v>1689</v>
      </c>
      <c r="C2412" s="12">
        <v>0.0</v>
      </c>
      <c r="D2412" s="12">
        <f t="shared" si="1"/>
        <v>1</v>
      </c>
    </row>
    <row r="2413">
      <c r="A2413" s="10">
        <v>45231.0</v>
      </c>
      <c r="B2413" s="11" t="s">
        <v>1548</v>
      </c>
      <c r="C2413" s="12">
        <v>0.0</v>
      </c>
      <c r="D2413" s="12">
        <f t="shared" si="1"/>
        <v>1</v>
      </c>
    </row>
    <row r="2414">
      <c r="A2414" s="10">
        <v>45231.0</v>
      </c>
      <c r="B2414" s="11" t="s">
        <v>1899</v>
      </c>
      <c r="C2414" s="12">
        <v>0.0</v>
      </c>
      <c r="D2414" s="12">
        <f t="shared" si="1"/>
        <v>1</v>
      </c>
    </row>
    <row r="2415">
      <c r="A2415" s="10">
        <v>45231.0</v>
      </c>
      <c r="B2415" s="11" t="s">
        <v>1900</v>
      </c>
      <c r="C2415" s="12">
        <v>0.0</v>
      </c>
      <c r="D2415" s="12">
        <f t="shared" si="1"/>
        <v>1</v>
      </c>
    </row>
    <row r="2416">
      <c r="A2416" s="10">
        <v>45231.0</v>
      </c>
      <c r="B2416" s="11" t="s">
        <v>730</v>
      </c>
      <c r="C2416" s="12">
        <v>0.0</v>
      </c>
      <c r="D2416" s="12">
        <f t="shared" si="1"/>
        <v>1</v>
      </c>
    </row>
    <row r="2417">
      <c r="A2417" s="10">
        <v>45240.0</v>
      </c>
      <c r="B2417" s="11" t="s">
        <v>485</v>
      </c>
      <c r="C2417" s="12">
        <v>0.0</v>
      </c>
      <c r="D2417" s="12">
        <f t="shared" si="1"/>
        <v>10</v>
      </c>
    </row>
    <row r="2418">
      <c r="A2418" s="10">
        <v>45240.0</v>
      </c>
      <c r="B2418" s="11" t="s">
        <v>1414</v>
      </c>
      <c r="C2418" s="12">
        <v>0.0</v>
      </c>
      <c r="D2418" s="12">
        <f t="shared" si="1"/>
        <v>10</v>
      </c>
    </row>
    <row r="2419">
      <c r="A2419" s="10">
        <v>45240.0</v>
      </c>
      <c r="B2419" s="11" t="s">
        <v>1901</v>
      </c>
      <c r="C2419" s="12">
        <v>0.0</v>
      </c>
      <c r="D2419" s="12">
        <f t="shared" si="1"/>
        <v>10</v>
      </c>
    </row>
    <row r="2420">
      <c r="A2420" s="10">
        <v>45240.0</v>
      </c>
      <c r="B2420" s="11" t="s">
        <v>1902</v>
      </c>
      <c r="C2420" s="12">
        <v>0.0</v>
      </c>
      <c r="D2420" s="12">
        <f t="shared" si="1"/>
        <v>10</v>
      </c>
    </row>
    <row r="2421">
      <c r="A2421" s="10">
        <v>45240.0</v>
      </c>
      <c r="B2421" s="11" t="s">
        <v>1903</v>
      </c>
      <c r="C2421" s="12">
        <v>0.0</v>
      </c>
      <c r="D2421" s="12">
        <f t="shared" si="1"/>
        <v>10</v>
      </c>
    </row>
    <row r="2422">
      <c r="A2422" s="10">
        <v>45240.0</v>
      </c>
      <c r="B2422" s="11" t="s">
        <v>1275</v>
      </c>
      <c r="C2422" s="12">
        <v>0.0</v>
      </c>
      <c r="D2422" s="12">
        <f t="shared" si="1"/>
        <v>10</v>
      </c>
    </row>
    <row r="2423">
      <c r="A2423" s="10">
        <v>45240.0</v>
      </c>
      <c r="B2423" s="11" t="s">
        <v>1904</v>
      </c>
      <c r="C2423" s="12">
        <v>0.0</v>
      </c>
      <c r="D2423" s="12">
        <f t="shared" si="1"/>
        <v>10</v>
      </c>
    </row>
    <row r="2424">
      <c r="A2424" s="10">
        <v>45240.0</v>
      </c>
      <c r="B2424" s="11" t="s">
        <v>406</v>
      </c>
      <c r="C2424" s="12">
        <v>0.0</v>
      </c>
      <c r="D2424" s="12">
        <f t="shared" si="1"/>
        <v>10</v>
      </c>
    </row>
    <row r="2425">
      <c r="A2425" s="10">
        <v>45240.0</v>
      </c>
      <c r="B2425" s="11" t="s">
        <v>1905</v>
      </c>
      <c r="C2425" s="12">
        <v>0.0</v>
      </c>
      <c r="D2425" s="12">
        <f t="shared" si="1"/>
        <v>10</v>
      </c>
    </row>
    <row r="2426">
      <c r="A2426" s="10">
        <v>45240.0</v>
      </c>
      <c r="B2426" s="11" t="s">
        <v>470</v>
      </c>
      <c r="C2426" s="12">
        <v>0.0</v>
      </c>
      <c r="D2426" s="12">
        <f t="shared" si="1"/>
        <v>10</v>
      </c>
    </row>
    <row r="2427">
      <c r="A2427" s="10">
        <v>45240.0</v>
      </c>
      <c r="B2427" s="11" t="s">
        <v>1906</v>
      </c>
      <c r="C2427" s="12">
        <v>0.0</v>
      </c>
      <c r="D2427" s="12">
        <f t="shared" si="1"/>
        <v>10</v>
      </c>
    </row>
    <row r="2428">
      <c r="A2428" s="10">
        <v>45240.0</v>
      </c>
      <c r="B2428" s="11" t="s">
        <v>1907</v>
      </c>
      <c r="C2428" s="12">
        <v>0.0</v>
      </c>
      <c r="D2428" s="12">
        <f t="shared" si="1"/>
        <v>10</v>
      </c>
    </row>
    <row r="2429">
      <c r="A2429" s="10">
        <v>45240.0</v>
      </c>
      <c r="B2429" s="11" t="s">
        <v>1908</v>
      </c>
      <c r="C2429" s="12">
        <v>0.0</v>
      </c>
      <c r="D2429" s="12">
        <f t="shared" si="1"/>
        <v>10</v>
      </c>
    </row>
    <row r="2430">
      <c r="A2430" s="10">
        <v>45240.0</v>
      </c>
      <c r="B2430" s="11" t="s">
        <v>1909</v>
      </c>
      <c r="C2430" s="12">
        <v>0.0</v>
      </c>
      <c r="D2430" s="12">
        <f t="shared" si="1"/>
        <v>10</v>
      </c>
    </row>
    <row r="2431">
      <c r="A2431" s="10">
        <v>45240.0</v>
      </c>
      <c r="B2431" s="11" t="s">
        <v>994</v>
      </c>
      <c r="C2431" s="12">
        <v>0.0</v>
      </c>
      <c r="D2431" s="12">
        <f t="shared" si="1"/>
        <v>10</v>
      </c>
    </row>
    <row r="2432">
      <c r="A2432" s="10">
        <v>45240.0</v>
      </c>
      <c r="B2432" s="11" t="s">
        <v>1910</v>
      </c>
      <c r="C2432" s="12">
        <v>0.0</v>
      </c>
      <c r="D2432" s="12">
        <f t="shared" si="1"/>
        <v>10</v>
      </c>
    </row>
    <row r="2433">
      <c r="A2433" s="10">
        <v>45240.0</v>
      </c>
      <c r="B2433" s="11" t="s">
        <v>1911</v>
      </c>
      <c r="C2433" s="12">
        <v>0.0</v>
      </c>
      <c r="D2433" s="12">
        <f t="shared" si="1"/>
        <v>10</v>
      </c>
    </row>
    <row r="2434">
      <c r="A2434" s="10">
        <v>45240.0</v>
      </c>
      <c r="B2434" s="11" t="s">
        <v>970</v>
      </c>
      <c r="C2434" s="12">
        <v>0.0</v>
      </c>
      <c r="D2434" s="12">
        <f t="shared" si="1"/>
        <v>10</v>
      </c>
    </row>
    <row r="2435">
      <c r="A2435" s="10">
        <v>45240.0</v>
      </c>
      <c r="B2435" s="11" t="s">
        <v>1912</v>
      </c>
      <c r="C2435" s="12">
        <v>0.0</v>
      </c>
      <c r="D2435" s="12">
        <f t="shared" si="1"/>
        <v>10</v>
      </c>
    </row>
    <row r="2436">
      <c r="A2436" s="10">
        <v>45240.0</v>
      </c>
      <c r="B2436" s="11" t="s">
        <v>1913</v>
      </c>
      <c r="C2436" s="12">
        <v>0.0</v>
      </c>
      <c r="D2436" s="12">
        <f t="shared" si="1"/>
        <v>10</v>
      </c>
    </row>
    <row r="2437">
      <c r="A2437" s="10">
        <v>45240.0</v>
      </c>
      <c r="B2437" s="11" t="s">
        <v>1914</v>
      </c>
      <c r="C2437" s="12">
        <v>0.0</v>
      </c>
      <c r="D2437" s="12">
        <f t="shared" si="1"/>
        <v>10</v>
      </c>
    </row>
    <row r="2438">
      <c r="A2438" s="10">
        <v>45240.0</v>
      </c>
      <c r="B2438" s="11" t="s">
        <v>1642</v>
      </c>
      <c r="C2438" s="12">
        <v>0.0</v>
      </c>
      <c r="D2438" s="12">
        <f t="shared" si="1"/>
        <v>10</v>
      </c>
    </row>
    <row r="2439">
      <c r="A2439" s="10">
        <v>45240.0</v>
      </c>
      <c r="B2439" s="11" t="s">
        <v>515</v>
      </c>
      <c r="C2439" s="12">
        <v>0.0</v>
      </c>
      <c r="D2439" s="12">
        <f t="shared" si="1"/>
        <v>10</v>
      </c>
    </row>
    <row r="2440">
      <c r="A2440" s="10">
        <v>45240.0</v>
      </c>
      <c r="B2440" s="11" t="s">
        <v>1915</v>
      </c>
      <c r="C2440" s="12">
        <v>0.0</v>
      </c>
      <c r="D2440" s="12">
        <f t="shared" si="1"/>
        <v>10</v>
      </c>
    </row>
    <row r="2441">
      <c r="A2441" s="10">
        <v>45240.0</v>
      </c>
      <c r="B2441" s="11" t="s">
        <v>1916</v>
      </c>
      <c r="C2441" s="12">
        <v>0.0</v>
      </c>
      <c r="D2441" s="12">
        <f t="shared" si="1"/>
        <v>10</v>
      </c>
    </row>
    <row r="2442">
      <c r="A2442" s="10">
        <v>45240.0</v>
      </c>
      <c r="B2442" s="11" t="s">
        <v>1917</v>
      </c>
      <c r="C2442" s="12">
        <v>0.0</v>
      </c>
      <c r="D2442" s="12">
        <f t="shared" si="1"/>
        <v>10</v>
      </c>
    </row>
    <row r="2443">
      <c r="A2443" s="10">
        <v>45240.0</v>
      </c>
      <c r="B2443" s="11" t="s">
        <v>1918</v>
      </c>
      <c r="C2443" s="12">
        <v>0.0</v>
      </c>
      <c r="D2443" s="12">
        <f t="shared" si="1"/>
        <v>10</v>
      </c>
    </row>
    <row r="2444">
      <c r="A2444" s="10">
        <v>45240.0</v>
      </c>
      <c r="B2444" s="11" t="s">
        <v>1919</v>
      </c>
      <c r="C2444" s="12">
        <v>0.0</v>
      </c>
      <c r="D2444" s="12">
        <f t="shared" si="1"/>
        <v>10</v>
      </c>
    </row>
    <row r="2445">
      <c r="A2445" s="10">
        <v>45240.0</v>
      </c>
      <c r="B2445" s="11" t="s">
        <v>1920</v>
      </c>
      <c r="C2445" s="12">
        <v>0.0</v>
      </c>
      <c r="D2445" s="12">
        <f t="shared" si="1"/>
        <v>10</v>
      </c>
    </row>
    <row r="2446">
      <c r="A2446" s="10">
        <v>45240.0</v>
      </c>
      <c r="B2446" s="11" t="s">
        <v>727</v>
      </c>
      <c r="C2446" s="12">
        <v>0.0</v>
      </c>
      <c r="D2446" s="12">
        <f t="shared" si="1"/>
        <v>10</v>
      </c>
    </row>
    <row r="2447">
      <c r="A2447" s="10">
        <v>45240.0</v>
      </c>
      <c r="B2447" s="11" t="s">
        <v>1921</v>
      </c>
      <c r="C2447" s="12">
        <v>0.0</v>
      </c>
      <c r="D2447" s="12">
        <f t="shared" si="1"/>
        <v>10</v>
      </c>
    </row>
    <row r="2448">
      <c r="A2448" s="10">
        <v>45240.0</v>
      </c>
      <c r="B2448" s="11" t="s">
        <v>1538</v>
      </c>
      <c r="C2448" s="12">
        <v>0.0</v>
      </c>
      <c r="D2448" s="12">
        <f t="shared" si="1"/>
        <v>10</v>
      </c>
    </row>
    <row r="2449">
      <c r="A2449" s="10">
        <v>45240.0</v>
      </c>
      <c r="B2449" s="11" t="s">
        <v>1389</v>
      </c>
      <c r="C2449" s="12">
        <v>0.0</v>
      </c>
      <c r="D2449" s="12">
        <f t="shared" si="1"/>
        <v>10</v>
      </c>
    </row>
    <row r="2450">
      <c r="A2450" s="10">
        <v>45240.0</v>
      </c>
      <c r="B2450" s="11" t="s">
        <v>1922</v>
      </c>
      <c r="C2450" s="12">
        <v>0.0</v>
      </c>
      <c r="D2450" s="12">
        <f t="shared" si="1"/>
        <v>10</v>
      </c>
    </row>
    <row r="2451">
      <c r="A2451" s="10">
        <v>45240.0</v>
      </c>
      <c r="B2451" s="11" t="s">
        <v>1923</v>
      </c>
      <c r="C2451" s="12">
        <v>0.0</v>
      </c>
      <c r="D2451" s="12">
        <f t="shared" si="1"/>
        <v>10</v>
      </c>
    </row>
    <row r="2452">
      <c r="A2452" s="10">
        <v>45240.0</v>
      </c>
      <c r="B2452" s="11" t="s">
        <v>1924</v>
      </c>
      <c r="C2452" s="12">
        <v>0.0</v>
      </c>
      <c r="D2452" s="12">
        <f t="shared" si="1"/>
        <v>10</v>
      </c>
    </row>
    <row r="2453">
      <c r="A2453" s="10">
        <v>45240.0</v>
      </c>
      <c r="B2453" s="11" t="s">
        <v>94</v>
      </c>
      <c r="C2453" s="12">
        <v>0.0</v>
      </c>
      <c r="D2453" s="12">
        <f t="shared" si="1"/>
        <v>10</v>
      </c>
    </row>
    <row r="2454">
      <c r="A2454" s="10">
        <v>45240.0</v>
      </c>
      <c r="B2454" s="11" t="s">
        <v>1925</v>
      </c>
      <c r="C2454" s="12">
        <v>0.0</v>
      </c>
      <c r="D2454" s="12">
        <f t="shared" si="1"/>
        <v>10</v>
      </c>
    </row>
    <row r="2455">
      <c r="A2455" s="10">
        <v>45240.0</v>
      </c>
      <c r="B2455" s="11" t="s">
        <v>1926</v>
      </c>
      <c r="C2455" s="12">
        <v>0.0</v>
      </c>
      <c r="D2455" s="12">
        <f t="shared" si="1"/>
        <v>10</v>
      </c>
    </row>
    <row r="2456">
      <c r="A2456" s="10">
        <v>45240.0</v>
      </c>
      <c r="B2456" s="11" t="s">
        <v>1927</v>
      </c>
      <c r="C2456" s="12">
        <v>0.0</v>
      </c>
      <c r="D2456" s="12">
        <f t="shared" si="1"/>
        <v>10</v>
      </c>
    </row>
    <row r="2457">
      <c r="A2457" s="10">
        <v>45240.0</v>
      </c>
      <c r="B2457" s="11" t="s">
        <v>728</v>
      </c>
      <c r="C2457" s="12">
        <v>0.0</v>
      </c>
      <c r="D2457" s="12">
        <f t="shared" si="1"/>
        <v>10</v>
      </c>
    </row>
    <row r="2458">
      <c r="A2458" s="10">
        <v>45240.0</v>
      </c>
      <c r="B2458" s="11" t="s">
        <v>1928</v>
      </c>
      <c r="C2458" s="12">
        <v>0.0</v>
      </c>
      <c r="D2458" s="12">
        <f t="shared" si="1"/>
        <v>10</v>
      </c>
    </row>
    <row r="2459">
      <c r="A2459" s="10">
        <v>45240.0</v>
      </c>
      <c r="B2459" s="11" t="s">
        <v>1528</v>
      </c>
      <c r="C2459" s="12">
        <v>0.0</v>
      </c>
      <c r="D2459" s="12">
        <f t="shared" si="1"/>
        <v>10</v>
      </c>
    </row>
    <row r="2460">
      <c r="A2460" s="10">
        <v>45240.0</v>
      </c>
      <c r="B2460" s="11" t="s">
        <v>1929</v>
      </c>
      <c r="C2460" s="12">
        <v>0.0</v>
      </c>
      <c r="D2460" s="12">
        <f t="shared" si="1"/>
        <v>10</v>
      </c>
    </row>
    <row r="2461">
      <c r="A2461" s="10">
        <v>45240.0</v>
      </c>
      <c r="B2461" s="11" t="s">
        <v>557</v>
      </c>
      <c r="C2461" s="12">
        <v>0.0</v>
      </c>
      <c r="D2461" s="12">
        <f t="shared" si="1"/>
        <v>10</v>
      </c>
    </row>
    <row r="2462">
      <c r="A2462" s="10">
        <v>45240.0</v>
      </c>
      <c r="B2462" s="11" t="s">
        <v>1079</v>
      </c>
      <c r="C2462" s="12">
        <v>0.0</v>
      </c>
      <c r="D2462" s="12">
        <f t="shared" si="1"/>
        <v>10</v>
      </c>
    </row>
    <row r="2463">
      <c r="A2463" s="10">
        <v>45240.0</v>
      </c>
      <c r="B2463" s="11" t="s">
        <v>1930</v>
      </c>
      <c r="C2463" s="12">
        <v>0.0</v>
      </c>
      <c r="D2463" s="12">
        <f t="shared" si="1"/>
        <v>10</v>
      </c>
    </row>
    <row r="2464">
      <c r="A2464" s="10">
        <v>45240.0</v>
      </c>
      <c r="B2464" s="11" t="s">
        <v>1931</v>
      </c>
      <c r="C2464" s="12">
        <v>0.0</v>
      </c>
      <c r="D2464" s="12">
        <f t="shared" si="1"/>
        <v>10</v>
      </c>
    </row>
    <row r="2465">
      <c r="A2465" s="10">
        <v>45240.0</v>
      </c>
      <c r="B2465" s="11" t="s">
        <v>1932</v>
      </c>
      <c r="C2465" s="12">
        <v>0.0</v>
      </c>
      <c r="D2465" s="12">
        <f t="shared" si="1"/>
        <v>10</v>
      </c>
    </row>
    <row r="2466">
      <c r="A2466" s="10">
        <v>45240.0</v>
      </c>
      <c r="B2466" s="11" t="s">
        <v>1933</v>
      </c>
      <c r="C2466" s="12">
        <v>0.0</v>
      </c>
      <c r="D2466" s="12">
        <f t="shared" si="1"/>
        <v>10</v>
      </c>
    </row>
    <row r="2467">
      <c r="A2467" s="10">
        <v>45240.0</v>
      </c>
      <c r="B2467" s="11" t="s">
        <v>1934</v>
      </c>
      <c r="C2467" s="12">
        <v>0.0</v>
      </c>
      <c r="D2467" s="12">
        <f t="shared" si="1"/>
        <v>10</v>
      </c>
    </row>
    <row r="2468">
      <c r="A2468" s="10">
        <v>45240.0</v>
      </c>
      <c r="B2468" s="11" t="s">
        <v>1679</v>
      </c>
      <c r="C2468" s="12">
        <v>0.0</v>
      </c>
      <c r="D2468" s="12">
        <f t="shared" si="1"/>
        <v>10</v>
      </c>
    </row>
    <row r="2469">
      <c r="A2469" s="10">
        <v>45240.0</v>
      </c>
      <c r="B2469" s="11" t="s">
        <v>1935</v>
      </c>
      <c r="C2469" s="12">
        <v>0.0</v>
      </c>
      <c r="D2469" s="12">
        <f t="shared" si="1"/>
        <v>10</v>
      </c>
    </row>
    <row r="2470">
      <c r="A2470" s="10">
        <v>45240.0</v>
      </c>
      <c r="B2470" s="11" t="s">
        <v>1936</v>
      </c>
      <c r="C2470" s="12">
        <v>0.0</v>
      </c>
      <c r="D2470" s="12">
        <f t="shared" si="1"/>
        <v>10</v>
      </c>
    </row>
    <row r="2471">
      <c r="A2471" s="10">
        <v>45240.0</v>
      </c>
      <c r="B2471" s="11" t="s">
        <v>1937</v>
      </c>
      <c r="C2471" s="12">
        <v>0.0</v>
      </c>
      <c r="D2471" s="12">
        <f t="shared" si="1"/>
        <v>10</v>
      </c>
    </row>
    <row r="2472">
      <c r="A2472" s="10">
        <v>45240.0</v>
      </c>
      <c r="B2472" s="11" t="s">
        <v>1938</v>
      </c>
      <c r="C2472" s="12">
        <v>0.0</v>
      </c>
      <c r="D2472" s="12">
        <f t="shared" si="1"/>
        <v>10</v>
      </c>
    </row>
    <row r="2473">
      <c r="A2473" s="10">
        <v>45240.0</v>
      </c>
      <c r="B2473" s="11" t="s">
        <v>495</v>
      </c>
      <c r="C2473" s="12">
        <v>0.0</v>
      </c>
      <c r="D2473" s="12">
        <f t="shared" si="1"/>
        <v>10</v>
      </c>
    </row>
    <row r="2474">
      <c r="A2474" s="10">
        <v>45240.0</v>
      </c>
      <c r="B2474" s="11" t="s">
        <v>1939</v>
      </c>
      <c r="C2474" s="12">
        <v>0.0</v>
      </c>
      <c r="D2474" s="12">
        <f t="shared" si="1"/>
        <v>10</v>
      </c>
    </row>
    <row r="2475">
      <c r="A2475" s="10">
        <v>45240.0</v>
      </c>
      <c r="B2475" s="11" t="s">
        <v>822</v>
      </c>
      <c r="C2475" s="12">
        <v>0.0</v>
      </c>
      <c r="D2475" s="12">
        <f t="shared" si="1"/>
        <v>10</v>
      </c>
    </row>
    <row r="2476">
      <c r="A2476" s="10">
        <v>45240.0</v>
      </c>
      <c r="B2476" s="11" t="s">
        <v>1940</v>
      </c>
      <c r="C2476" s="12">
        <v>0.0</v>
      </c>
      <c r="D2476" s="12">
        <f t="shared" si="1"/>
        <v>10</v>
      </c>
    </row>
    <row r="2477">
      <c r="A2477" s="10">
        <v>45240.0</v>
      </c>
      <c r="B2477" s="11" t="s">
        <v>1941</v>
      </c>
      <c r="C2477" s="12">
        <v>0.0</v>
      </c>
      <c r="D2477" s="12">
        <f t="shared" si="1"/>
        <v>10</v>
      </c>
    </row>
    <row r="2478">
      <c r="A2478" s="10">
        <v>45240.0</v>
      </c>
      <c r="B2478" s="11" t="s">
        <v>1942</v>
      </c>
      <c r="C2478" s="12">
        <v>0.0</v>
      </c>
      <c r="D2478" s="12">
        <f t="shared" si="1"/>
        <v>10</v>
      </c>
    </row>
    <row r="2479">
      <c r="A2479" s="10">
        <v>45240.0</v>
      </c>
      <c r="B2479" s="11" t="s">
        <v>1943</v>
      </c>
      <c r="C2479" s="12">
        <v>0.0</v>
      </c>
      <c r="D2479" s="12">
        <f t="shared" si="1"/>
        <v>10</v>
      </c>
    </row>
    <row r="2480">
      <c r="A2480" s="10">
        <v>45240.0</v>
      </c>
      <c r="B2480" s="11" t="s">
        <v>1944</v>
      </c>
      <c r="C2480" s="12">
        <v>0.0</v>
      </c>
      <c r="D2480" s="12">
        <f t="shared" si="1"/>
        <v>10</v>
      </c>
    </row>
    <row r="2481">
      <c r="A2481" s="10">
        <v>45240.0</v>
      </c>
      <c r="B2481" s="11" t="s">
        <v>1945</v>
      </c>
      <c r="C2481" s="12">
        <v>0.0</v>
      </c>
      <c r="D2481" s="12">
        <f t="shared" si="1"/>
        <v>10</v>
      </c>
    </row>
    <row r="2482">
      <c r="A2482" s="10">
        <v>45240.0</v>
      </c>
      <c r="B2482" s="11" t="s">
        <v>1248</v>
      </c>
      <c r="C2482" s="12">
        <v>0.0</v>
      </c>
      <c r="D2482" s="12">
        <f t="shared" si="1"/>
        <v>10</v>
      </c>
    </row>
    <row r="2483">
      <c r="A2483" s="10">
        <v>45233.0</v>
      </c>
      <c r="B2483" s="11" t="s">
        <v>1946</v>
      </c>
      <c r="C2483" s="12">
        <v>0.0</v>
      </c>
      <c r="D2483" s="12">
        <f t="shared" si="1"/>
        <v>3</v>
      </c>
    </row>
    <row r="2484">
      <c r="A2484" s="10">
        <v>45233.0</v>
      </c>
      <c r="B2484" s="11" t="s">
        <v>1414</v>
      </c>
      <c r="C2484" s="12">
        <v>0.0</v>
      </c>
      <c r="D2484" s="12">
        <f t="shared" si="1"/>
        <v>3</v>
      </c>
    </row>
    <row r="2485">
      <c r="A2485" s="10">
        <v>45233.0</v>
      </c>
      <c r="B2485" s="11" t="s">
        <v>1947</v>
      </c>
      <c r="C2485" s="12">
        <v>0.0</v>
      </c>
      <c r="D2485" s="12">
        <f t="shared" si="1"/>
        <v>3</v>
      </c>
    </row>
    <row r="2486">
      <c r="A2486" s="10">
        <v>45233.0</v>
      </c>
      <c r="B2486" s="11" t="s">
        <v>1948</v>
      </c>
      <c r="C2486" s="12">
        <v>0.0</v>
      </c>
      <c r="D2486" s="12">
        <f t="shared" si="1"/>
        <v>3</v>
      </c>
    </row>
    <row r="2487">
      <c r="A2487" s="10">
        <v>45233.0</v>
      </c>
      <c r="B2487" s="11" t="s">
        <v>1106</v>
      </c>
      <c r="C2487" s="12">
        <v>0.0</v>
      </c>
      <c r="D2487" s="12">
        <f t="shared" si="1"/>
        <v>3</v>
      </c>
    </row>
    <row r="2488">
      <c r="A2488" s="10">
        <v>45233.0</v>
      </c>
      <c r="B2488" s="11" t="s">
        <v>1949</v>
      </c>
      <c r="C2488" s="12">
        <v>0.0</v>
      </c>
      <c r="D2488" s="12">
        <f t="shared" si="1"/>
        <v>3</v>
      </c>
    </row>
    <row r="2489">
      <c r="A2489" s="10">
        <v>45233.0</v>
      </c>
      <c r="B2489" s="11" t="s">
        <v>1360</v>
      </c>
      <c r="C2489" s="12">
        <v>0.0</v>
      </c>
      <c r="D2489" s="12">
        <f t="shared" si="1"/>
        <v>3</v>
      </c>
    </row>
    <row r="2490">
      <c r="A2490" s="10">
        <v>45233.0</v>
      </c>
      <c r="B2490" s="11" t="s">
        <v>755</v>
      </c>
      <c r="C2490" s="12">
        <v>0.0</v>
      </c>
      <c r="D2490" s="12">
        <f t="shared" si="1"/>
        <v>3</v>
      </c>
    </row>
    <row r="2491">
      <c r="A2491" s="10">
        <v>45233.0</v>
      </c>
      <c r="B2491" s="11" t="s">
        <v>909</v>
      </c>
      <c r="C2491" s="12">
        <v>0.0</v>
      </c>
      <c r="D2491" s="12">
        <f t="shared" si="1"/>
        <v>3</v>
      </c>
    </row>
    <row r="2492">
      <c r="A2492" s="10">
        <v>45233.0</v>
      </c>
      <c r="B2492" s="11" t="s">
        <v>1950</v>
      </c>
      <c r="C2492" s="12">
        <v>0.0</v>
      </c>
      <c r="D2492" s="12">
        <f t="shared" si="1"/>
        <v>3</v>
      </c>
    </row>
    <row r="2493">
      <c r="A2493" s="10">
        <v>45233.0</v>
      </c>
      <c r="B2493" s="11" t="s">
        <v>1951</v>
      </c>
      <c r="C2493" s="12">
        <v>0.0</v>
      </c>
      <c r="D2493" s="12">
        <f t="shared" si="1"/>
        <v>3</v>
      </c>
    </row>
    <row r="2494">
      <c r="A2494" s="10">
        <v>45233.0</v>
      </c>
      <c r="B2494" s="11" t="s">
        <v>1822</v>
      </c>
      <c r="C2494" s="12">
        <v>0.0</v>
      </c>
      <c r="D2494" s="12">
        <f t="shared" si="1"/>
        <v>3</v>
      </c>
    </row>
    <row r="2495">
      <c r="A2495" s="10">
        <v>45233.0</v>
      </c>
      <c r="B2495" s="11" t="s">
        <v>1952</v>
      </c>
      <c r="C2495" s="12">
        <v>0.0</v>
      </c>
      <c r="D2495" s="12">
        <f t="shared" si="1"/>
        <v>3</v>
      </c>
    </row>
    <row r="2496">
      <c r="A2496" s="10">
        <v>45233.0</v>
      </c>
      <c r="B2496" s="11" t="s">
        <v>1953</v>
      </c>
      <c r="C2496" s="12">
        <v>0.0</v>
      </c>
      <c r="D2496" s="12">
        <f t="shared" si="1"/>
        <v>3</v>
      </c>
    </row>
    <row r="2497">
      <c r="A2497" s="10">
        <v>45233.0</v>
      </c>
      <c r="B2497" s="11" t="s">
        <v>1954</v>
      </c>
      <c r="C2497" s="12">
        <v>0.0</v>
      </c>
      <c r="D2497" s="12">
        <f t="shared" si="1"/>
        <v>3</v>
      </c>
    </row>
    <row r="2498">
      <c r="A2498" s="10">
        <v>45233.0</v>
      </c>
      <c r="B2498" s="11" t="s">
        <v>1347</v>
      </c>
      <c r="C2498" s="12">
        <v>0.0</v>
      </c>
      <c r="D2498" s="12">
        <f t="shared" si="1"/>
        <v>3</v>
      </c>
    </row>
    <row r="2499">
      <c r="A2499" s="10">
        <v>45233.0</v>
      </c>
      <c r="B2499" s="11" t="s">
        <v>1263</v>
      </c>
      <c r="C2499" s="12">
        <v>0.0</v>
      </c>
      <c r="D2499" s="12">
        <f t="shared" si="1"/>
        <v>3</v>
      </c>
    </row>
    <row r="2500">
      <c r="A2500" s="10">
        <v>45233.0</v>
      </c>
      <c r="B2500" s="11" t="s">
        <v>1955</v>
      </c>
      <c r="C2500" s="12">
        <v>0.0</v>
      </c>
      <c r="D2500" s="12">
        <f t="shared" si="1"/>
        <v>3</v>
      </c>
    </row>
    <row r="2501">
      <c r="A2501" s="10">
        <v>45233.0</v>
      </c>
      <c r="B2501" s="11" t="s">
        <v>1956</v>
      </c>
      <c r="C2501" s="12">
        <v>0.0</v>
      </c>
      <c r="D2501" s="12">
        <f t="shared" si="1"/>
        <v>3</v>
      </c>
    </row>
    <row r="2502">
      <c r="A2502" s="10">
        <v>45233.0</v>
      </c>
      <c r="B2502" s="11" t="s">
        <v>1004</v>
      </c>
      <c r="C2502" s="12">
        <v>0.0</v>
      </c>
      <c r="D2502" s="12">
        <f t="shared" si="1"/>
        <v>3</v>
      </c>
    </row>
    <row r="2503">
      <c r="A2503" s="10">
        <v>45233.0</v>
      </c>
      <c r="B2503" s="11" t="s">
        <v>1957</v>
      </c>
      <c r="C2503" s="12">
        <v>0.0</v>
      </c>
      <c r="D2503" s="12">
        <f t="shared" si="1"/>
        <v>3</v>
      </c>
    </row>
    <row r="2504">
      <c r="A2504" s="10">
        <v>45233.0</v>
      </c>
      <c r="B2504" s="11" t="s">
        <v>1958</v>
      </c>
      <c r="C2504" s="12">
        <v>0.0</v>
      </c>
      <c r="D2504" s="12">
        <f t="shared" si="1"/>
        <v>3</v>
      </c>
    </row>
    <row r="2505">
      <c r="A2505" s="10">
        <v>45233.0</v>
      </c>
      <c r="B2505" s="11" t="s">
        <v>1280</v>
      </c>
      <c r="C2505" s="12">
        <v>0.0</v>
      </c>
      <c r="D2505" s="12">
        <f t="shared" si="1"/>
        <v>3</v>
      </c>
    </row>
    <row r="2506">
      <c r="A2506" s="10">
        <v>45233.0</v>
      </c>
      <c r="B2506" s="11" t="s">
        <v>1959</v>
      </c>
      <c r="C2506" s="12">
        <v>0.0</v>
      </c>
      <c r="D2506" s="12">
        <f t="shared" si="1"/>
        <v>3</v>
      </c>
    </row>
    <row r="2507">
      <c r="A2507" s="10">
        <v>45233.0</v>
      </c>
      <c r="B2507" s="11" t="s">
        <v>324</v>
      </c>
      <c r="C2507" s="12">
        <v>0.0</v>
      </c>
      <c r="D2507" s="12">
        <f t="shared" si="1"/>
        <v>3</v>
      </c>
    </row>
    <row r="2508">
      <c r="A2508" s="10">
        <v>45233.0</v>
      </c>
      <c r="B2508" s="11" t="s">
        <v>1960</v>
      </c>
      <c r="C2508" s="12">
        <v>0.0</v>
      </c>
      <c r="D2508" s="12">
        <f t="shared" si="1"/>
        <v>3</v>
      </c>
    </row>
    <row r="2509">
      <c r="A2509" s="10">
        <v>45233.0</v>
      </c>
      <c r="B2509" s="11" t="s">
        <v>1961</v>
      </c>
      <c r="C2509" s="12">
        <v>0.0</v>
      </c>
      <c r="D2509" s="12">
        <f t="shared" si="1"/>
        <v>3</v>
      </c>
    </row>
    <row r="2510">
      <c r="A2510" s="10">
        <v>45233.0</v>
      </c>
      <c r="B2510" s="11" t="s">
        <v>1389</v>
      </c>
      <c r="C2510" s="12">
        <v>0.0</v>
      </c>
      <c r="D2510" s="12">
        <f t="shared" si="1"/>
        <v>3</v>
      </c>
    </row>
    <row r="2511">
      <c r="A2511" s="10">
        <v>45233.0</v>
      </c>
      <c r="B2511" s="11" t="s">
        <v>1962</v>
      </c>
      <c r="C2511" s="12">
        <v>0.0</v>
      </c>
      <c r="D2511" s="12">
        <f t="shared" si="1"/>
        <v>3</v>
      </c>
    </row>
    <row r="2512">
      <c r="A2512" s="10">
        <v>45233.0</v>
      </c>
      <c r="B2512" s="11" t="s">
        <v>1963</v>
      </c>
      <c r="C2512" s="12">
        <v>0.0</v>
      </c>
      <c r="D2512" s="12">
        <f t="shared" si="1"/>
        <v>3</v>
      </c>
    </row>
    <row r="2513">
      <c r="A2513" s="10">
        <v>45233.0</v>
      </c>
      <c r="B2513" s="11" t="s">
        <v>524</v>
      </c>
      <c r="C2513" s="12">
        <v>0.0</v>
      </c>
      <c r="D2513" s="12">
        <f t="shared" si="1"/>
        <v>3</v>
      </c>
    </row>
    <row r="2514">
      <c r="A2514" s="10">
        <v>45233.0</v>
      </c>
      <c r="B2514" s="11" t="s">
        <v>1745</v>
      </c>
      <c r="C2514" s="12">
        <v>0.0</v>
      </c>
      <c r="D2514" s="12">
        <f t="shared" si="1"/>
        <v>3</v>
      </c>
    </row>
    <row r="2515">
      <c r="A2515" s="10">
        <v>45233.0</v>
      </c>
      <c r="B2515" s="11" t="s">
        <v>1964</v>
      </c>
      <c r="C2515" s="12">
        <v>0.0</v>
      </c>
      <c r="D2515" s="12">
        <f t="shared" si="1"/>
        <v>3</v>
      </c>
    </row>
    <row r="2516">
      <c r="A2516" s="10">
        <v>45233.0</v>
      </c>
      <c r="B2516" s="11" t="s">
        <v>380</v>
      </c>
      <c r="C2516" s="12">
        <v>0.0</v>
      </c>
      <c r="D2516" s="12">
        <f t="shared" si="1"/>
        <v>3</v>
      </c>
    </row>
    <row r="2517">
      <c r="A2517" s="10">
        <v>45233.0</v>
      </c>
      <c r="B2517" s="11" t="s">
        <v>1718</v>
      </c>
      <c r="C2517" s="12">
        <v>0.0</v>
      </c>
      <c r="D2517" s="12">
        <f t="shared" si="1"/>
        <v>3</v>
      </c>
    </row>
    <row r="2518">
      <c r="A2518" s="10">
        <v>45233.0</v>
      </c>
      <c r="B2518" s="11" t="s">
        <v>1965</v>
      </c>
      <c r="C2518" s="12">
        <v>0.0</v>
      </c>
      <c r="D2518" s="12">
        <f t="shared" si="1"/>
        <v>3</v>
      </c>
    </row>
    <row r="2519">
      <c r="A2519" s="10">
        <v>45233.0</v>
      </c>
      <c r="B2519" s="11" t="s">
        <v>1080</v>
      </c>
      <c r="C2519" s="12">
        <v>0.0</v>
      </c>
      <c r="D2519" s="12">
        <f t="shared" si="1"/>
        <v>3</v>
      </c>
    </row>
    <row r="2520">
      <c r="A2520" s="10">
        <v>45233.0</v>
      </c>
      <c r="B2520" s="11" t="s">
        <v>1966</v>
      </c>
      <c r="C2520" s="12">
        <v>0.0</v>
      </c>
      <c r="D2520" s="12">
        <f t="shared" si="1"/>
        <v>3</v>
      </c>
    </row>
    <row r="2521">
      <c r="A2521" s="10">
        <v>45233.0</v>
      </c>
      <c r="B2521" s="11" t="s">
        <v>1967</v>
      </c>
      <c r="C2521" s="12">
        <v>0.0</v>
      </c>
      <c r="D2521" s="12">
        <f t="shared" si="1"/>
        <v>3</v>
      </c>
    </row>
    <row r="2522">
      <c r="A2522" s="10">
        <v>45233.0</v>
      </c>
      <c r="B2522" s="11" t="s">
        <v>1968</v>
      </c>
      <c r="C2522" s="12">
        <v>0.0</v>
      </c>
      <c r="D2522" s="12">
        <f t="shared" si="1"/>
        <v>3</v>
      </c>
    </row>
    <row r="2523">
      <c r="A2523" s="10">
        <v>45233.0</v>
      </c>
      <c r="B2523" s="11" t="s">
        <v>1969</v>
      </c>
      <c r="C2523" s="12">
        <v>0.0</v>
      </c>
      <c r="D2523" s="12">
        <f t="shared" si="1"/>
        <v>3</v>
      </c>
    </row>
    <row r="2524">
      <c r="A2524" s="10">
        <v>45233.0</v>
      </c>
      <c r="B2524" s="11" t="s">
        <v>1970</v>
      </c>
      <c r="C2524" s="12">
        <v>0.0</v>
      </c>
      <c r="D2524" s="12">
        <f t="shared" si="1"/>
        <v>3</v>
      </c>
    </row>
    <row r="2525">
      <c r="A2525" s="10">
        <v>45233.0</v>
      </c>
      <c r="B2525" s="11" t="s">
        <v>1971</v>
      </c>
      <c r="C2525" s="12">
        <v>0.0</v>
      </c>
      <c r="D2525" s="12">
        <f t="shared" si="1"/>
        <v>3</v>
      </c>
    </row>
    <row r="2526">
      <c r="A2526" s="10">
        <v>45233.0</v>
      </c>
      <c r="B2526" s="11" t="s">
        <v>1711</v>
      </c>
      <c r="C2526" s="12">
        <v>0.0</v>
      </c>
      <c r="D2526" s="12">
        <f t="shared" si="1"/>
        <v>3</v>
      </c>
    </row>
    <row r="2527">
      <c r="A2527" s="10">
        <v>45233.0</v>
      </c>
      <c r="B2527" s="11" t="s">
        <v>1972</v>
      </c>
      <c r="C2527" s="12">
        <v>0.0</v>
      </c>
      <c r="D2527" s="12">
        <f t="shared" si="1"/>
        <v>3</v>
      </c>
    </row>
    <row r="2528">
      <c r="A2528" s="10">
        <v>45233.0</v>
      </c>
      <c r="B2528" s="11" t="s">
        <v>1647</v>
      </c>
      <c r="C2528" s="12">
        <v>0.0</v>
      </c>
      <c r="D2528" s="12">
        <f t="shared" si="1"/>
        <v>3</v>
      </c>
    </row>
    <row r="2529">
      <c r="A2529" s="10">
        <v>45233.0</v>
      </c>
      <c r="B2529" s="11" t="s">
        <v>1973</v>
      </c>
      <c r="C2529" s="12">
        <v>0.0</v>
      </c>
      <c r="D2529" s="12">
        <f t="shared" si="1"/>
        <v>3</v>
      </c>
    </row>
    <row r="2530">
      <c r="A2530" s="10">
        <v>45233.0</v>
      </c>
      <c r="B2530" s="11" t="s">
        <v>1217</v>
      </c>
      <c r="C2530" s="12">
        <v>0.0</v>
      </c>
      <c r="D2530" s="12">
        <f t="shared" si="1"/>
        <v>3</v>
      </c>
    </row>
    <row r="2531">
      <c r="A2531" s="10">
        <v>45233.0</v>
      </c>
      <c r="B2531" s="11" t="s">
        <v>635</v>
      </c>
      <c r="C2531" s="12">
        <v>0.0</v>
      </c>
      <c r="D2531" s="12">
        <f t="shared" si="1"/>
        <v>3</v>
      </c>
    </row>
    <row r="2532">
      <c r="A2532" s="10">
        <v>45233.0</v>
      </c>
      <c r="B2532" s="11" t="s">
        <v>1974</v>
      </c>
      <c r="C2532" s="12">
        <v>0.0</v>
      </c>
      <c r="D2532" s="12">
        <f t="shared" si="1"/>
        <v>3</v>
      </c>
    </row>
    <row r="2533">
      <c r="A2533" s="10">
        <v>45233.0</v>
      </c>
      <c r="B2533" s="11" t="s">
        <v>1975</v>
      </c>
      <c r="C2533" s="12">
        <v>0.0</v>
      </c>
      <c r="D2533" s="12">
        <f t="shared" si="1"/>
        <v>3</v>
      </c>
    </row>
    <row r="2534">
      <c r="A2534" s="10">
        <v>45233.0</v>
      </c>
      <c r="B2534" s="11" t="s">
        <v>1976</v>
      </c>
      <c r="C2534" s="12">
        <v>0.0</v>
      </c>
      <c r="D2534" s="12">
        <f t="shared" si="1"/>
        <v>3</v>
      </c>
    </row>
    <row r="2535">
      <c r="A2535" s="10">
        <v>45233.0</v>
      </c>
      <c r="B2535" s="11" t="s">
        <v>1977</v>
      </c>
      <c r="C2535" s="12">
        <v>0.0</v>
      </c>
      <c r="D2535" s="12">
        <f t="shared" si="1"/>
        <v>3</v>
      </c>
    </row>
    <row r="2536">
      <c r="A2536" s="10">
        <v>45233.0</v>
      </c>
      <c r="B2536" s="11" t="s">
        <v>1978</v>
      </c>
      <c r="C2536" s="12">
        <v>0.0</v>
      </c>
      <c r="D2536" s="12">
        <f t="shared" si="1"/>
        <v>3</v>
      </c>
    </row>
    <row r="2537">
      <c r="A2537" s="10">
        <v>45233.0</v>
      </c>
      <c r="B2537" s="11" t="s">
        <v>1402</v>
      </c>
      <c r="C2537" s="12">
        <v>0.0</v>
      </c>
      <c r="D2537" s="12">
        <f t="shared" si="1"/>
        <v>3</v>
      </c>
    </row>
    <row r="2538">
      <c r="A2538" s="10">
        <v>45233.0</v>
      </c>
      <c r="B2538" s="11" t="s">
        <v>1979</v>
      </c>
      <c r="C2538" s="12">
        <v>0.0</v>
      </c>
      <c r="D2538" s="12">
        <f t="shared" si="1"/>
        <v>3</v>
      </c>
    </row>
    <row r="2539">
      <c r="A2539" s="10">
        <v>45233.0</v>
      </c>
      <c r="B2539" s="11" t="s">
        <v>1980</v>
      </c>
      <c r="C2539" s="12">
        <v>0.0</v>
      </c>
      <c r="D2539" s="12">
        <f t="shared" si="1"/>
        <v>3</v>
      </c>
    </row>
    <row r="2540">
      <c r="A2540" s="10">
        <v>45250.0</v>
      </c>
      <c r="B2540" s="11" t="s">
        <v>1751</v>
      </c>
      <c r="C2540" s="12">
        <v>0.0</v>
      </c>
      <c r="D2540" s="12">
        <f t="shared" si="1"/>
        <v>20</v>
      </c>
    </row>
    <row r="2541">
      <c r="A2541" s="10">
        <v>45250.0</v>
      </c>
      <c r="B2541" s="11" t="s">
        <v>1981</v>
      </c>
      <c r="C2541" s="12">
        <v>0.0</v>
      </c>
      <c r="D2541" s="12">
        <f t="shared" si="1"/>
        <v>20</v>
      </c>
    </row>
    <row r="2542">
      <c r="A2542" s="10">
        <v>45250.0</v>
      </c>
      <c r="B2542" s="11" t="s">
        <v>1982</v>
      </c>
      <c r="C2542" s="12">
        <v>0.0</v>
      </c>
      <c r="D2542" s="12">
        <f t="shared" si="1"/>
        <v>20</v>
      </c>
    </row>
    <row r="2543">
      <c r="A2543" s="10">
        <v>45250.0</v>
      </c>
      <c r="B2543" s="11" t="s">
        <v>1983</v>
      </c>
      <c r="C2543" s="12">
        <v>0.0</v>
      </c>
      <c r="D2543" s="12">
        <f t="shared" si="1"/>
        <v>20</v>
      </c>
    </row>
    <row r="2544">
      <c r="A2544" s="10">
        <v>45250.0</v>
      </c>
      <c r="B2544" s="11" t="s">
        <v>1984</v>
      </c>
      <c r="C2544" s="12">
        <v>0.0</v>
      </c>
      <c r="D2544" s="12">
        <f t="shared" si="1"/>
        <v>20</v>
      </c>
    </row>
    <row r="2545">
      <c r="A2545" s="10">
        <v>45250.0</v>
      </c>
      <c r="B2545" s="11" t="s">
        <v>1985</v>
      </c>
      <c r="C2545" s="12">
        <v>0.0</v>
      </c>
      <c r="D2545" s="12">
        <f t="shared" si="1"/>
        <v>20</v>
      </c>
    </row>
    <row r="2546">
      <c r="A2546" s="10">
        <v>45250.0</v>
      </c>
      <c r="B2546" s="11" t="s">
        <v>1986</v>
      </c>
      <c r="C2546" s="12">
        <v>0.0</v>
      </c>
      <c r="D2546" s="12">
        <f t="shared" si="1"/>
        <v>20</v>
      </c>
    </row>
    <row r="2547">
      <c r="A2547" s="10">
        <v>45250.0</v>
      </c>
      <c r="B2547" s="11" t="s">
        <v>1987</v>
      </c>
      <c r="C2547" s="12">
        <v>0.0</v>
      </c>
      <c r="D2547" s="12">
        <f t="shared" si="1"/>
        <v>20</v>
      </c>
    </row>
    <row r="2548">
      <c r="A2548" s="10">
        <v>45250.0</v>
      </c>
      <c r="B2548" s="11" t="s">
        <v>1988</v>
      </c>
      <c r="C2548" s="12">
        <v>0.0</v>
      </c>
      <c r="D2548" s="12">
        <f t="shared" si="1"/>
        <v>20</v>
      </c>
    </row>
    <row r="2549">
      <c r="A2549" s="10">
        <v>45250.0</v>
      </c>
      <c r="B2549" s="11" t="s">
        <v>1989</v>
      </c>
      <c r="C2549" s="12">
        <v>0.0</v>
      </c>
      <c r="D2549" s="12">
        <f t="shared" si="1"/>
        <v>20</v>
      </c>
    </row>
    <row r="2550">
      <c r="A2550" s="10">
        <v>45250.0</v>
      </c>
      <c r="B2550" s="11" t="s">
        <v>298</v>
      </c>
      <c r="C2550" s="12">
        <v>0.0</v>
      </c>
      <c r="D2550" s="12">
        <f t="shared" si="1"/>
        <v>20</v>
      </c>
    </row>
    <row r="2551">
      <c r="A2551" s="10">
        <v>45250.0</v>
      </c>
      <c r="B2551" s="11" t="s">
        <v>1990</v>
      </c>
      <c r="C2551" s="12">
        <v>0.0</v>
      </c>
      <c r="D2551" s="12">
        <f t="shared" si="1"/>
        <v>20</v>
      </c>
    </row>
    <row r="2552">
      <c r="A2552" s="10">
        <v>45250.0</v>
      </c>
      <c r="B2552" s="11" t="s">
        <v>1991</v>
      </c>
      <c r="C2552" s="12">
        <v>0.0</v>
      </c>
      <c r="D2552" s="12">
        <f t="shared" si="1"/>
        <v>20</v>
      </c>
    </row>
    <row r="2553">
      <c r="A2553" s="10">
        <v>45250.0</v>
      </c>
      <c r="B2553" s="11" t="s">
        <v>81</v>
      </c>
      <c r="C2553" s="12">
        <v>0.0</v>
      </c>
      <c r="D2553" s="12">
        <f t="shared" si="1"/>
        <v>20</v>
      </c>
    </row>
    <row r="2554">
      <c r="A2554" s="10">
        <v>45250.0</v>
      </c>
      <c r="B2554" s="11" t="s">
        <v>870</v>
      </c>
      <c r="C2554" s="12">
        <v>0.0</v>
      </c>
      <c r="D2554" s="12">
        <f t="shared" si="1"/>
        <v>20</v>
      </c>
    </row>
    <row r="2555">
      <c r="A2555" s="10">
        <v>45250.0</v>
      </c>
      <c r="B2555" s="11" t="s">
        <v>1992</v>
      </c>
      <c r="C2555" s="12">
        <v>0.0</v>
      </c>
      <c r="D2555" s="12">
        <f t="shared" si="1"/>
        <v>20</v>
      </c>
    </row>
    <row r="2556">
      <c r="A2556" s="10">
        <v>45250.0</v>
      </c>
      <c r="B2556" s="11" t="s">
        <v>1606</v>
      </c>
      <c r="C2556" s="12">
        <v>0.0</v>
      </c>
      <c r="D2556" s="12">
        <f t="shared" si="1"/>
        <v>20</v>
      </c>
    </row>
    <row r="2557">
      <c r="A2557" s="10">
        <v>45250.0</v>
      </c>
      <c r="B2557" s="11" t="s">
        <v>1777</v>
      </c>
      <c r="C2557" s="12">
        <v>0.0</v>
      </c>
      <c r="D2557" s="12">
        <f t="shared" si="1"/>
        <v>20</v>
      </c>
    </row>
    <row r="2558">
      <c r="A2558" s="10">
        <v>45250.0</v>
      </c>
      <c r="B2558" s="11" t="s">
        <v>1993</v>
      </c>
      <c r="C2558" s="12">
        <v>0.0</v>
      </c>
      <c r="D2558" s="12">
        <f t="shared" si="1"/>
        <v>20</v>
      </c>
    </row>
    <row r="2559">
      <c r="A2559" s="10">
        <v>45250.0</v>
      </c>
      <c r="B2559" s="11" t="s">
        <v>1994</v>
      </c>
      <c r="C2559" s="12">
        <v>0.0</v>
      </c>
      <c r="D2559" s="12">
        <f t="shared" si="1"/>
        <v>20</v>
      </c>
    </row>
    <row r="2560">
      <c r="A2560" s="10">
        <v>45250.0</v>
      </c>
      <c r="B2560" s="11" t="s">
        <v>556</v>
      </c>
      <c r="C2560" s="12">
        <v>0.0</v>
      </c>
      <c r="D2560" s="12">
        <f t="shared" si="1"/>
        <v>20</v>
      </c>
    </row>
    <row r="2561">
      <c r="A2561" s="10">
        <v>45250.0</v>
      </c>
      <c r="B2561" s="11" t="s">
        <v>1995</v>
      </c>
      <c r="C2561" s="12">
        <v>0.0</v>
      </c>
      <c r="D2561" s="12">
        <f t="shared" si="1"/>
        <v>20</v>
      </c>
    </row>
    <row r="2562">
      <c r="A2562" s="10">
        <v>45250.0</v>
      </c>
      <c r="B2562" s="11" t="s">
        <v>1339</v>
      </c>
      <c r="C2562" s="12">
        <v>0.0</v>
      </c>
      <c r="D2562" s="12">
        <f t="shared" si="1"/>
        <v>20</v>
      </c>
    </row>
    <row r="2563">
      <c r="A2563" s="10">
        <v>45250.0</v>
      </c>
      <c r="B2563" s="11" t="s">
        <v>1564</v>
      </c>
      <c r="C2563" s="12">
        <v>0.0</v>
      </c>
      <c r="D2563" s="12">
        <f t="shared" si="1"/>
        <v>20</v>
      </c>
    </row>
    <row r="2564">
      <c r="A2564" s="10">
        <v>45250.0</v>
      </c>
      <c r="B2564" s="11" t="s">
        <v>1996</v>
      </c>
      <c r="C2564" s="12">
        <v>0.0</v>
      </c>
      <c r="D2564" s="12">
        <f t="shared" si="1"/>
        <v>20</v>
      </c>
    </row>
    <row r="2565">
      <c r="A2565" s="10">
        <v>45250.0</v>
      </c>
      <c r="B2565" s="11" t="s">
        <v>1997</v>
      </c>
      <c r="C2565" s="12">
        <v>0.0</v>
      </c>
      <c r="D2565" s="12">
        <f t="shared" si="1"/>
        <v>20</v>
      </c>
    </row>
    <row r="2566">
      <c r="A2566" s="10">
        <v>45250.0</v>
      </c>
      <c r="B2566" s="11" t="s">
        <v>1998</v>
      </c>
      <c r="C2566" s="12">
        <v>0.0</v>
      </c>
      <c r="D2566" s="12">
        <f t="shared" si="1"/>
        <v>20</v>
      </c>
    </row>
    <row r="2567">
      <c r="A2567" s="10">
        <v>45250.0</v>
      </c>
      <c r="B2567" s="11" t="s">
        <v>1999</v>
      </c>
      <c r="C2567" s="12">
        <v>0.0</v>
      </c>
      <c r="D2567" s="12">
        <f t="shared" si="1"/>
        <v>20</v>
      </c>
    </row>
    <row r="2568">
      <c r="A2568" s="10">
        <v>45250.0</v>
      </c>
      <c r="B2568" s="11" t="s">
        <v>2000</v>
      </c>
      <c r="C2568" s="12">
        <v>0.0</v>
      </c>
      <c r="D2568" s="12">
        <f t="shared" si="1"/>
        <v>20</v>
      </c>
    </row>
    <row r="2569">
      <c r="A2569" s="10">
        <v>45250.0</v>
      </c>
      <c r="B2569" s="11" t="s">
        <v>2001</v>
      </c>
      <c r="C2569" s="12">
        <v>0.0</v>
      </c>
      <c r="D2569" s="12">
        <f t="shared" si="1"/>
        <v>20</v>
      </c>
    </row>
    <row r="2570">
      <c r="A2570" s="10">
        <v>45250.0</v>
      </c>
      <c r="B2570" s="11" t="s">
        <v>1183</v>
      </c>
      <c r="C2570" s="12">
        <v>0.0</v>
      </c>
      <c r="D2570" s="12">
        <f t="shared" si="1"/>
        <v>20</v>
      </c>
    </row>
    <row r="2571">
      <c r="A2571" s="10">
        <v>45250.0</v>
      </c>
      <c r="B2571" s="11" t="s">
        <v>2002</v>
      </c>
      <c r="C2571" s="12">
        <v>0.0</v>
      </c>
      <c r="D2571" s="12">
        <f t="shared" si="1"/>
        <v>20</v>
      </c>
    </row>
    <row r="2572">
      <c r="A2572" s="10">
        <v>45250.0</v>
      </c>
      <c r="B2572" s="11" t="s">
        <v>2003</v>
      </c>
      <c r="C2572" s="12">
        <v>0.0</v>
      </c>
      <c r="D2572" s="12">
        <f t="shared" si="1"/>
        <v>20</v>
      </c>
    </row>
    <row r="2573">
      <c r="A2573" s="10">
        <v>45250.0</v>
      </c>
      <c r="B2573" s="11" t="s">
        <v>367</v>
      </c>
      <c r="C2573" s="12">
        <v>0.0</v>
      </c>
      <c r="D2573" s="12">
        <f t="shared" si="1"/>
        <v>20</v>
      </c>
    </row>
    <row r="2574">
      <c r="A2574" s="10">
        <v>45250.0</v>
      </c>
      <c r="B2574" s="11" t="s">
        <v>2004</v>
      </c>
      <c r="C2574" s="12">
        <v>0.0</v>
      </c>
      <c r="D2574" s="12">
        <f t="shared" si="1"/>
        <v>20</v>
      </c>
    </row>
    <row r="2575">
      <c r="A2575" s="10">
        <v>45250.0</v>
      </c>
      <c r="B2575" s="11" t="s">
        <v>2005</v>
      </c>
      <c r="C2575" s="12">
        <v>0.0</v>
      </c>
      <c r="D2575" s="12">
        <f t="shared" si="1"/>
        <v>20</v>
      </c>
    </row>
    <row r="2576">
      <c r="A2576" s="10">
        <v>45250.0</v>
      </c>
      <c r="B2576" s="11" t="s">
        <v>2006</v>
      </c>
      <c r="C2576" s="12">
        <v>0.0</v>
      </c>
      <c r="D2576" s="12">
        <f t="shared" si="1"/>
        <v>20</v>
      </c>
    </row>
    <row r="2577">
      <c r="A2577" s="10">
        <v>45250.0</v>
      </c>
      <c r="B2577" s="11" t="s">
        <v>2007</v>
      </c>
      <c r="C2577" s="12">
        <v>0.0</v>
      </c>
      <c r="D2577" s="12">
        <f t="shared" si="1"/>
        <v>20</v>
      </c>
    </row>
    <row r="2578">
      <c r="A2578" s="10">
        <v>45250.0</v>
      </c>
      <c r="B2578" s="11" t="s">
        <v>2008</v>
      </c>
      <c r="C2578" s="12">
        <v>0.0</v>
      </c>
      <c r="D2578" s="12">
        <f t="shared" si="1"/>
        <v>20</v>
      </c>
    </row>
    <row r="2579">
      <c r="A2579" s="10">
        <v>45250.0</v>
      </c>
      <c r="B2579" s="11" t="s">
        <v>2009</v>
      </c>
      <c r="C2579" s="12">
        <v>0.0</v>
      </c>
      <c r="D2579" s="12">
        <f t="shared" si="1"/>
        <v>20</v>
      </c>
    </row>
    <row r="2580">
      <c r="A2580" s="10">
        <v>45250.0</v>
      </c>
      <c r="B2580" s="11" t="s">
        <v>2010</v>
      </c>
      <c r="C2580" s="12">
        <v>0.0</v>
      </c>
      <c r="D2580" s="12">
        <f t="shared" si="1"/>
        <v>20</v>
      </c>
    </row>
    <row r="2581">
      <c r="A2581" s="10">
        <v>45250.0</v>
      </c>
      <c r="B2581" s="11" t="s">
        <v>196</v>
      </c>
      <c r="C2581" s="12">
        <v>0.0</v>
      </c>
      <c r="D2581" s="12">
        <f t="shared" si="1"/>
        <v>20</v>
      </c>
    </row>
    <row r="2582">
      <c r="A2582" s="10">
        <v>45250.0</v>
      </c>
      <c r="B2582" s="11" t="s">
        <v>2011</v>
      </c>
      <c r="C2582" s="12">
        <v>0.0</v>
      </c>
      <c r="D2582" s="12">
        <f t="shared" si="1"/>
        <v>20</v>
      </c>
    </row>
    <row r="2583">
      <c r="A2583" s="10">
        <v>45250.0</v>
      </c>
      <c r="B2583" s="11" t="s">
        <v>2012</v>
      </c>
      <c r="C2583" s="12">
        <v>0.0</v>
      </c>
      <c r="D2583" s="12">
        <f t="shared" si="1"/>
        <v>20</v>
      </c>
    </row>
    <row r="2584">
      <c r="A2584" s="10">
        <v>45250.0</v>
      </c>
      <c r="B2584" s="11" t="s">
        <v>2013</v>
      </c>
      <c r="C2584" s="12">
        <v>0.0</v>
      </c>
      <c r="D2584" s="12">
        <f t="shared" si="1"/>
        <v>20</v>
      </c>
    </row>
    <row r="2585">
      <c r="A2585" s="10">
        <v>45250.0</v>
      </c>
      <c r="B2585" s="11" t="s">
        <v>2014</v>
      </c>
      <c r="C2585" s="12">
        <v>0.0</v>
      </c>
      <c r="D2585" s="12">
        <f t="shared" si="1"/>
        <v>20</v>
      </c>
    </row>
    <row r="2586">
      <c r="A2586" s="10">
        <v>45250.0</v>
      </c>
      <c r="B2586" s="11" t="s">
        <v>2015</v>
      </c>
      <c r="C2586" s="12">
        <v>0.0</v>
      </c>
      <c r="D2586" s="12">
        <f t="shared" si="1"/>
        <v>20</v>
      </c>
    </row>
    <row r="2587">
      <c r="A2587" s="10">
        <v>45250.0</v>
      </c>
      <c r="B2587" s="11" t="s">
        <v>2016</v>
      </c>
      <c r="C2587" s="12">
        <v>0.0</v>
      </c>
      <c r="D2587" s="12">
        <f t="shared" si="1"/>
        <v>20</v>
      </c>
    </row>
    <row r="2588">
      <c r="A2588" s="10">
        <v>45250.0</v>
      </c>
      <c r="B2588" s="11" t="s">
        <v>2017</v>
      </c>
      <c r="C2588" s="12">
        <v>0.0</v>
      </c>
      <c r="D2588" s="12">
        <f t="shared" si="1"/>
        <v>20</v>
      </c>
    </row>
    <row r="2589">
      <c r="A2589" s="10">
        <v>45250.0</v>
      </c>
      <c r="B2589" s="11" t="s">
        <v>2018</v>
      </c>
      <c r="C2589" s="12">
        <v>0.0</v>
      </c>
      <c r="D2589" s="12">
        <f t="shared" si="1"/>
        <v>20</v>
      </c>
    </row>
    <row r="2590">
      <c r="A2590" s="10">
        <v>45250.0</v>
      </c>
      <c r="B2590" s="11" t="s">
        <v>2019</v>
      </c>
      <c r="C2590" s="12">
        <v>0.0</v>
      </c>
      <c r="D2590" s="12">
        <f t="shared" si="1"/>
        <v>20</v>
      </c>
    </row>
    <row r="2591">
      <c r="A2591" s="10">
        <v>45250.0</v>
      </c>
      <c r="B2591" s="11" t="s">
        <v>833</v>
      </c>
      <c r="C2591" s="12">
        <v>0.0</v>
      </c>
      <c r="D2591" s="12">
        <f t="shared" si="1"/>
        <v>20</v>
      </c>
    </row>
    <row r="2592">
      <c r="A2592" s="10">
        <v>45250.0</v>
      </c>
      <c r="B2592" s="11" t="s">
        <v>449</v>
      </c>
      <c r="C2592" s="12">
        <v>0.0</v>
      </c>
      <c r="D2592" s="12">
        <f t="shared" si="1"/>
        <v>20</v>
      </c>
    </row>
    <row r="2593">
      <c r="A2593" s="10">
        <v>45250.0</v>
      </c>
      <c r="B2593" s="11" t="s">
        <v>2020</v>
      </c>
      <c r="C2593" s="12">
        <v>0.0</v>
      </c>
      <c r="D2593" s="12">
        <f t="shared" si="1"/>
        <v>20</v>
      </c>
    </row>
    <row r="2594">
      <c r="A2594" s="10">
        <v>45250.0</v>
      </c>
      <c r="B2594" s="11" t="s">
        <v>2021</v>
      </c>
      <c r="C2594" s="12">
        <v>0.0</v>
      </c>
      <c r="D2594" s="12">
        <f t="shared" si="1"/>
        <v>20</v>
      </c>
    </row>
    <row r="2595">
      <c r="A2595" s="10">
        <v>45250.0</v>
      </c>
      <c r="B2595" s="11" t="s">
        <v>2022</v>
      </c>
      <c r="C2595" s="12">
        <v>0.0</v>
      </c>
      <c r="D2595" s="12">
        <f t="shared" si="1"/>
        <v>20</v>
      </c>
    </row>
    <row r="2596">
      <c r="A2596" s="10">
        <v>45250.0</v>
      </c>
      <c r="B2596" s="11" t="s">
        <v>622</v>
      </c>
      <c r="C2596" s="12">
        <v>0.0</v>
      </c>
      <c r="D2596" s="12">
        <f t="shared" si="1"/>
        <v>20</v>
      </c>
    </row>
    <row r="2597">
      <c r="A2597" s="10">
        <v>45250.0</v>
      </c>
      <c r="B2597" s="11" t="s">
        <v>2023</v>
      </c>
      <c r="C2597" s="12">
        <v>0.0</v>
      </c>
      <c r="D2597" s="12">
        <f t="shared" si="1"/>
        <v>20</v>
      </c>
    </row>
    <row r="2598">
      <c r="A2598" s="10">
        <v>45250.0</v>
      </c>
      <c r="B2598" s="11" t="s">
        <v>2024</v>
      </c>
      <c r="C2598" s="12">
        <v>0.0</v>
      </c>
      <c r="D2598" s="12">
        <f t="shared" si="1"/>
        <v>20</v>
      </c>
    </row>
    <row r="2599">
      <c r="A2599" s="10">
        <v>45250.0</v>
      </c>
      <c r="B2599" s="11" t="s">
        <v>2025</v>
      </c>
      <c r="C2599" s="12">
        <v>0.0</v>
      </c>
      <c r="D2599" s="12">
        <f t="shared" si="1"/>
        <v>20</v>
      </c>
    </row>
    <row r="2600">
      <c r="A2600" s="10">
        <v>45250.0</v>
      </c>
      <c r="B2600" s="11" t="s">
        <v>2026</v>
      </c>
      <c r="C2600" s="12">
        <v>0.0</v>
      </c>
      <c r="D2600" s="12">
        <f t="shared" si="1"/>
        <v>20</v>
      </c>
    </row>
    <row r="2601">
      <c r="A2601" s="10">
        <v>45250.0</v>
      </c>
      <c r="B2601" s="11" t="s">
        <v>1299</v>
      </c>
      <c r="C2601" s="12">
        <v>0.0</v>
      </c>
      <c r="D2601" s="12">
        <f t="shared" si="1"/>
        <v>20</v>
      </c>
    </row>
    <row r="2602">
      <c r="A2602" s="10">
        <v>45250.0</v>
      </c>
      <c r="B2602" s="11" t="s">
        <v>2027</v>
      </c>
      <c r="C2602" s="12">
        <v>0.0</v>
      </c>
      <c r="D2602" s="12">
        <f t="shared" si="1"/>
        <v>20</v>
      </c>
    </row>
    <row r="2603">
      <c r="A2603" s="10">
        <v>45250.0</v>
      </c>
      <c r="B2603" s="11" t="s">
        <v>2028</v>
      </c>
      <c r="C2603" s="12">
        <v>0.0</v>
      </c>
      <c r="D2603" s="12">
        <f t="shared" si="1"/>
        <v>20</v>
      </c>
    </row>
    <row r="2604">
      <c r="A2604" s="10">
        <v>45252.0</v>
      </c>
      <c r="B2604" s="11" t="s">
        <v>45</v>
      </c>
      <c r="C2604" s="12">
        <v>0.0</v>
      </c>
      <c r="D2604" s="12">
        <f t="shared" si="1"/>
        <v>22</v>
      </c>
    </row>
    <row r="2605">
      <c r="A2605" s="10">
        <v>45252.0</v>
      </c>
      <c r="B2605" s="11" t="s">
        <v>1519</v>
      </c>
      <c r="C2605" s="12">
        <v>0.0</v>
      </c>
      <c r="D2605" s="12">
        <f t="shared" si="1"/>
        <v>22</v>
      </c>
    </row>
    <row r="2606">
      <c r="A2606" s="10">
        <v>45252.0</v>
      </c>
      <c r="B2606" s="11" t="s">
        <v>2029</v>
      </c>
      <c r="C2606" s="12">
        <v>0.0</v>
      </c>
      <c r="D2606" s="12">
        <f t="shared" si="1"/>
        <v>22</v>
      </c>
    </row>
    <row r="2607">
      <c r="A2607" s="10">
        <v>45252.0</v>
      </c>
      <c r="B2607" s="11" t="s">
        <v>2030</v>
      </c>
      <c r="C2607" s="12">
        <v>0.0</v>
      </c>
      <c r="D2607" s="12">
        <f t="shared" si="1"/>
        <v>22</v>
      </c>
    </row>
    <row r="2608">
      <c r="A2608" s="10">
        <v>45252.0</v>
      </c>
      <c r="B2608" s="11" t="s">
        <v>124</v>
      </c>
      <c r="C2608" s="12">
        <v>0.0</v>
      </c>
      <c r="D2608" s="12">
        <f t="shared" si="1"/>
        <v>22</v>
      </c>
    </row>
    <row r="2609">
      <c r="A2609" s="10">
        <v>45252.0</v>
      </c>
      <c r="B2609" s="11" t="s">
        <v>2031</v>
      </c>
      <c r="C2609" s="12">
        <v>0.0</v>
      </c>
      <c r="D2609" s="12">
        <f t="shared" si="1"/>
        <v>22</v>
      </c>
    </row>
    <row r="2610">
      <c r="A2610" s="10">
        <v>45252.0</v>
      </c>
      <c r="B2610" s="11" t="s">
        <v>2032</v>
      </c>
      <c r="C2610" s="12">
        <v>0.0</v>
      </c>
      <c r="D2610" s="12">
        <f t="shared" si="1"/>
        <v>22</v>
      </c>
    </row>
    <row r="2611">
      <c r="A2611" s="10">
        <v>45252.0</v>
      </c>
      <c r="B2611" s="11" t="s">
        <v>1320</v>
      </c>
      <c r="C2611" s="12">
        <v>0.0</v>
      </c>
      <c r="D2611" s="12">
        <f t="shared" si="1"/>
        <v>22</v>
      </c>
    </row>
    <row r="2612">
      <c r="A2612" s="10">
        <v>45252.0</v>
      </c>
      <c r="B2612" s="11" t="s">
        <v>2033</v>
      </c>
      <c r="C2612" s="12">
        <v>0.0</v>
      </c>
      <c r="D2612" s="12">
        <f t="shared" si="1"/>
        <v>22</v>
      </c>
    </row>
    <row r="2613">
      <c r="A2613" s="10">
        <v>45252.0</v>
      </c>
      <c r="B2613" s="11" t="s">
        <v>2034</v>
      </c>
      <c r="C2613" s="12">
        <v>0.0</v>
      </c>
      <c r="D2613" s="12">
        <f t="shared" si="1"/>
        <v>22</v>
      </c>
    </row>
    <row r="2614">
      <c r="A2614" s="10">
        <v>45252.0</v>
      </c>
      <c r="B2614" s="11" t="s">
        <v>1496</v>
      </c>
      <c r="C2614" s="12">
        <v>0.0</v>
      </c>
      <c r="D2614" s="12">
        <f t="shared" si="1"/>
        <v>22</v>
      </c>
    </row>
    <row r="2615">
      <c r="A2615" s="10">
        <v>45252.0</v>
      </c>
      <c r="B2615" s="11" t="s">
        <v>1204</v>
      </c>
      <c r="C2615" s="12">
        <v>0.0</v>
      </c>
      <c r="D2615" s="12">
        <f t="shared" si="1"/>
        <v>22</v>
      </c>
    </row>
    <row r="2616">
      <c r="A2616" s="10">
        <v>45252.0</v>
      </c>
      <c r="B2616" s="11" t="s">
        <v>2035</v>
      </c>
      <c r="C2616" s="12">
        <v>0.0</v>
      </c>
      <c r="D2616" s="12">
        <f t="shared" si="1"/>
        <v>22</v>
      </c>
    </row>
    <row r="2617">
      <c r="A2617" s="10">
        <v>45252.0</v>
      </c>
      <c r="B2617" s="11" t="s">
        <v>2036</v>
      </c>
      <c r="C2617" s="12">
        <v>0.0</v>
      </c>
      <c r="D2617" s="12">
        <f t="shared" si="1"/>
        <v>22</v>
      </c>
    </row>
    <row r="2618">
      <c r="A2618" s="10">
        <v>45252.0</v>
      </c>
      <c r="B2618" s="11" t="s">
        <v>2037</v>
      </c>
      <c r="C2618" s="12">
        <v>0.0</v>
      </c>
      <c r="D2618" s="12">
        <f t="shared" si="1"/>
        <v>22</v>
      </c>
    </row>
    <row r="2619">
      <c r="A2619" s="10">
        <v>45252.0</v>
      </c>
      <c r="B2619" s="11" t="s">
        <v>283</v>
      </c>
      <c r="C2619" s="12">
        <v>0.0</v>
      </c>
      <c r="D2619" s="12">
        <f t="shared" si="1"/>
        <v>22</v>
      </c>
    </row>
    <row r="2620">
      <c r="A2620" s="10">
        <v>45252.0</v>
      </c>
      <c r="B2620" s="11" t="s">
        <v>2038</v>
      </c>
      <c r="C2620" s="12">
        <v>0.0</v>
      </c>
      <c r="D2620" s="12">
        <f t="shared" si="1"/>
        <v>22</v>
      </c>
    </row>
    <row r="2621">
      <c r="A2621" s="10">
        <v>45252.0</v>
      </c>
      <c r="B2621" s="11" t="s">
        <v>2039</v>
      </c>
      <c r="C2621" s="12">
        <v>0.0</v>
      </c>
      <c r="D2621" s="12">
        <f t="shared" si="1"/>
        <v>22</v>
      </c>
    </row>
    <row r="2622">
      <c r="A2622" s="10">
        <v>45252.0</v>
      </c>
      <c r="B2622" s="11" t="s">
        <v>2040</v>
      </c>
      <c r="C2622" s="12">
        <v>0.0</v>
      </c>
      <c r="D2622" s="12">
        <f t="shared" si="1"/>
        <v>22</v>
      </c>
    </row>
    <row r="2623">
      <c r="A2623" s="10">
        <v>45252.0</v>
      </c>
      <c r="B2623" s="11" t="s">
        <v>2041</v>
      </c>
      <c r="C2623" s="12">
        <v>0.0</v>
      </c>
      <c r="D2623" s="12">
        <f t="shared" si="1"/>
        <v>22</v>
      </c>
    </row>
    <row r="2624">
      <c r="A2624" s="10">
        <v>45252.0</v>
      </c>
      <c r="B2624" s="11" t="s">
        <v>2042</v>
      </c>
      <c r="C2624" s="12">
        <v>0.0</v>
      </c>
      <c r="D2624" s="12">
        <f t="shared" si="1"/>
        <v>22</v>
      </c>
    </row>
    <row r="2625">
      <c r="A2625" s="10">
        <v>45252.0</v>
      </c>
      <c r="B2625" s="11" t="s">
        <v>2043</v>
      </c>
      <c r="C2625" s="12">
        <v>0.0</v>
      </c>
      <c r="D2625" s="12">
        <f t="shared" si="1"/>
        <v>22</v>
      </c>
    </row>
    <row r="2626">
      <c r="A2626" s="10">
        <v>45252.0</v>
      </c>
      <c r="B2626" s="11" t="s">
        <v>2044</v>
      </c>
      <c r="C2626" s="12">
        <v>0.0</v>
      </c>
      <c r="D2626" s="12">
        <f t="shared" si="1"/>
        <v>22</v>
      </c>
    </row>
    <row r="2627">
      <c r="A2627" s="10">
        <v>45252.0</v>
      </c>
      <c r="B2627" s="11" t="s">
        <v>2045</v>
      </c>
      <c r="C2627" s="12">
        <v>0.0</v>
      </c>
      <c r="D2627" s="12">
        <f t="shared" si="1"/>
        <v>22</v>
      </c>
    </row>
    <row r="2628">
      <c r="A2628" s="10">
        <v>45252.0</v>
      </c>
      <c r="B2628" s="11" t="s">
        <v>2046</v>
      </c>
      <c r="C2628" s="12">
        <v>0.0</v>
      </c>
      <c r="D2628" s="12">
        <f t="shared" si="1"/>
        <v>22</v>
      </c>
    </row>
    <row r="2629">
      <c r="A2629" s="10">
        <v>45252.0</v>
      </c>
      <c r="B2629" s="11" t="s">
        <v>812</v>
      </c>
      <c r="C2629" s="12">
        <v>0.0</v>
      </c>
      <c r="D2629" s="12">
        <f t="shared" si="1"/>
        <v>22</v>
      </c>
    </row>
    <row r="2630">
      <c r="A2630" s="10">
        <v>45252.0</v>
      </c>
      <c r="B2630" s="11" t="s">
        <v>2047</v>
      </c>
      <c r="C2630" s="12">
        <v>0.0</v>
      </c>
      <c r="D2630" s="12">
        <f t="shared" si="1"/>
        <v>22</v>
      </c>
    </row>
    <row r="2631">
      <c r="A2631" s="10">
        <v>45252.0</v>
      </c>
      <c r="B2631" s="11" t="s">
        <v>2048</v>
      </c>
      <c r="C2631" s="12">
        <v>0.0</v>
      </c>
      <c r="D2631" s="12">
        <f t="shared" si="1"/>
        <v>22</v>
      </c>
    </row>
    <row r="2632">
      <c r="A2632" s="10">
        <v>45252.0</v>
      </c>
      <c r="B2632" s="11" t="s">
        <v>2049</v>
      </c>
      <c r="C2632" s="12">
        <v>0.0</v>
      </c>
      <c r="D2632" s="12">
        <f t="shared" si="1"/>
        <v>22</v>
      </c>
    </row>
    <row r="2633">
      <c r="A2633" s="10">
        <v>45252.0</v>
      </c>
      <c r="B2633" s="11" t="s">
        <v>579</v>
      </c>
      <c r="C2633" s="12">
        <v>0.0</v>
      </c>
      <c r="D2633" s="12">
        <f t="shared" si="1"/>
        <v>22</v>
      </c>
    </row>
    <row r="2634">
      <c r="A2634" s="10">
        <v>45252.0</v>
      </c>
      <c r="B2634" s="11" t="s">
        <v>602</v>
      </c>
      <c r="C2634" s="12">
        <v>0.0</v>
      </c>
      <c r="D2634" s="12">
        <f t="shared" si="1"/>
        <v>22</v>
      </c>
    </row>
    <row r="2635">
      <c r="A2635" s="10">
        <v>45252.0</v>
      </c>
      <c r="B2635" s="11" t="s">
        <v>2050</v>
      </c>
      <c r="C2635" s="12">
        <v>0.0</v>
      </c>
      <c r="D2635" s="12">
        <f t="shared" si="1"/>
        <v>22</v>
      </c>
    </row>
    <row r="2636">
      <c r="A2636" s="10">
        <v>45252.0</v>
      </c>
      <c r="B2636" s="11" t="s">
        <v>2051</v>
      </c>
      <c r="C2636" s="12">
        <v>0.0</v>
      </c>
      <c r="D2636" s="12">
        <f t="shared" si="1"/>
        <v>22</v>
      </c>
    </row>
    <row r="2637">
      <c r="A2637" s="10">
        <v>45252.0</v>
      </c>
      <c r="B2637" s="11" t="s">
        <v>367</v>
      </c>
      <c r="C2637" s="12">
        <v>0.0</v>
      </c>
      <c r="D2637" s="12">
        <f t="shared" si="1"/>
        <v>22</v>
      </c>
    </row>
    <row r="2638">
      <c r="A2638" s="10">
        <v>45252.0</v>
      </c>
      <c r="B2638" s="11" t="s">
        <v>916</v>
      </c>
      <c r="C2638" s="12">
        <v>0.0</v>
      </c>
      <c r="D2638" s="12">
        <f t="shared" si="1"/>
        <v>22</v>
      </c>
    </row>
    <row r="2639">
      <c r="A2639" s="10">
        <v>45252.0</v>
      </c>
      <c r="B2639" s="11" t="s">
        <v>2052</v>
      </c>
      <c r="C2639" s="12">
        <v>0.0</v>
      </c>
      <c r="D2639" s="12">
        <f t="shared" si="1"/>
        <v>22</v>
      </c>
    </row>
    <row r="2640">
      <c r="A2640" s="10">
        <v>45252.0</v>
      </c>
      <c r="B2640" s="11" t="s">
        <v>2053</v>
      </c>
      <c r="C2640" s="12">
        <v>0.0</v>
      </c>
      <c r="D2640" s="12">
        <f t="shared" si="1"/>
        <v>22</v>
      </c>
    </row>
    <row r="2641">
      <c r="A2641" s="10">
        <v>45252.0</v>
      </c>
      <c r="B2641" s="11" t="s">
        <v>2054</v>
      </c>
      <c r="C2641" s="12">
        <v>0.0</v>
      </c>
      <c r="D2641" s="12">
        <f t="shared" si="1"/>
        <v>22</v>
      </c>
    </row>
    <row r="2642">
      <c r="A2642" s="10">
        <v>45252.0</v>
      </c>
      <c r="B2642" s="11" t="s">
        <v>2055</v>
      </c>
      <c r="C2642" s="12">
        <v>0.0</v>
      </c>
      <c r="D2642" s="12">
        <f t="shared" si="1"/>
        <v>22</v>
      </c>
    </row>
    <row r="2643">
      <c r="A2643" s="10">
        <v>45252.0</v>
      </c>
      <c r="B2643" s="11" t="s">
        <v>348</v>
      </c>
      <c r="C2643" s="12">
        <v>0.0</v>
      </c>
      <c r="D2643" s="12">
        <f t="shared" si="1"/>
        <v>22</v>
      </c>
    </row>
    <row r="2644">
      <c r="A2644" s="10">
        <v>45252.0</v>
      </c>
      <c r="B2644" s="11" t="s">
        <v>2056</v>
      </c>
      <c r="C2644" s="12">
        <v>0.0</v>
      </c>
      <c r="D2644" s="12">
        <f t="shared" si="1"/>
        <v>22</v>
      </c>
    </row>
    <row r="2645">
      <c r="A2645" s="10">
        <v>45252.0</v>
      </c>
      <c r="B2645" s="11" t="s">
        <v>973</v>
      </c>
      <c r="C2645" s="12">
        <v>0.0</v>
      </c>
      <c r="D2645" s="12">
        <f t="shared" si="1"/>
        <v>22</v>
      </c>
    </row>
    <row r="2646">
      <c r="A2646" s="10">
        <v>45252.0</v>
      </c>
      <c r="B2646" s="11" t="s">
        <v>2057</v>
      </c>
      <c r="C2646" s="12">
        <v>0.0</v>
      </c>
      <c r="D2646" s="12">
        <f t="shared" si="1"/>
        <v>22</v>
      </c>
    </row>
    <row r="2647">
      <c r="A2647" s="10">
        <v>45252.0</v>
      </c>
      <c r="B2647" s="11" t="s">
        <v>2058</v>
      </c>
      <c r="C2647" s="12">
        <v>0.0</v>
      </c>
      <c r="D2647" s="12">
        <f t="shared" si="1"/>
        <v>22</v>
      </c>
    </row>
    <row r="2648">
      <c r="A2648" s="10">
        <v>45252.0</v>
      </c>
      <c r="B2648" s="11" t="s">
        <v>2059</v>
      </c>
      <c r="C2648" s="12">
        <v>0.0</v>
      </c>
      <c r="D2648" s="12">
        <f t="shared" si="1"/>
        <v>22</v>
      </c>
    </row>
    <row r="2649">
      <c r="A2649" s="10">
        <v>45252.0</v>
      </c>
      <c r="B2649" s="11" t="s">
        <v>2060</v>
      </c>
      <c r="C2649" s="12">
        <v>0.0</v>
      </c>
      <c r="D2649" s="12">
        <f t="shared" si="1"/>
        <v>22</v>
      </c>
    </row>
    <row r="2650">
      <c r="A2650" s="10">
        <v>45252.0</v>
      </c>
      <c r="B2650" s="11" t="s">
        <v>2061</v>
      </c>
      <c r="C2650" s="12">
        <v>0.0</v>
      </c>
      <c r="D2650" s="12">
        <f t="shared" si="1"/>
        <v>22</v>
      </c>
    </row>
    <row r="2651">
      <c r="A2651" s="10">
        <v>45252.0</v>
      </c>
      <c r="B2651" s="11" t="s">
        <v>2062</v>
      </c>
      <c r="C2651" s="12">
        <v>0.0</v>
      </c>
      <c r="D2651" s="12">
        <f t="shared" si="1"/>
        <v>22</v>
      </c>
    </row>
    <row r="2652">
      <c r="A2652" s="10">
        <v>45252.0</v>
      </c>
      <c r="B2652" s="11" t="s">
        <v>2063</v>
      </c>
      <c r="C2652" s="12">
        <v>0.0</v>
      </c>
      <c r="D2652" s="12">
        <f t="shared" si="1"/>
        <v>22</v>
      </c>
    </row>
    <row r="2653">
      <c r="A2653" s="10">
        <v>45252.0</v>
      </c>
      <c r="B2653" s="11" t="s">
        <v>2064</v>
      </c>
      <c r="C2653" s="12">
        <v>0.0</v>
      </c>
      <c r="D2653" s="12">
        <f t="shared" si="1"/>
        <v>22</v>
      </c>
    </row>
    <row r="2654">
      <c r="A2654" s="10">
        <v>45252.0</v>
      </c>
      <c r="B2654" s="11" t="s">
        <v>2065</v>
      </c>
      <c r="C2654" s="12">
        <v>0.0</v>
      </c>
      <c r="D2654" s="12">
        <f t="shared" si="1"/>
        <v>22</v>
      </c>
    </row>
    <row r="2655">
      <c r="A2655" s="10">
        <v>45252.0</v>
      </c>
      <c r="B2655" s="11" t="s">
        <v>2066</v>
      </c>
      <c r="C2655" s="12">
        <v>0.0</v>
      </c>
      <c r="D2655" s="12">
        <f t="shared" si="1"/>
        <v>22</v>
      </c>
    </row>
    <row r="2656">
      <c r="A2656" s="10">
        <v>45252.0</v>
      </c>
      <c r="B2656" s="11" t="s">
        <v>2067</v>
      </c>
      <c r="C2656" s="12">
        <v>0.0</v>
      </c>
      <c r="D2656" s="12">
        <f t="shared" si="1"/>
        <v>22</v>
      </c>
    </row>
    <row r="2657">
      <c r="A2657" s="10">
        <v>45252.0</v>
      </c>
      <c r="B2657" s="11" t="s">
        <v>1393</v>
      </c>
      <c r="C2657" s="12">
        <v>0.0</v>
      </c>
      <c r="D2657" s="12">
        <f t="shared" si="1"/>
        <v>22</v>
      </c>
    </row>
    <row r="2658">
      <c r="A2658" s="10">
        <v>45252.0</v>
      </c>
      <c r="B2658" s="11" t="s">
        <v>2068</v>
      </c>
      <c r="C2658" s="12">
        <v>0.0</v>
      </c>
      <c r="D2658" s="12">
        <f t="shared" si="1"/>
        <v>22</v>
      </c>
    </row>
    <row r="2659">
      <c r="A2659" s="10">
        <v>45252.0</v>
      </c>
      <c r="B2659" s="11" t="s">
        <v>1698</v>
      </c>
      <c r="C2659" s="12">
        <v>0.0</v>
      </c>
      <c r="D2659" s="12">
        <f t="shared" si="1"/>
        <v>22</v>
      </c>
    </row>
    <row r="2660">
      <c r="A2660" s="10">
        <v>45252.0</v>
      </c>
      <c r="B2660" s="11" t="s">
        <v>2069</v>
      </c>
      <c r="C2660" s="12">
        <v>0.0</v>
      </c>
      <c r="D2660" s="12">
        <f t="shared" si="1"/>
        <v>22</v>
      </c>
    </row>
    <row r="2661">
      <c r="A2661" s="10">
        <v>45252.0</v>
      </c>
      <c r="B2661" s="11" t="s">
        <v>2070</v>
      </c>
      <c r="C2661" s="12">
        <v>0.0</v>
      </c>
      <c r="D2661" s="12">
        <f t="shared" si="1"/>
        <v>22</v>
      </c>
    </row>
    <row r="2662">
      <c r="A2662" s="10">
        <v>45252.0</v>
      </c>
      <c r="B2662" s="11" t="s">
        <v>2071</v>
      </c>
      <c r="C2662" s="12">
        <v>0.0</v>
      </c>
      <c r="D2662" s="12">
        <f t="shared" si="1"/>
        <v>22</v>
      </c>
    </row>
    <row r="2663">
      <c r="A2663" s="10">
        <v>45252.0</v>
      </c>
      <c r="B2663" s="11" t="s">
        <v>508</v>
      </c>
      <c r="C2663" s="12">
        <v>0.0</v>
      </c>
      <c r="D2663" s="12">
        <f t="shared" si="1"/>
        <v>22</v>
      </c>
    </row>
    <row r="2664">
      <c r="A2664" s="10">
        <v>45252.0</v>
      </c>
      <c r="B2664" s="11" t="s">
        <v>2072</v>
      </c>
      <c r="C2664" s="12">
        <v>0.0</v>
      </c>
      <c r="D2664" s="12">
        <f t="shared" si="1"/>
        <v>22</v>
      </c>
    </row>
    <row r="2665">
      <c r="A2665" s="10">
        <v>45252.0</v>
      </c>
      <c r="B2665" s="11" t="s">
        <v>2073</v>
      </c>
      <c r="C2665" s="12">
        <v>0.0</v>
      </c>
      <c r="D2665" s="12">
        <f t="shared" si="1"/>
        <v>22</v>
      </c>
    </row>
    <row r="2666">
      <c r="A2666" s="10">
        <v>45252.0</v>
      </c>
      <c r="B2666" s="11" t="s">
        <v>2074</v>
      </c>
      <c r="C2666" s="12">
        <v>0.0</v>
      </c>
      <c r="D2666" s="12">
        <f t="shared" si="1"/>
        <v>22</v>
      </c>
    </row>
    <row r="2667">
      <c r="A2667" s="10">
        <v>45252.0</v>
      </c>
      <c r="B2667" s="11" t="s">
        <v>2075</v>
      </c>
      <c r="C2667" s="12">
        <v>0.0</v>
      </c>
      <c r="D2667" s="12">
        <f t="shared" si="1"/>
        <v>22</v>
      </c>
    </row>
    <row r="2668">
      <c r="A2668" s="10">
        <v>45252.0</v>
      </c>
      <c r="B2668" s="11" t="s">
        <v>2076</v>
      </c>
      <c r="C2668" s="12">
        <v>0.0</v>
      </c>
      <c r="D2668" s="12">
        <f t="shared" si="1"/>
        <v>22</v>
      </c>
    </row>
    <row r="2669">
      <c r="A2669" s="10">
        <v>45252.0</v>
      </c>
      <c r="B2669" s="11" t="s">
        <v>2077</v>
      </c>
      <c r="C2669" s="12">
        <v>0.0</v>
      </c>
      <c r="D2669" s="12">
        <f t="shared" si="1"/>
        <v>22</v>
      </c>
    </row>
    <row r="2670">
      <c r="A2670" s="10">
        <v>45251.0</v>
      </c>
      <c r="B2670" s="11" t="s">
        <v>2078</v>
      </c>
      <c r="C2670" s="12">
        <v>0.0</v>
      </c>
      <c r="D2670" s="12">
        <f t="shared" si="1"/>
        <v>21</v>
      </c>
    </row>
    <row r="2671">
      <c r="A2671" s="10">
        <v>45251.0</v>
      </c>
      <c r="B2671" s="11" t="s">
        <v>2079</v>
      </c>
      <c r="C2671" s="12">
        <v>0.0</v>
      </c>
      <c r="D2671" s="12">
        <f t="shared" si="1"/>
        <v>21</v>
      </c>
    </row>
    <row r="2672">
      <c r="A2672" s="10">
        <v>45251.0</v>
      </c>
      <c r="B2672" s="11" t="s">
        <v>2080</v>
      </c>
      <c r="C2672" s="12">
        <v>0.0</v>
      </c>
      <c r="D2672" s="12">
        <f t="shared" si="1"/>
        <v>21</v>
      </c>
    </row>
    <row r="2673">
      <c r="A2673" s="10">
        <v>45251.0</v>
      </c>
      <c r="B2673" s="11" t="s">
        <v>2081</v>
      </c>
      <c r="C2673" s="12">
        <v>0.0</v>
      </c>
      <c r="D2673" s="12">
        <f t="shared" si="1"/>
        <v>21</v>
      </c>
    </row>
    <row r="2674">
      <c r="A2674" s="10">
        <v>45251.0</v>
      </c>
      <c r="B2674" s="11" t="s">
        <v>2082</v>
      </c>
      <c r="C2674" s="12">
        <v>0.0</v>
      </c>
      <c r="D2674" s="12">
        <f t="shared" si="1"/>
        <v>21</v>
      </c>
    </row>
    <row r="2675">
      <c r="A2675" s="10">
        <v>45251.0</v>
      </c>
      <c r="B2675" s="11" t="s">
        <v>2083</v>
      </c>
      <c r="C2675" s="12">
        <v>0.0</v>
      </c>
      <c r="D2675" s="12">
        <f t="shared" si="1"/>
        <v>21</v>
      </c>
    </row>
    <row r="2676">
      <c r="A2676" s="10">
        <v>45251.0</v>
      </c>
      <c r="B2676" s="11" t="s">
        <v>2084</v>
      </c>
      <c r="C2676" s="12">
        <v>0.0</v>
      </c>
      <c r="D2676" s="12">
        <f t="shared" si="1"/>
        <v>21</v>
      </c>
    </row>
    <row r="2677">
      <c r="A2677" s="10">
        <v>45251.0</v>
      </c>
      <c r="B2677" s="11" t="s">
        <v>2085</v>
      </c>
      <c r="C2677" s="12">
        <v>0.0</v>
      </c>
      <c r="D2677" s="12">
        <f t="shared" si="1"/>
        <v>21</v>
      </c>
    </row>
    <row r="2678">
      <c r="A2678" s="10">
        <v>45251.0</v>
      </c>
      <c r="B2678" s="11" t="s">
        <v>2086</v>
      </c>
      <c r="C2678" s="12">
        <v>0.0</v>
      </c>
      <c r="D2678" s="12">
        <f t="shared" si="1"/>
        <v>21</v>
      </c>
    </row>
    <row r="2679">
      <c r="A2679" s="10">
        <v>45251.0</v>
      </c>
      <c r="B2679" s="11" t="s">
        <v>2087</v>
      </c>
      <c r="C2679" s="12">
        <v>0.0</v>
      </c>
      <c r="D2679" s="12">
        <f t="shared" si="1"/>
        <v>21</v>
      </c>
    </row>
    <row r="2680">
      <c r="A2680" s="10">
        <v>45251.0</v>
      </c>
      <c r="B2680" s="11" t="s">
        <v>2088</v>
      </c>
      <c r="C2680" s="12">
        <v>0.0</v>
      </c>
      <c r="D2680" s="12">
        <f t="shared" si="1"/>
        <v>21</v>
      </c>
    </row>
    <row r="2681">
      <c r="A2681" s="10">
        <v>45251.0</v>
      </c>
      <c r="B2681" s="11" t="s">
        <v>2089</v>
      </c>
      <c r="C2681" s="12">
        <v>0.0</v>
      </c>
      <c r="D2681" s="12">
        <f t="shared" si="1"/>
        <v>21</v>
      </c>
    </row>
    <row r="2682">
      <c r="A2682" s="10">
        <v>45251.0</v>
      </c>
      <c r="B2682" s="11" t="s">
        <v>2090</v>
      </c>
      <c r="C2682" s="12">
        <v>0.0</v>
      </c>
      <c r="D2682" s="12">
        <f t="shared" si="1"/>
        <v>21</v>
      </c>
    </row>
    <row r="2683">
      <c r="A2683" s="10">
        <v>45251.0</v>
      </c>
      <c r="B2683" s="11" t="s">
        <v>2091</v>
      </c>
      <c r="C2683" s="12">
        <v>0.0</v>
      </c>
      <c r="D2683" s="12">
        <f t="shared" si="1"/>
        <v>21</v>
      </c>
    </row>
    <row r="2684">
      <c r="A2684" s="10">
        <v>45251.0</v>
      </c>
      <c r="B2684" s="11" t="s">
        <v>2092</v>
      </c>
      <c r="C2684" s="12">
        <v>0.0</v>
      </c>
      <c r="D2684" s="12">
        <f t="shared" si="1"/>
        <v>21</v>
      </c>
    </row>
    <row r="2685">
      <c r="A2685" s="10">
        <v>45251.0</v>
      </c>
      <c r="B2685" s="11" t="s">
        <v>2093</v>
      </c>
      <c r="C2685" s="12">
        <v>0.0</v>
      </c>
      <c r="D2685" s="12">
        <f t="shared" si="1"/>
        <v>21</v>
      </c>
    </row>
    <row r="2686">
      <c r="A2686" s="10">
        <v>45251.0</v>
      </c>
      <c r="B2686" s="11" t="s">
        <v>2094</v>
      </c>
      <c r="C2686" s="12">
        <v>0.0</v>
      </c>
      <c r="D2686" s="12">
        <f t="shared" si="1"/>
        <v>21</v>
      </c>
    </row>
    <row r="2687">
      <c r="A2687" s="10">
        <v>45251.0</v>
      </c>
      <c r="B2687" s="11" t="s">
        <v>1798</v>
      </c>
      <c r="C2687" s="12">
        <v>0.0</v>
      </c>
      <c r="D2687" s="12">
        <f t="shared" si="1"/>
        <v>21</v>
      </c>
    </row>
    <row r="2688">
      <c r="A2688" s="10">
        <v>45251.0</v>
      </c>
      <c r="B2688" s="11" t="s">
        <v>1733</v>
      </c>
      <c r="C2688" s="12">
        <v>0.0</v>
      </c>
      <c r="D2688" s="12">
        <f t="shared" si="1"/>
        <v>21</v>
      </c>
    </row>
    <row r="2689">
      <c r="A2689" s="10">
        <v>45251.0</v>
      </c>
      <c r="B2689" s="11" t="s">
        <v>2095</v>
      </c>
      <c r="C2689" s="12">
        <v>0.0</v>
      </c>
      <c r="D2689" s="12">
        <f t="shared" si="1"/>
        <v>21</v>
      </c>
    </row>
    <row r="2690">
      <c r="A2690" s="10">
        <v>45251.0</v>
      </c>
      <c r="B2690" s="11" t="s">
        <v>137</v>
      </c>
      <c r="C2690" s="12">
        <v>0.0</v>
      </c>
      <c r="D2690" s="12">
        <f t="shared" si="1"/>
        <v>21</v>
      </c>
    </row>
    <row r="2691">
      <c r="A2691" s="10">
        <v>45251.0</v>
      </c>
      <c r="B2691" s="11" t="s">
        <v>2096</v>
      </c>
      <c r="C2691" s="12">
        <v>0.0</v>
      </c>
      <c r="D2691" s="12">
        <f t="shared" si="1"/>
        <v>21</v>
      </c>
    </row>
    <row r="2692">
      <c r="A2692" s="10">
        <v>45251.0</v>
      </c>
      <c r="B2692" s="11" t="s">
        <v>2097</v>
      </c>
      <c r="C2692" s="12">
        <v>0.0</v>
      </c>
      <c r="D2692" s="12">
        <f t="shared" si="1"/>
        <v>21</v>
      </c>
    </row>
    <row r="2693">
      <c r="A2693" s="10">
        <v>45251.0</v>
      </c>
      <c r="B2693" s="11" t="s">
        <v>2098</v>
      </c>
      <c r="C2693" s="12">
        <v>0.0</v>
      </c>
      <c r="D2693" s="12">
        <f t="shared" si="1"/>
        <v>21</v>
      </c>
    </row>
    <row r="2694">
      <c r="A2694" s="10">
        <v>45251.0</v>
      </c>
      <c r="B2694" s="11" t="s">
        <v>2099</v>
      </c>
      <c r="C2694" s="12">
        <v>0.0</v>
      </c>
      <c r="D2694" s="12">
        <f t="shared" si="1"/>
        <v>21</v>
      </c>
    </row>
    <row r="2695">
      <c r="A2695" s="10">
        <v>45251.0</v>
      </c>
      <c r="B2695" s="11" t="s">
        <v>689</v>
      </c>
      <c r="C2695" s="12">
        <v>0.0</v>
      </c>
      <c r="D2695" s="12">
        <f t="shared" si="1"/>
        <v>21</v>
      </c>
    </row>
    <row r="2696">
      <c r="A2696" s="10">
        <v>45251.0</v>
      </c>
      <c r="B2696" s="11" t="s">
        <v>2100</v>
      </c>
      <c r="C2696" s="12">
        <v>0.0</v>
      </c>
      <c r="D2696" s="12">
        <f t="shared" si="1"/>
        <v>21</v>
      </c>
    </row>
    <row r="2697">
      <c r="A2697" s="10">
        <v>45251.0</v>
      </c>
      <c r="B2697" s="11" t="s">
        <v>1229</v>
      </c>
      <c r="C2697" s="12">
        <v>0.0</v>
      </c>
      <c r="D2697" s="12">
        <f t="shared" si="1"/>
        <v>21</v>
      </c>
    </row>
    <row r="2698">
      <c r="A2698" s="10">
        <v>45251.0</v>
      </c>
      <c r="B2698" s="11" t="s">
        <v>2101</v>
      </c>
      <c r="C2698" s="12">
        <v>0.0</v>
      </c>
      <c r="D2698" s="12">
        <f t="shared" si="1"/>
        <v>21</v>
      </c>
    </row>
    <row r="2699">
      <c r="A2699" s="10">
        <v>45251.0</v>
      </c>
      <c r="B2699" s="11" t="s">
        <v>2102</v>
      </c>
      <c r="C2699" s="12">
        <v>0.0</v>
      </c>
      <c r="D2699" s="12">
        <f t="shared" si="1"/>
        <v>21</v>
      </c>
    </row>
    <row r="2700">
      <c r="A2700" s="10">
        <v>45251.0</v>
      </c>
      <c r="B2700" s="11" t="s">
        <v>2103</v>
      </c>
      <c r="C2700" s="12">
        <v>0.0</v>
      </c>
      <c r="D2700" s="12">
        <f t="shared" si="1"/>
        <v>21</v>
      </c>
    </row>
    <row r="2701">
      <c r="A2701" s="10">
        <v>45251.0</v>
      </c>
      <c r="B2701" s="11" t="s">
        <v>2104</v>
      </c>
      <c r="C2701" s="12">
        <v>0.0</v>
      </c>
      <c r="D2701" s="12">
        <f t="shared" si="1"/>
        <v>21</v>
      </c>
    </row>
    <row r="2702">
      <c r="A2702" s="10">
        <v>45251.0</v>
      </c>
      <c r="B2702" s="11" t="s">
        <v>2105</v>
      </c>
      <c r="C2702" s="12">
        <v>0.0</v>
      </c>
      <c r="D2702" s="12">
        <f t="shared" si="1"/>
        <v>21</v>
      </c>
    </row>
    <row r="2703">
      <c r="A2703" s="10">
        <v>45251.0</v>
      </c>
      <c r="B2703" s="11" t="s">
        <v>2106</v>
      </c>
      <c r="C2703" s="12">
        <v>0.0</v>
      </c>
      <c r="D2703" s="12">
        <f t="shared" si="1"/>
        <v>21</v>
      </c>
    </row>
    <row r="2704">
      <c r="A2704" s="10">
        <v>45251.0</v>
      </c>
      <c r="B2704" s="11" t="s">
        <v>2107</v>
      </c>
      <c r="C2704" s="12">
        <v>0.0</v>
      </c>
      <c r="D2704" s="12">
        <f t="shared" si="1"/>
        <v>21</v>
      </c>
    </row>
    <row r="2705">
      <c r="A2705" s="10">
        <v>45251.0</v>
      </c>
      <c r="B2705" s="11" t="s">
        <v>2108</v>
      </c>
      <c r="C2705" s="12">
        <v>0.0</v>
      </c>
      <c r="D2705" s="12">
        <f t="shared" si="1"/>
        <v>21</v>
      </c>
    </row>
    <row r="2706">
      <c r="A2706" s="10">
        <v>45251.0</v>
      </c>
      <c r="B2706" s="11" t="s">
        <v>2109</v>
      </c>
      <c r="C2706" s="12">
        <v>0.0</v>
      </c>
      <c r="D2706" s="12">
        <f t="shared" si="1"/>
        <v>21</v>
      </c>
    </row>
    <row r="2707">
      <c r="A2707" s="10">
        <v>45251.0</v>
      </c>
      <c r="B2707" s="11" t="s">
        <v>2110</v>
      </c>
      <c r="C2707" s="12">
        <v>0.0</v>
      </c>
      <c r="D2707" s="12">
        <f t="shared" si="1"/>
        <v>21</v>
      </c>
    </row>
    <row r="2708">
      <c r="A2708" s="10">
        <v>45251.0</v>
      </c>
      <c r="B2708" s="11" t="s">
        <v>668</v>
      </c>
      <c r="C2708" s="12">
        <v>0.0</v>
      </c>
      <c r="D2708" s="12">
        <f t="shared" si="1"/>
        <v>21</v>
      </c>
    </row>
    <row r="2709">
      <c r="A2709" s="10">
        <v>45251.0</v>
      </c>
      <c r="B2709" s="11" t="s">
        <v>2111</v>
      </c>
      <c r="C2709" s="12">
        <v>0.0</v>
      </c>
      <c r="D2709" s="12">
        <f t="shared" si="1"/>
        <v>21</v>
      </c>
    </row>
    <row r="2710">
      <c r="A2710" s="10">
        <v>45251.0</v>
      </c>
      <c r="B2710" s="11" t="s">
        <v>2112</v>
      </c>
      <c r="C2710" s="12">
        <v>0.0</v>
      </c>
      <c r="D2710" s="12">
        <f t="shared" si="1"/>
        <v>21</v>
      </c>
    </row>
    <row r="2711">
      <c r="A2711" s="10">
        <v>45251.0</v>
      </c>
      <c r="B2711" s="11" t="s">
        <v>2113</v>
      </c>
      <c r="C2711" s="12">
        <v>0.0</v>
      </c>
      <c r="D2711" s="12">
        <f t="shared" si="1"/>
        <v>21</v>
      </c>
    </row>
    <row r="2712">
      <c r="A2712" s="10">
        <v>45251.0</v>
      </c>
      <c r="B2712" s="11" t="s">
        <v>1385</v>
      </c>
      <c r="C2712" s="12">
        <v>0.0</v>
      </c>
      <c r="D2712" s="12">
        <f t="shared" si="1"/>
        <v>21</v>
      </c>
    </row>
    <row r="2713">
      <c r="A2713" s="10">
        <v>45251.0</v>
      </c>
      <c r="B2713" s="11" t="s">
        <v>1400</v>
      </c>
      <c r="C2713" s="12">
        <v>0.0</v>
      </c>
      <c r="D2713" s="12">
        <f t="shared" si="1"/>
        <v>21</v>
      </c>
    </row>
    <row r="2714">
      <c r="A2714" s="10">
        <v>45251.0</v>
      </c>
      <c r="B2714" s="11" t="s">
        <v>2114</v>
      </c>
      <c r="C2714" s="12">
        <v>0.0</v>
      </c>
      <c r="D2714" s="12">
        <f t="shared" si="1"/>
        <v>21</v>
      </c>
    </row>
    <row r="2715">
      <c r="A2715" s="10">
        <v>45251.0</v>
      </c>
      <c r="B2715" s="11" t="s">
        <v>320</v>
      </c>
      <c r="C2715" s="12">
        <v>0.0</v>
      </c>
      <c r="D2715" s="12">
        <f t="shared" si="1"/>
        <v>21</v>
      </c>
    </row>
    <row r="2716">
      <c r="A2716" s="10">
        <v>45251.0</v>
      </c>
      <c r="B2716" s="11" t="s">
        <v>2115</v>
      </c>
      <c r="C2716" s="12">
        <v>0.0</v>
      </c>
      <c r="D2716" s="12">
        <f t="shared" si="1"/>
        <v>21</v>
      </c>
    </row>
    <row r="2717">
      <c r="A2717" s="10">
        <v>45251.0</v>
      </c>
      <c r="B2717" s="11" t="s">
        <v>779</v>
      </c>
      <c r="C2717" s="12">
        <v>0.0</v>
      </c>
      <c r="D2717" s="12">
        <f t="shared" si="1"/>
        <v>21</v>
      </c>
    </row>
    <row r="2718">
      <c r="A2718" s="10">
        <v>45251.0</v>
      </c>
      <c r="B2718" s="11" t="s">
        <v>2116</v>
      </c>
      <c r="C2718" s="12">
        <v>0.0</v>
      </c>
      <c r="D2718" s="12">
        <f t="shared" si="1"/>
        <v>21</v>
      </c>
    </row>
    <row r="2719">
      <c r="A2719" s="10">
        <v>45251.0</v>
      </c>
      <c r="B2719" s="11" t="s">
        <v>2117</v>
      </c>
      <c r="C2719" s="12">
        <v>0.0</v>
      </c>
      <c r="D2719" s="12">
        <f t="shared" si="1"/>
        <v>21</v>
      </c>
    </row>
    <row r="2720">
      <c r="A2720" s="10">
        <v>45251.0</v>
      </c>
      <c r="B2720" s="11" t="s">
        <v>2118</v>
      </c>
      <c r="C2720" s="12">
        <v>0.0</v>
      </c>
      <c r="D2720" s="12">
        <f t="shared" si="1"/>
        <v>21</v>
      </c>
    </row>
    <row r="2721">
      <c r="A2721" s="10">
        <v>45251.0</v>
      </c>
      <c r="B2721" s="11" t="s">
        <v>338</v>
      </c>
      <c r="C2721" s="12">
        <v>0.0</v>
      </c>
      <c r="D2721" s="12">
        <f t="shared" si="1"/>
        <v>21</v>
      </c>
    </row>
    <row r="2722">
      <c r="A2722" s="10">
        <v>45251.0</v>
      </c>
      <c r="B2722" s="11" t="s">
        <v>2119</v>
      </c>
      <c r="C2722" s="12">
        <v>0.0</v>
      </c>
      <c r="D2722" s="12">
        <f t="shared" si="1"/>
        <v>21</v>
      </c>
    </row>
    <row r="2723">
      <c r="A2723" s="10">
        <v>45251.0</v>
      </c>
      <c r="B2723" s="11" t="s">
        <v>2120</v>
      </c>
      <c r="C2723" s="12">
        <v>0.0</v>
      </c>
      <c r="D2723" s="12">
        <f t="shared" si="1"/>
        <v>21</v>
      </c>
    </row>
    <row r="2724">
      <c r="A2724" s="10">
        <v>45251.0</v>
      </c>
      <c r="B2724" s="11" t="s">
        <v>2121</v>
      </c>
      <c r="C2724" s="12">
        <v>0.0</v>
      </c>
      <c r="D2724" s="12">
        <f t="shared" si="1"/>
        <v>21</v>
      </c>
    </row>
    <row r="2725">
      <c r="A2725" s="10">
        <v>45251.0</v>
      </c>
      <c r="B2725" s="11" t="s">
        <v>2122</v>
      </c>
      <c r="C2725" s="12">
        <v>0.0</v>
      </c>
      <c r="D2725" s="12">
        <f t="shared" si="1"/>
        <v>21</v>
      </c>
    </row>
    <row r="2726">
      <c r="A2726" s="10">
        <v>45251.0</v>
      </c>
      <c r="B2726" s="11" t="s">
        <v>2123</v>
      </c>
      <c r="C2726" s="12">
        <v>0.0</v>
      </c>
      <c r="D2726" s="12">
        <f t="shared" si="1"/>
        <v>21</v>
      </c>
    </row>
    <row r="2727">
      <c r="A2727" s="10">
        <v>45251.0</v>
      </c>
      <c r="B2727" s="11" t="s">
        <v>361</v>
      </c>
      <c r="C2727" s="12">
        <v>0.0</v>
      </c>
      <c r="D2727" s="12">
        <f t="shared" si="1"/>
        <v>21</v>
      </c>
    </row>
    <row r="2728">
      <c r="A2728" s="10">
        <v>45251.0</v>
      </c>
      <c r="B2728" s="11" t="s">
        <v>2124</v>
      </c>
      <c r="C2728" s="12">
        <v>0.0</v>
      </c>
      <c r="D2728" s="12">
        <f t="shared" si="1"/>
        <v>21</v>
      </c>
    </row>
    <row r="2729">
      <c r="A2729" s="10">
        <v>45251.0</v>
      </c>
      <c r="B2729" s="11" t="s">
        <v>1538</v>
      </c>
      <c r="C2729" s="12">
        <v>0.0</v>
      </c>
      <c r="D2729" s="12">
        <f t="shared" si="1"/>
        <v>21</v>
      </c>
    </row>
    <row r="2730">
      <c r="A2730" s="10">
        <v>45251.0</v>
      </c>
      <c r="B2730" s="11" t="s">
        <v>2125</v>
      </c>
      <c r="C2730" s="12">
        <v>0.0</v>
      </c>
      <c r="D2730" s="12">
        <f t="shared" si="1"/>
        <v>21</v>
      </c>
    </row>
    <row r="2731">
      <c r="A2731" s="10">
        <v>45257.0</v>
      </c>
      <c r="B2731" s="11" t="s">
        <v>2048</v>
      </c>
      <c r="C2731" s="12">
        <v>0.0</v>
      </c>
      <c r="D2731" s="12">
        <f t="shared" si="1"/>
        <v>27</v>
      </c>
    </row>
    <row r="2732">
      <c r="A2732" s="10">
        <v>45257.0</v>
      </c>
      <c r="B2732" s="11" t="s">
        <v>1901</v>
      </c>
      <c r="C2732" s="12">
        <v>0.0</v>
      </c>
      <c r="D2732" s="12">
        <f t="shared" si="1"/>
        <v>27</v>
      </c>
    </row>
    <row r="2733">
      <c r="A2733" s="10">
        <v>45257.0</v>
      </c>
      <c r="B2733" s="11" t="s">
        <v>529</v>
      </c>
      <c r="C2733" s="12">
        <v>0.0</v>
      </c>
      <c r="D2733" s="12">
        <f t="shared" si="1"/>
        <v>27</v>
      </c>
    </row>
    <row r="2734">
      <c r="A2734" s="10">
        <v>45257.0</v>
      </c>
      <c r="B2734" s="11" t="s">
        <v>102</v>
      </c>
      <c r="C2734" s="12">
        <v>0.0</v>
      </c>
      <c r="D2734" s="12">
        <f t="shared" si="1"/>
        <v>27</v>
      </c>
    </row>
    <row r="2735">
      <c r="A2735" s="10">
        <v>45257.0</v>
      </c>
      <c r="B2735" s="11" t="s">
        <v>2126</v>
      </c>
      <c r="C2735" s="12">
        <v>0.0</v>
      </c>
      <c r="D2735" s="12">
        <f t="shared" si="1"/>
        <v>27</v>
      </c>
    </row>
    <row r="2736">
      <c r="A2736" s="10">
        <v>45257.0</v>
      </c>
      <c r="B2736" s="11" t="s">
        <v>822</v>
      </c>
      <c r="C2736" s="12">
        <v>0.0</v>
      </c>
      <c r="D2736" s="12">
        <f t="shared" si="1"/>
        <v>27</v>
      </c>
    </row>
    <row r="2737">
      <c r="A2737" s="10">
        <v>45257.0</v>
      </c>
      <c r="B2737" s="11" t="s">
        <v>2127</v>
      </c>
      <c r="C2737" s="12">
        <v>0.0</v>
      </c>
      <c r="D2737" s="12">
        <f t="shared" si="1"/>
        <v>27</v>
      </c>
    </row>
    <row r="2738">
      <c r="A2738" s="10">
        <v>45257.0</v>
      </c>
      <c r="B2738" s="11" t="s">
        <v>973</v>
      </c>
      <c r="C2738" s="12">
        <v>0.0</v>
      </c>
      <c r="D2738" s="12">
        <f t="shared" si="1"/>
        <v>27</v>
      </c>
    </row>
    <row r="2739">
      <c r="A2739" s="10">
        <v>45257.0</v>
      </c>
      <c r="B2739" s="11" t="s">
        <v>2128</v>
      </c>
      <c r="C2739" s="12">
        <v>0.0</v>
      </c>
      <c r="D2739" s="12">
        <f t="shared" si="1"/>
        <v>27</v>
      </c>
    </row>
    <row r="2740">
      <c r="A2740" s="10">
        <v>45257.0</v>
      </c>
      <c r="B2740" s="11" t="s">
        <v>1299</v>
      </c>
      <c r="C2740" s="12">
        <v>0.0</v>
      </c>
      <c r="D2740" s="12">
        <f t="shared" si="1"/>
        <v>27</v>
      </c>
    </row>
    <row r="2741">
      <c r="A2741" s="10">
        <v>45257.0</v>
      </c>
      <c r="B2741" s="11" t="s">
        <v>2129</v>
      </c>
      <c r="C2741" s="12">
        <v>0.0</v>
      </c>
      <c r="D2741" s="12">
        <f t="shared" si="1"/>
        <v>27</v>
      </c>
    </row>
    <row r="2742">
      <c r="A2742" s="10">
        <v>45257.0</v>
      </c>
      <c r="B2742" s="11" t="s">
        <v>2130</v>
      </c>
      <c r="C2742" s="12">
        <v>0.0</v>
      </c>
      <c r="D2742" s="12">
        <f t="shared" si="1"/>
        <v>27</v>
      </c>
    </row>
    <row r="2743">
      <c r="A2743" s="10">
        <v>45257.0</v>
      </c>
      <c r="B2743" s="11" t="s">
        <v>2131</v>
      </c>
      <c r="C2743" s="12">
        <v>0.0</v>
      </c>
      <c r="D2743" s="12">
        <f t="shared" si="1"/>
        <v>27</v>
      </c>
    </row>
    <row r="2744">
      <c r="A2744" s="10">
        <v>45257.0</v>
      </c>
      <c r="B2744" s="11" t="s">
        <v>2132</v>
      </c>
      <c r="C2744" s="12">
        <v>0.0</v>
      </c>
      <c r="D2744" s="12">
        <f t="shared" si="1"/>
        <v>27</v>
      </c>
    </row>
    <row r="2745">
      <c r="A2745" s="10">
        <v>45257.0</v>
      </c>
      <c r="B2745" s="11" t="s">
        <v>2133</v>
      </c>
      <c r="C2745" s="12">
        <v>0.0</v>
      </c>
      <c r="D2745" s="12">
        <f t="shared" si="1"/>
        <v>27</v>
      </c>
    </row>
    <row r="2746">
      <c r="A2746" s="10">
        <v>45257.0</v>
      </c>
      <c r="B2746" s="11" t="s">
        <v>2134</v>
      </c>
      <c r="C2746" s="12">
        <v>0.0</v>
      </c>
      <c r="D2746" s="12">
        <f t="shared" si="1"/>
        <v>27</v>
      </c>
    </row>
    <row r="2747">
      <c r="A2747" s="10">
        <v>45257.0</v>
      </c>
      <c r="B2747" s="11" t="s">
        <v>1518</v>
      </c>
      <c r="C2747" s="12">
        <v>0.0</v>
      </c>
      <c r="D2747" s="12">
        <f t="shared" si="1"/>
        <v>27</v>
      </c>
    </row>
    <row r="2748">
      <c r="A2748" s="10">
        <v>45257.0</v>
      </c>
      <c r="B2748" s="11" t="s">
        <v>380</v>
      </c>
      <c r="C2748" s="12">
        <v>0.0</v>
      </c>
      <c r="D2748" s="12">
        <f t="shared" si="1"/>
        <v>27</v>
      </c>
    </row>
    <row r="2749">
      <c r="A2749" s="10">
        <v>45257.0</v>
      </c>
      <c r="B2749" s="11" t="s">
        <v>2135</v>
      </c>
      <c r="C2749" s="12">
        <v>0.0</v>
      </c>
      <c r="D2749" s="12">
        <f t="shared" si="1"/>
        <v>27</v>
      </c>
    </row>
    <row r="2750">
      <c r="A2750" s="10">
        <v>45257.0</v>
      </c>
      <c r="B2750" s="11" t="s">
        <v>773</v>
      </c>
      <c r="C2750" s="12">
        <v>0.0</v>
      </c>
      <c r="D2750" s="12">
        <f t="shared" si="1"/>
        <v>27</v>
      </c>
    </row>
    <row r="2751">
      <c r="A2751" s="10">
        <v>45257.0</v>
      </c>
      <c r="B2751" s="11" t="s">
        <v>2136</v>
      </c>
      <c r="C2751" s="12">
        <v>0.0</v>
      </c>
      <c r="D2751" s="12">
        <f t="shared" si="1"/>
        <v>27</v>
      </c>
    </row>
    <row r="2752">
      <c r="A2752" s="10">
        <v>45257.0</v>
      </c>
      <c r="B2752" s="11" t="s">
        <v>2137</v>
      </c>
      <c r="C2752" s="12">
        <v>0.0</v>
      </c>
      <c r="D2752" s="12">
        <f t="shared" si="1"/>
        <v>27</v>
      </c>
    </row>
    <row r="2753">
      <c r="A2753" s="10">
        <v>45257.0</v>
      </c>
      <c r="B2753" s="11" t="s">
        <v>1703</v>
      </c>
      <c r="C2753" s="12">
        <v>0.0</v>
      </c>
      <c r="D2753" s="12">
        <f t="shared" si="1"/>
        <v>27</v>
      </c>
    </row>
    <row r="2754">
      <c r="A2754" s="10">
        <v>45257.0</v>
      </c>
      <c r="B2754" s="11" t="s">
        <v>2138</v>
      </c>
      <c r="C2754" s="12">
        <v>0.0</v>
      </c>
      <c r="D2754" s="12">
        <f t="shared" si="1"/>
        <v>27</v>
      </c>
    </row>
    <row r="2755">
      <c r="A2755" s="10">
        <v>45257.0</v>
      </c>
      <c r="B2755" s="11" t="s">
        <v>2139</v>
      </c>
      <c r="C2755" s="12">
        <v>0.0</v>
      </c>
      <c r="D2755" s="12">
        <f t="shared" si="1"/>
        <v>27</v>
      </c>
    </row>
    <row r="2756">
      <c r="A2756" s="10">
        <v>45257.0</v>
      </c>
      <c r="B2756" s="11" t="s">
        <v>154</v>
      </c>
      <c r="C2756" s="12">
        <v>0.0</v>
      </c>
      <c r="D2756" s="12">
        <f t="shared" si="1"/>
        <v>27</v>
      </c>
    </row>
    <row r="2757">
      <c r="A2757" s="10">
        <v>45257.0</v>
      </c>
      <c r="B2757" s="11" t="s">
        <v>515</v>
      </c>
      <c r="C2757" s="12">
        <v>0.0</v>
      </c>
      <c r="D2757" s="12">
        <f t="shared" si="1"/>
        <v>27</v>
      </c>
    </row>
    <row r="2758">
      <c r="A2758" s="10">
        <v>45257.0</v>
      </c>
      <c r="B2758" s="11" t="s">
        <v>2140</v>
      </c>
      <c r="C2758" s="12">
        <v>0.0</v>
      </c>
      <c r="D2758" s="12">
        <f t="shared" si="1"/>
        <v>27</v>
      </c>
    </row>
    <row r="2759">
      <c r="A2759" s="10">
        <v>45257.0</v>
      </c>
      <c r="B2759" s="11" t="s">
        <v>2141</v>
      </c>
      <c r="C2759" s="12">
        <v>0.0</v>
      </c>
      <c r="D2759" s="12">
        <f t="shared" si="1"/>
        <v>27</v>
      </c>
    </row>
    <row r="2760">
      <c r="A2760" s="10">
        <v>45257.0</v>
      </c>
      <c r="B2760" s="11" t="s">
        <v>2142</v>
      </c>
      <c r="C2760" s="12">
        <v>0.0</v>
      </c>
      <c r="D2760" s="12">
        <f t="shared" si="1"/>
        <v>27</v>
      </c>
    </row>
    <row r="2761">
      <c r="A2761" s="10">
        <v>45257.0</v>
      </c>
      <c r="B2761" s="11" t="s">
        <v>1743</v>
      </c>
      <c r="C2761" s="12">
        <v>0.0</v>
      </c>
      <c r="D2761" s="12">
        <f t="shared" si="1"/>
        <v>27</v>
      </c>
    </row>
    <row r="2762">
      <c r="A2762" s="10">
        <v>45257.0</v>
      </c>
      <c r="B2762" s="11" t="s">
        <v>987</v>
      </c>
      <c r="C2762" s="12">
        <v>0.0</v>
      </c>
      <c r="D2762" s="12">
        <f t="shared" si="1"/>
        <v>27</v>
      </c>
    </row>
    <row r="2763">
      <c r="A2763" s="10">
        <v>45257.0</v>
      </c>
      <c r="B2763" s="11" t="s">
        <v>2143</v>
      </c>
      <c r="C2763" s="12">
        <v>0.0</v>
      </c>
      <c r="D2763" s="12">
        <f t="shared" si="1"/>
        <v>27</v>
      </c>
    </row>
    <row r="2764">
      <c r="A2764" s="10">
        <v>45257.0</v>
      </c>
      <c r="B2764" s="11" t="s">
        <v>2144</v>
      </c>
      <c r="C2764" s="12">
        <v>0.0</v>
      </c>
      <c r="D2764" s="12">
        <f t="shared" si="1"/>
        <v>27</v>
      </c>
    </row>
    <row r="2765">
      <c r="A2765" s="10">
        <v>45257.0</v>
      </c>
      <c r="B2765" s="11" t="s">
        <v>338</v>
      </c>
      <c r="C2765" s="12">
        <v>0.0</v>
      </c>
      <c r="D2765" s="12">
        <f t="shared" si="1"/>
        <v>27</v>
      </c>
    </row>
    <row r="2766">
      <c r="A2766" s="10">
        <v>45257.0</v>
      </c>
      <c r="B2766" s="11" t="s">
        <v>2145</v>
      </c>
      <c r="C2766" s="12">
        <v>0.0</v>
      </c>
      <c r="D2766" s="12">
        <f t="shared" si="1"/>
        <v>27</v>
      </c>
    </row>
    <row r="2767">
      <c r="A2767" s="10">
        <v>45257.0</v>
      </c>
      <c r="B2767" s="11" t="s">
        <v>2146</v>
      </c>
      <c r="C2767" s="12">
        <v>0.0</v>
      </c>
      <c r="D2767" s="12">
        <f t="shared" si="1"/>
        <v>27</v>
      </c>
    </row>
    <row r="2768">
      <c r="A2768" s="10">
        <v>45257.0</v>
      </c>
      <c r="B2768" s="11" t="s">
        <v>2147</v>
      </c>
      <c r="C2768" s="12">
        <v>0.0</v>
      </c>
      <c r="D2768" s="12">
        <f t="shared" si="1"/>
        <v>27</v>
      </c>
    </row>
    <row r="2769">
      <c r="A2769" s="10">
        <v>45257.0</v>
      </c>
      <c r="B2769" s="11" t="s">
        <v>2148</v>
      </c>
      <c r="C2769" s="12">
        <v>0.0</v>
      </c>
      <c r="D2769" s="12">
        <f t="shared" si="1"/>
        <v>27</v>
      </c>
    </row>
    <row r="2770">
      <c r="A2770" s="10">
        <v>45257.0</v>
      </c>
      <c r="B2770" s="11" t="s">
        <v>2149</v>
      </c>
      <c r="C2770" s="12">
        <v>0.0</v>
      </c>
      <c r="D2770" s="12">
        <f t="shared" si="1"/>
        <v>27</v>
      </c>
    </row>
    <row r="2771">
      <c r="A2771" s="10">
        <v>45257.0</v>
      </c>
      <c r="B2771" s="11" t="s">
        <v>2150</v>
      </c>
      <c r="C2771" s="12">
        <v>0.0</v>
      </c>
      <c r="D2771" s="12">
        <f t="shared" si="1"/>
        <v>27</v>
      </c>
    </row>
    <row r="2772">
      <c r="A2772" s="10">
        <v>45257.0</v>
      </c>
      <c r="B2772" s="11" t="s">
        <v>603</v>
      </c>
      <c r="C2772" s="12">
        <v>0.0</v>
      </c>
      <c r="D2772" s="12">
        <f t="shared" si="1"/>
        <v>27</v>
      </c>
    </row>
    <row r="2773">
      <c r="A2773" s="10">
        <v>45257.0</v>
      </c>
      <c r="B2773" s="11" t="s">
        <v>2151</v>
      </c>
      <c r="C2773" s="12">
        <v>0.0</v>
      </c>
      <c r="D2773" s="12">
        <f t="shared" si="1"/>
        <v>27</v>
      </c>
    </row>
    <row r="2774">
      <c r="A2774" s="10">
        <v>45257.0</v>
      </c>
      <c r="B2774" s="11" t="s">
        <v>2152</v>
      </c>
      <c r="C2774" s="12">
        <v>0.0</v>
      </c>
      <c r="D2774" s="12">
        <f t="shared" si="1"/>
        <v>27</v>
      </c>
    </row>
    <row r="2775">
      <c r="A2775" s="10">
        <v>45257.0</v>
      </c>
      <c r="B2775" s="11" t="s">
        <v>2153</v>
      </c>
      <c r="C2775" s="12">
        <v>0.0</v>
      </c>
      <c r="D2775" s="12">
        <f t="shared" si="1"/>
        <v>27</v>
      </c>
    </row>
    <row r="2776">
      <c r="A2776" s="10">
        <v>45257.0</v>
      </c>
      <c r="B2776" s="11" t="s">
        <v>2154</v>
      </c>
      <c r="C2776" s="12">
        <v>0.0</v>
      </c>
      <c r="D2776" s="12">
        <f t="shared" si="1"/>
        <v>27</v>
      </c>
    </row>
    <row r="2777">
      <c r="A2777" s="10">
        <v>45257.0</v>
      </c>
      <c r="B2777" s="11" t="s">
        <v>1266</v>
      </c>
      <c r="C2777" s="12">
        <v>0.0</v>
      </c>
      <c r="D2777" s="12">
        <f t="shared" si="1"/>
        <v>27</v>
      </c>
    </row>
    <row r="2778">
      <c r="A2778" s="10">
        <v>45257.0</v>
      </c>
      <c r="B2778" s="11" t="s">
        <v>2155</v>
      </c>
      <c r="C2778" s="12">
        <v>0.0</v>
      </c>
      <c r="D2778" s="12">
        <f t="shared" si="1"/>
        <v>27</v>
      </c>
    </row>
    <row r="2779">
      <c r="A2779" s="10">
        <v>45257.0</v>
      </c>
      <c r="B2779" s="11" t="s">
        <v>2019</v>
      </c>
      <c r="C2779" s="12">
        <v>0.0</v>
      </c>
      <c r="D2779" s="12">
        <f t="shared" si="1"/>
        <v>27</v>
      </c>
    </row>
    <row r="2780">
      <c r="A2780" s="10">
        <v>45257.0</v>
      </c>
      <c r="B2780" s="11" t="s">
        <v>849</v>
      </c>
      <c r="C2780" s="12">
        <v>0.0</v>
      </c>
      <c r="D2780" s="12">
        <f t="shared" si="1"/>
        <v>27</v>
      </c>
    </row>
    <row r="2781">
      <c r="A2781" s="10">
        <v>45257.0</v>
      </c>
      <c r="B2781" s="11" t="s">
        <v>2156</v>
      </c>
      <c r="C2781" s="12">
        <v>0.0</v>
      </c>
      <c r="D2781" s="12">
        <f t="shared" si="1"/>
        <v>27</v>
      </c>
    </row>
    <row r="2782">
      <c r="A2782" s="10">
        <v>45257.0</v>
      </c>
      <c r="B2782" s="11" t="s">
        <v>2157</v>
      </c>
      <c r="C2782" s="12">
        <v>0.0</v>
      </c>
      <c r="D2782" s="12">
        <f t="shared" si="1"/>
        <v>27</v>
      </c>
    </row>
    <row r="2783">
      <c r="A2783" s="10">
        <v>45257.0</v>
      </c>
      <c r="B2783" s="11" t="s">
        <v>2158</v>
      </c>
      <c r="C2783" s="12">
        <v>0.0</v>
      </c>
      <c r="D2783" s="12">
        <f t="shared" si="1"/>
        <v>27</v>
      </c>
    </row>
    <row r="2784">
      <c r="A2784" s="10">
        <v>45257.0</v>
      </c>
      <c r="B2784" s="11" t="s">
        <v>2159</v>
      </c>
      <c r="C2784" s="12">
        <v>0.0</v>
      </c>
      <c r="D2784" s="12">
        <f t="shared" si="1"/>
        <v>27</v>
      </c>
    </row>
    <row r="2785">
      <c r="A2785" s="10">
        <v>45257.0</v>
      </c>
      <c r="B2785" s="11" t="s">
        <v>2160</v>
      </c>
      <c r="C2785" s="12">
        <v>0.0</v>
      </c>
      <c r="D2785" s="12">
        <f t="shared" si="1"/>
        <v>27</v>
      </c>
    </row>
    <row r="2786">
      <c r="A2786" s="10">
        <v>45257.0</v>
      </c>
      <c r="B2786" s="11" t="s">
        <v>2161</v>
      </c>
      <c r="C2786" s="12">
        <v>0.0</v>
      </c>
      <c r="D2786" s="12">
        <f t="shared" si="1"/>
        <v>27</v>
      </c>
    </row>
    <row r="2787">
      <c r="A2787" s="10">
        <v>45257.0</v>
      </c>
      <c r="B2787" s="11" t="s">
        <v>369</v>
      </c>
      <c r="C2787" s="12">
        <v>0.0</v>
      </c>
      <c r="D2787" s="12">
        <f t="shared" si="1"/>
        <v>27</v>
      </c>
    </row>
    <row r="2788">
      <c r="A2788" s="10">
        <v>45257.0</v>
      </c>
      <c r="B2788" s="11" t="s">
        <v>306</v>
      </c>
      <c r="C2788" s="12">
        <v>0.0</v>
      </c>
      <c r="D2788" s="12">
        <f t="shared" si="1"/>
        <v>27</v>
      </c>
    </row>
    <row r="2789">
      <c r="A2789" s="10">
        <v>45257.0</v>
      </c>
      <c r="B2789" s="11" t="s">
        <v>2162</v>
      </c>
      <c r="C2789" s="12">
        <v>0.0</v>
      </c>
      <c r="D2789" s="12">
        <f t="shared" si="1"/>
        <v>27</v>
      </c>
    </row>
    <row r="2790">
      <c r="A2790" s="10">
        <v>45257.0</v>
      </c>
      <c r="B2790" s="11" t="s">
        <v>2163</v>
      </c>
      <c r="C2790" s="12">
        <v>0.0</v>
      </c>
      <c r="D2790" s="12">
        <f t="shared" si="1"/>
        <v>27</v>
      </c>
    </row>
    <row r="2791">
      <c r="A2791" s="10">
        <v>45257.0</v>
      </c>
      <c r="B2791" s="11" t="s">
        <v>622</v>
      </c>
      <c r="C2791" s="12">
        <v>0.0</v>
      </c>
      <c r="D2791" s="12">
        <f t="shared" si="1"/>
        <v>27</v>
      </c>
    </row>
    <row r="2792">
      <c r="A2792" s="10">
        <v>45257.0</v>
      </c>
      <c r="B2792" s="11" t="s">
        <v>2164</v>
      </c>
      <c r="C2792" s="12">
        <v>0.0</v>
      </c>
      <c r="D2792" s="12">
        <f t="shared" si="1"/>
        <v>27</v>
      </c>
    </row>
    <row r="2793">
      <c r="A2793" s="10">
        <v>45257.0</v>
      </c>
      <c r="B2793" s="11" t="s">
        <v>2165</v>
      </c>
      <c r="C2793" s="12">
        <v>0.0</v>
      </c>
      <c r="D2793" s="12">
        <f t="shared" si="1"/>
        <v>27</v>
      </c>
    </row>
    <row r="2794">
      <c r="A2794" s="10">
        <v>45260.0</v>
      </c>
      <c r="B2794" s="11" t="s">
        <v>2166</v>
      </c>
      <c r="C2794" s="12">
        <v>0.0</v>
      </c>
      <c r="D2794" s="12">
        <f t="shared" si="1"/>
        <v>30</v>
      </c>
    </row>
    <row r="2795">
      <c r="A2795" s="10">
        <v>45260.0</v>
      </c>
      <c r="B2795" s="11" t="s">
        <v>2167</v>
      </c>
      <c r="C2795" s="12">
        <v>0.0</v>
      </c>
      <c r="D2795" s="12">
        <f t="shared" si="1"/>
        <v>30</v>
      </c>
    </row>
    <row r="2796">
      <c r="A2796" s="10">
        <v>45260.0</v>
      </c>
      <c r="B2796" s="11" t="s">
        <v>2168</v>
      </c>
      <c r="C2796" s="12">
        <v>0.0</v>
      </c>
      <c r="D2796" s="12">
        <f t="shared" si="1"/>
        <v>30</v>
      </c>
    </row>
    <row r="2797">
      <c r="A2797" s="10">
        <v>45260.0</v>
      </c>
      <c r="B2797" s="11" t="s">
        <v>2169</v>
      </c>
      <c r="C2797" s="12">
        <v>0.0</v>
      </c>
      <c r="D2797" s="12">
        <f t="shared" si="1"/>
        <v>30</v>
      </c>
    </row>
    <row r="2798">
      <c r="A2798" s="10">
        <v>45260.0</v>
      </c>
      <c r="B2798" s="11" t="s">
        <v>2170</v>
      </c>
      <c r="C2798" s="12">
        <v>0.0</v>
      </c>
      <c r="D2798" s="12">
        <f t="shared" si="1"/>
        <v>30</v>
      </c>
    </row>
    <row r="2799">
      <c r="A2799" s="10">
        <v>45260.0</v>
      </c>
      <c r="B2799" s="11" t="s">
        <v>2171</v>
      </c>
      <c r="C2799" s="12">
        <v>0.0</v>
      </c>
      <c r="D2799" s="12">
        <f t="shared" si="1"/>
        <v>30</v>
      </c>
    </row>
    <row r="2800">
      <c r="A2800" s="10">
        <v>45260.0</v>
      </c>
      <c r="B2800" s="11" t="s">
        <v>2172</v>
      </c>
      <c r="C2800" s="12">
        <v>0.0</v>
      </c>
      <c r="D2800" s="12">
        <f t="shared" si="1"/>
        <v>30</v>
      </c>
    </row>
    <row r="2801">
      <c r="A2801" s="10">
        <v>45260.0</v>
      </c>
      <c r="B2801" s="11" t="s">
        <v>2173</v>
      </c>
      <c r="C2801" s="12">
        <v>0.0</v>
      </c>
      <c r="D2801" s="12">
        <f t="shared" si="1"/>
        <v>30</v>
      </c>
    </row>
    <row r="2802">
      <c r="A2802" s="10">
        <v>45260.0</v>
      </c>
      <c r="B2802" s="11" t="s">
        <v>32</v>
      </c>
      <c r="C2802" s="12">
        <v>0.0</v>
      </c>
      <c r="D2802" s="12">
        <f t="shared" si="1"/>
        <v>30</v>
      </c>
    </row>
    <row r="2803">
      <c r="A2803" s="10">
        <v>45260.0</v>
      </c>
      <c r="B2803" s="11" t="s">
        <v>1901</v>
      </c>
      <c r="C2803" s="12">
        <v>0.0</v>
      </c>
      <c r="D2803" s="12">
        <f t="shared" si="1"/>
        <v>30</v>
      </c>
    </row>
    <row r="2804">
      <c r="A2804" s="10">
        <v>45260.0</v>
      </c>
      <c r="B2804" s="11" t="s">
        <v>2174</v>
      </c>
      <c r="C2804" s="12">
        <v>0.0</v>
      </c>
      <c r="D2804" s="12">
        <f t="shared" si="1"/>
        <v>30</v>
      </c>
    </row>
    <row r="2805">
      <c r="A2805" s="10">
        <v>45260.0</v>
      </c>
      <c r="B2805" s="11" t="s">
        <v>2039</v>
      </c>
      <c r="C2805" s="12">
        <v>0.0</v>
      </c>
      <c r="D2805" s="12">
        <f t="shared" si="1"/>
        <v>30</v>
      </c>
    </row>
    <row r="2806">
      <c r="A2806" s="10">
        <v>45260.0</v>
      </c>
      <c r="B2806" s="11" t="s">
        <v>2175</v>
      </c>
      <c r="C2806" s="12">
        <v>0.0</v>
      </c>
      <c r="D2806" s="12">
        <f t="shared" si="1"/>
        <v>30</v>
      </c>
    </row>
    <row r="2807">
      <c r="A2807" s="10">
        <v>45260.0</v>
      </c>
      <c r="B2807" s="11" t="s">
        <v>447</v>
      </c>
      <c r="C2807" s="12">
        <v>0.0</v>
      </c>
      <c r="D2807" s="12">
        <f t="shared" si="1"/>
        <v>30</v>
      </c>
    </row>
    <row r="2808">
      <c r="A2808" s="10">
        <v>45260.0</v>
      </c>
      <c r="B2808" s="11" t="s">
        <v>2176</v>
      </c>
      <c r="C2808" s="12">
        <v>0.0</v>
      </c>
      <c r="D2808" s="12">
        <f t="shared" si="1"/>
        <v>30</v>
      </c>
    </row>
    <row r="2809">
      <c r="A2809" s="10">
        <v>45260.0</v>
      </c>
      <c r="B2809" s="11" t="s">
        <v>1371</v>
      </c>
      <c r="C2809" s="12">
        <v>0.0</v>
      </c>
      <c r="D2809" s="12">
        <f t="shared" si="1"/>
        <v>30</v>
      </c>
    </row>
    <row r="2810">
      <c r="A2810" s="10">
        <v>45260.0</v>
      </c>
      <c r="B2810" s="11" t="s">
        <v>2177</v>
      </c>
      <c r="C2810" s="12">
        <v>0.0</v>
      </c>
      <c r="D2810" s="12">
        <f t="shared" si="1"/>
        <v>30</v>
      </c>
    </row>
    <row r="2811">
      <c r="A2811" s="10">
        <v>45260.0</v>
      </c>
      <c r="B2811" s="11" t="s">
        <v>2178</v>
      </c>
      <c r="C2811" s="12">
        <v>0.0</v>
      </c>
      <c r="D2811" s="12">
        <f t="shared" si="1"/>
        <v>30</v>
      </c>
    </row>
    <row r="2812">
      <c r="A2812" s="10">
        <v>45260.0</v>
      </c>
      <c r="B2812" s="11" t="s">
        <v>2179</v>
      </c>
      <c r="C2812" s="12">
        <v>0.0</v>
      </c>
      <c r="D2812" s="12">
        <f t="shared" si="1"/>
        <v>30</v>
      </c>
    </row>
    <row r="2813">
      <c r="A2813" s="10">
        <v>45260.0</v>
      </c>
      <c r="B2813" s="11" t="s">
        <v>2180</v>
      </c>
      <c r="C2813" s="12">
        <v>0.0</v>
      </c>
      <c r="D2813" s="12">
        <f t="shared" si="1"/>
        <v>30</v>
      </c>
    </row>
    <row r="2814">
      <c r="A2814" s="10">
        <v>45260.0</v>
      </c>
      <c r="B2814" s="11" t="s">
        <v>2181</v>
      </c>
      <c r="C2814" s="12">
        <v>0.0</v>
      </c>
      <c r="D2814" s="12">
        <f t="shared" si="1"/>
        <v>30</v>
      </c>
    </row>
    <row r="2815">
      <c r="A2815" s="10">
        <v>45260.0</v>
      </c>
      <c r="B2815" s="11" t="s">
        <v>2182</v>
      </c>
      <c r="C2815" s="12">
        <v>0.0</v>
      </c>
      <c r="D2815" s="12">
        <f t="shared" si="1"/>
        <v>30</v>
      </c>
    </row>
    <row r="2816">
      <c r="A2816" s="10">
        <v>45260.0</v>
      </c>
      <c r="B2816" s="11" t="s">
        <v>2183</v>
      </c>
      <c r="C2816" s="12">
        <v>0.0</v>
      </c>
      <c r="D2816" s="12">
        <f t="shared" si="1"/>
        <v>30</v>
      </c>
    </row>
    <row r="2817">
      <c r="A2817" s="10">
        <v>45260.0</v>
      </c>
      <c r="B2817" s="11" t="s">
        <v>369</v>
      </c>
      <c r="C2817" s="12">
        <v>0.0</v>
      </c>
      <c r="D2817" s="12">
        <f t="shared" si="1"/>
        <v>30</v>
      </c>
    </row>
    <row r="2818">
      <c r="A2818" s="10">
        <v>45260.0</v>
      </c>
      <c r="B2818" s="11" t="s">
        <v>2184</v>
      </c>
      <c r="C2818" s="12">
        <v>0.0</v>
      </c>
      <c r="D2818" s="12">
        <f t="shared" si="1"/>
        <v>30</v>
      </c>
    </row>
    <row r="2819">
      <c r="A2819" s="10">
        <v>45260.0</v>
      </c>
      <c r="B2819" s="11" t="s">
        <v>2185</v>
      </c>
      <c r="C2819" s="12">
        <v>0.0</v>
      </c>
      <c r="D2819" s="12">
        <f t="shared" si="1"/>
        <v>30</v>
      </c>
    </row>
    <row r="2820">
      <c r="A2820" s="10">
        <v>45260.0</v>
      </c>
      <c r="B2820" s="11" t="s">
        <v>2186</v>
      </c>
      <c r="C2820" s="12">
        <v>0.0</v>
      </c>
      <c r="D2820" s="12">
        <f t="shared" si="1"/>
        <v>30</v>
      </c>
    </row>
    <row r="2821">
      <c r="A2821" s="10">
        <v>45260.0</v>
      </c>
      <c r="B2821" s="11" t="s">
        <v>2187</v>
      </c>
      <c r="C2821" s="12">
        <v>0.0</v>
      </c>
      <c r="D2821" s="12">
        <f t="shared" si="1"/>
        <v>30</v>
      </c>
    </row>
    <row r="2822">
      <c r="A2822" s="10">
        <v>45260.0</v>
      </c>
      <c r="B2822" s="11" t="s">
        <v>2188</v>
      </c>
      <c r="C2822" s="12">
        <v>0.0</v>
      </c>
      <c r="D2822" s="12">
        <f t="shared" si="1"/>
        <v>30</v>
      </c>
    </row>
    <row r="2823">
      <c r="A2823" s="10">
        <v>45260.0</v>
      </c>
      <c r="B2823" s="11" t="s">
        <v>1254</v>
      </c>
      <c r="C2823" s="12">
        <v>0.0</v>
      </c>
      <c r="D2823" s="12">
        <f t="shared" si="1"/>
        <v>30</v>
      </c>
    </row>
    <row r="2824">
      <c r="A2824" s="10">
        <v>45260.0</v>
      </c>
      <c r="B2824" s="11" t="s">
        <v>2156</v>
      </c>
      <c r="C2824" s="12">
        <v>0.0</v>
      </c>
      <c r="D2824" s="12">
        <f t="shared" si="1"/>
        <v>30</v>
      </c>
    </row>
    <row r="2825">
      <c r="A2825" s="10">
        <v>45260.0</v>
      </c>
      <c r="B2825" s="11" t="s">
        <v>2048</v>
      </c>
      <c r="C2825" s="12">
        <v>0.0</v>
      </c>
      <c r="D2825" s="12">
        <f t="shared" si="1"/>
        <v>30</v>
      </c>
    </row>
    <row r="2826">
      <c r="A2826" s="10">
        <v>45260.0</v>
      </c>
      <c r="B2826" s="11" t="s">
        <v>327</v>
      </c>
      <c r="C2826" s="12">
        <v>0.0</v>
      </c>
      <c r="D2826" s="12">
        <f t="shared" si="1"/>
        <v>30</v>
      </c>
    </row>
    <row r="2827">
      <c r="A2827" s="10">
        <v>45260.0</v>
      </c>
      <c r="B2827" s="11" t="s">
        <v>1981</v>
      </c>
      <c r="C2827" s="12">
        <v>0.0</v>
      </c>
      <c r="D2827" s="12">
        <f t="shared" si="1"/>
        <v>30</v>
      </c>
    </row>
    <row r="2828">
      <c r="A2828" s="10">
        <v>45260.0</v>
      </c>
      <c r="B2828" s="11" t="s">
        <v>2189</v>
      </c>
      <c r="C2828" s="12">
        <v>0.0</v>
      </c>
      <c r="D2828" s="12">
        <f t="shared" si="1"/>
        <v>30</v>
      </c>
    </row>
    <row r="2829">
      <c r="A2829" s="10">
        <v>45260.0</v>
      </c>
      <c r="B2829" s="11" t="s">
        <v>2190</v>
      </c>
      <c r="C2829" s="12">
        <v>0.0</v>
      </c>
      <c r="D2829" s="12">
        <f t="shared" si="1"/>
        <v>30</v>
      </c>
    </row>
    <row r="2830">
      <c r="A2830" s="10">
        <v>45260.0</v>
      </c>
      <c r="B2830" s="11" t="s">
        <v>2191</v>
      </c>
      <c r="C2830" s="12">
        <v>0.0</v>
      </c>
      <c r="D2830" s="12">
        <f t="shared" si="1"/>
        <v>30</v>
      </c>
    </row>
    <row r="2831">
      <c r="A2831" s="10">
        <v>45260.0</v>
      </c>
      <c r="B2831" s="11" t="s">
        <v>2192</v>
      </c>
      <c r="C2831" s="12">
        <v>0.0</v>
      </c>
      <c r="D2831" s="12">
        <f t="shared" si="1"/>
        <v>30</v>
      </c>
    </row>
    <row r="2832">
      <c r="A2832" s="10">
        <v>45260.0</v>
      </c>
      <c r="B2832" s="11" t="s">
        <v>1290</v>
      </c>
      <c r="C2832" s="12">
        <v>0.0</v>
      </c>
      <c r="D2832" s="12">
        <f t="shared" si="1"/>
        <v>30</v>
      </c>
    </row>
    <row r="2833">
      <c r="A2833" s="10">
        <v>45260.0</v>
      </c>
      <c r="B2833" s="11" t="s">
        <v>121</v>
      </c>
      <c r="C2833" s="12">
        <v>0.0</v>
      </c>
      <c r="D2833" s="12">
        <f t="shared" si="1"/>
        <v>30</v>
      </c>
    </row>
    <row r="2834">
      <c r="A2834" s="10">
        <v>45260.0</v>
      </c>
      <c r="B2834" s="11" t="s">
        <v>2049</v>
      </c>
      <c r="C2834" s="12">
        <v>0.0</v>
      </c>
      <c r="D2834" s="12">
        <f t="shared" si="1"/>
        <v>30</v>
      </c>
    </row>
    <row r="2835">
      <c r="A2835" s="10">
        <v>45260.0</v>
      </c>
      <c r="B2835" s="11" t="s">
        <v>2193</v>
      </c>
      <c r="C2835" s="12">
        <v>0.0</v>
      </c>
      <c r="D2835" s="12">
        <f t="shared" si="1"/>
        <v>30</v>
      </c>
    </row>
    <row r="2836">
      <c r="A2836" s="10">
        <v>45260.0</v>
      </c>
      <c r="B2836" s="11" t="s">
        <v>2194</v>
      </c>
      <c r="C2836" s="12">
        <v>0.0</v>
      </c>
      <c r="D2836" s="12">
        <f t="shared" si="1"/>
        <v>30</v>
      </c>
    </row>
    <row r="2837">
      <c r="A2837" s="10">
        <v>45260.0</v>
      </c>
      <c r="B2837" s="11" t="s">
        <v>2195</v>
      </c>
      <c r="C2837" s="12">
        <v>0.0</v>
      </c>
      <c r="D2837" s="12">
        <f t="shared" si="1"/>
        <v>30</v>
      </c>
    </row>
    <row r="2838">
      <c r="A2838" s="10">
        <v>45260.0</v>
      </c>
      <c r="B2838" s="11" t="s">
        <v>2196</v>
      </c>
      <c r="C2838" s="12">
        <v>0.0</v>
      </c>
      <c r="D2838" s="12">
        <f t="shared" si="1"/>
        <v>30</v>
      </c>
    </row>
    <row r="2839">
      <c r="A2839" s="10">
        <v>45260.0</v>
      </c>
      <c r="B2839" s="11" t="s">
        <v>2197</v>
      </c>
      <c r="C2839" s="12">
        <v>0.0</v>
      </c>
      <c r="D2839" s="12">
        <f t="shared" si="1"/>
        <v>30</v>
      </c>
    </row>
    <row r="2840">
      <c r="A2840" s="10">
        <v>45260.0</v>
      </c>
      <c r="B2840" s="11" t="s">
        <v>2198</v>
      </c>
      <c r="C2840" s="12">
        <v>0.0</v>
      </c>
      <c r="D2840" s="12">
        <f t="shared" si="1"/>
        <v>30</v>
      </c>
    </row>
    <row r="2841">
      <c r="A2841" s="10">
        <v>45260.0</v>
      </c>
      <c r="B2841" s="11" t="s">
        <v>2199</v>
      </c>
      <c r="C2841" s="12">
        <v>0.0</v>
      </c>
      <c r="D2841" s="12">
        <f t="shared" si="1"/>
        <v>30</v>
      </c>
    </row>
    <row r="2842">
      <c r="A2842" s="10">
        <v>45260.0</v>
      </c>
      <c r="B2842" s="11" t="s">
        <v>2200</v>
      </c>
      <c r="C2842" s="12">
        <v>0.0</v>
      </c>
      <c r="D2842" s="12">
        <f t="shared" si="1"/>
        <v>30</v>
      </c>
    </row>
    <row r="2843">
      <c r="A2843" s="10">
        <v>45260.0</v>
      </c>
      <c r="B2843" s="11" t="s">
        <v>2201</v>
      </c>
      <c r="C2843" s="12">
        <v>0.0</v>
      </c>
      <c r="D2843" s="12">
        <f t="shared" si="1"/>
        <v>30</v>
      </c>
    </row>
    <row r="2844">
      <c r="A2844" s="10">
        <v>45260.0</v>
      </c>
      <c r="B2844" s="11" t="s">
        <v>903</v>
      </c>
      <c r="C2844" s="12">
        <v>0.0</v>
      </c>
      <c r="D2844" s="12">
        <f t="shared" si="1"/>
        <v>30</v>
      </c>
    </row>
    <row r="2845">
      <c r="A2845" s="10">
        <v>45260.0</v>
      </c>
      <c r="B2845" s="11" t="s">
        <v>2202</v>
      </c>
      <c r="C2845" s="12">
        <v>0.0</v>
      </c>
      <c r="D2845" s="12">
        <f t="shared" si="1"/>
        <v>30</v>
      </c>
    </row>
    <row r="2846">
      <c r="A2846" s="10">
        <v>45260.0</v>
      </c>
      <c r="B2846" s="11" t="s">
        <v>2203</v>
      </c>
      <c r="C2846" s="12">
        <v>0.0</v>
      </c>
      <c r="D2846" s="12">
        <f t="shared" si="1"/>
        <v>30</v>
      </c>
    </row>
    <row r="2847">
      <c r="A2847" s="10">
        <v>45260.0</v>
      </c>
      <c r="B2847" s="11" t="s">
        <v>2204</v>
      </c>
      <c r="C2847" s="12">
        <v>0.0</v>
      </c>
      <c r="D2847" s="12">
        <f t="shared" si="1"/>
        <v>30</v>
      </c>
    </row>
    <row r="2848">
      <c r="A2848" s="10">
        <v>45260.0</v>
      </c>
      <c r="B2848" s="11" t="s">
        <v>1379</v>
      </c>
      <c r="C2848" s="12">
        <v>0.0</v>
      </c>
      <c r="D2848" s="12">
        <f t="shared" si="1"/>
        <v>30</v>
      </c>
    </row>
    <row r="2849">
      <c r="A2849" s="10">
        <v>45260.0</v>
      </c>
      <c r="B2849" s="11" t="s">
        <v>1523</v>
      </c>
      <c r="C2849" s="12">
        <v>0.0</v>
      </c>
      <c r="D2849" s="12">
        <f t="shared" si="1"/>
        <v>30</v>
      </c>
    </row>
    <row r="2850">
      <c r="A2850" s="10">
        <v>45260.0</v>
      </c>
      <c r="B2850" s="11" t="s">
        <v>2205</v>
      </c>
      <c r="C2850" s="12">
        <v>0.0</v>
      </c>
      <c r="D2850" s="12">
        <f t="shared" si="1"/>
        <v>30</v>
      </c>
    </row>
    <row r="2851">
      <c r="A2851" s="10">
        <v>45260.0</v>
      </c>
      <c r="B2851" s="11" t="s">
        <v>2206</v>
      </c>
      <c r="C2851" s="12">
        <v>0.0</v>
      </c>
      <c r="D2851" s="12">
        <f t="shared" si="1"/>
        <v>30</v>
      </c>
    </row>
    <row r="2852">
      <c r="A2852" s="10">
        <v>45260.0</v>
      </c>
      <c r="B2852" s="11" t="s">
        <v>2207</v>
      </c>
      <c r="C2852" s="12">
        <v>0.0</v>
      </c>
      <c r="D2852" s="12">
        <f t="shared" si="1"/>
        <v>30</v>
      </c>
    </row>
    <row r="2853">
      <c r="A2853" s="10">
        <v>45260.0</v>
      </c>
      <c r="B2853" s="11" t="s">
        <v>2208</v>
      </c>
      <c r="C2853" s="12">
        <v>0.0</v>
      </c>
      <c r="D2853" s="12">
        <f t="shared" si="1"/>
        <v>30</v>
      </c>
    </row>
    <row r="2854">
      <c r="A2854" s="10">
        <v>45260.0</v>
      </c>
      <c r="B2854" s="11" t="s">
        <v>348</v>
      </c>
      <c r="C2854" s="12">
        <v>0.0</v>
      </c>
      <c r="D2854" s="12">
        <f t="shared" si="1"/>
        <v>30</v>
      </c>
    </row>
    <row r="2855">
      <c r="A2855" s="10">
        <v>45260.0</v>
      </c>
      <c r="B2855" s="11" t="s">
        <v>2209</v>
      </c>
      <c r="C2855" s="12">
        <v>0.0</v>
      </c>
      <c r="D2855" s="12">
        <f t="shared" si="1"/>
        <v>30</v>
      </c>
    </row>
    <row r="2856">
      <c r="A2856" s="10">
        <v>45260.0</v>
      </c>
      <c r="B2856" s="11" t="s">
        <v>2210</v>
      </c>
      <c r="C2856" s="12">
        <v>0.0</v>
      </c>
      <c r="D2856" s="12">
        <f t="shared" si="1"/>
        <v>30</v>
      </c>
    </row>
    <row r="2857">
      <c r="A2857" s="10">
        <v>45260.0</v>
      </c>
      <c r="B2857" s="11" t="s">
        <v>2211</v>
      </c>
      <c r="C2857" s="12">
        <v>0.0</v>
      </c>
      <c r="D2857" s="12">
        <f t="shared" si="1"/>
        <v>30</v>
      </c>
    </row>
    <row r="2858">
      <c r="A2858" s="10">
        <v>45260.0</v>
      </c>
      <c r="B2858" s="11" t="s">
        <v>2212</v>
      </c>
      <c r="C2858" s="12">
        <v>0.0</v>
      </c>
      <c r="D2858" s="12">
        <f t="shared" si="1"/>
        <v>30</v>
      </c>
    </row>
    <row r="2859">
      <c r="A2859" s="10">
        <v>45260.0</v>
      </c>
      <c r="B2859" s="11" t="s">
        <v>2213</v>
      </c>
      <c r="C2859" s="12">
        <v>0.0</v>
      </c>
      <c r="D2859" s="12">
        <f t="shared" si="1"/>
        <v>30</v>
      </c>
    </row>
    <row r="2860">
      <c r="A2860" s="10">
        <v>45260.0</v>
      </c>
      <c r="B2860" s="11" t="s">
        <v>2214</v>
      </c>
      <c r="C2860" s="12">
        <v>0.0</v>
      </c>
      <c r="D2860" s="12">
        <f t="shared" si="1"/>
        <v>30</v>
      </c>
    </row>
    <row r="2861">
      <c r="A2861" s="10">
        <v>45260.0</v>
      </c>
      <c r="B2861" s="11" t="s">
        <v>510</v>
      </c>
      <c r="C2861" s="12">
        <v>0.0</v>
      </c>
      <c r="D2861" s="12">
        <f t="shared" si="1"/>
        <v>30</v>
      </c>
    </row>
    <row r="2862">
      <c r="A2862" s="10">
        <v>45260.0</v>
      </c>
      <c r="B2862" s="11" t="s">
        <v>1574</v>
      </c>
      <c r="C2862" s="12">
        <v>0.0</v>
      </c>
      <c r="D2862" s="12">
        <f t="shared" si="1"/>
        <v>30</v>
      </c>
    </row>
    <row r="2863">
      <c r="A2863" s="10">
        <v>45239.0</v>
      </c>
      <c r="B2863" s="11" t="s">
        <v>2215</v>
      </c>
      <c r="C2863" s="12">
        <v>0.0</v>
      </c>
      <c r="D2863" s="12">
        <f t="shared" si="1"/>
        <v>9</v>
      </c>
    </row>
    <row r="2864">
      <c r="A2864" s="10">
        <v>45239.0</v>
      </c>
      <c r="B2864" s="11" t="s">
        <v>1101</v>
      </c>
      <c r="C2864" s="12">
        <v>0.0</v>
      </c>
      <c r="D2864" s="12">
        <f t="shared" si="1"/>
        <v>9</v>
      </c>
    </row>
    <row r="2865">
      <c r="A2865" s="10">
        <v>45239.0</v>
      </c>
      <c r="B2865" s="11" t="s">
        <v>535</v>
      </c>
      <c r="C2865" s="12">
        <v>0.0</v>
      </c>
      <c r="D2865" s="12">
        <f t="shared" si="1"/>
        <v>9</v>
      </c>
    </row>
    <row r="2866">
      <c r="A2866" s="10">
        <v>45239.0</v>
      </c>
      <c r="B2866" s="11" t="s">
        <v>2216</v>
      </c>
      <c r="C2866" s="12">
        <v>0.0</v>
      </c>
      <c r="D2866" s="12">
        <f t="shared" si="1"/>
        <v>9</v>
      </c>
    </row>
    <row r="2867">
      <c r="A2867" s="10">
        <v>45239.0</v>
      </c>
      <c r="B2867" s="11" t="s">
        <v>594</v>
      </c>
      <c r="C2867" s="12">
        <v>0.0</v>
      </c>
      <c r="D2867" s="12">
        <f t="shared" si="1"/>
        <v>9</v>
      </c>
    </row>
    <row r="2868">
      <c r="A2868" s="10">
        <v>45239.0</v>
      </c>
      <c r="B2868" s="11" t="s">
        <v>343</v>
      </c>
      <c r="C2868" s="12">
        <v>0.0</v>
      </c>
      <c r="D2868" s="12">
        <f t="shared" si="1"/>
        <v>9</v>
      </c>
    </row>
    <row r="2869">
      <c r="A2869" s="10">
        <v>45239.0</v>
      </c>
      <c r="B2869" s="11" t="s">
        <v>1105</v>
      </c>
      <c r="C2869" s="12">
        <v>0.0</v>
      </c>
      <c r="D2869" s="12">
        <f t="shared" si="1"/>
        <v>9</v>
      </c>
    </row>
    <row r="2870">
      <c r="A2870" s="10">
        <v>45239.0</v>
      </c>
      <c r="B2870" s="11" t="s">
        <v>2217</v>
      </c>
      <c r="C2870" s="12">
        <v>0.0</v>
      </c>
      <c r="D2870" s="12">
        <f t="shared" si="1"/>
        <v>9</v>
      </c>
    </row>
    <row r="2871">
      <c r="A2871" s="10">
        <v>45239.0</v>
      </c>
      <c r="B2871" s="11" t="s">
        <v>806</v>
      </c>
      <c r="C2871" s="12">
        <v>0.0</v>
      </c>
      <c r="D2871" s="12">
        <f t="shared" si="1"/>
        <v>9</v>
      </c>
    </row>
    <row r="2872">
      <c r="A2872" s="10">
        <v>45239.0</v>
      </c>
      <c r="B2872" s="11" t="s">
        <v>1866</v>
      </c>
      <c r="C2872" s="12">
        <v>0.0</v>
      </c>
      <c r="D2872" s="12">
        <f t="shared" si="1"/>
        <v>9</v>
      </c>
    </row>
    <row r="2873">
      <c r="A2873" s="10">
        <v>45239.0</v>
      </c>
      <c r="B2873" s="11" t="s">
        <v>2218</v>
      </c>
      <c r="C2873" s="12">
        <v>0.0</v>
      </c>
      <c r="D2873" s="12">
        <f t="shared" si="1"/>
        <v>9</v>
      </c>
    </row>
    <row r="2874">
      <c r="A2874" s="10">
        <v>45239.0</v>
      </c>
      <c r="B2874" s="11" t="s">
        <v>2219</v>
      </c>
      <c r="C2874" s="12">
        <v>0.0</v>
      </c>
      <c r="D2874" s="12">
        <f t="shared" si="1"/>
        <v>9</v>
      </c>
    </row>
    <row r="2875">
      <c r="A2875" s="10">
        <v>45239.0</v>
      </c>
      <c r="B2875" s="11" t="s">
        <v>2220</v>
      </c>
      <c r="C2875" s="12">
        <v>0.0</v>
      </c>
      <c r="D2875" s="12">
        <f t="shared" si="1"/>
        <v>9</v>
      </c>
    </row>
    <row r="2876">
      <c r="A2876" s="10">
        <v>45239.0</v>
      </c>
      <c r="B2876" s="11" t="s">
        <v>674</v>
      </c>
      <c r="C2876" s="12">
        <v>0.0</v>
      </c>
      <c r="D2876" s="12">
        <f t="shared" si="1"/>
        <v>9</v>
      </c>
    </row>
    <row r="2877">
      <c r="A2877" s="10">
        <v>45239.0</v>
      </c>
      <c r="B2877" s="11" t="s">
        <v>418</v>
      </c>
      <c r="C2877" s="12">
        <v>0.0</v>
      </c>
      <c r="D2877" s="12">
        <f t="shared" si="1"/>
        <v>9</v>
      </c>
    </row>
    <row r="2878">
      <c r="A2878" s="10">
        <v>45239.0</v>
      </c>
      <c r="B2878" s="11" t="s">
        <v>1745</v>
      </c>
      <c r="C2878" s="12">
        <v>0.0</v>
      </c>
      <c r="D2878" s="12">
        <f t="shared" si="1"/>
        <v>9</v>
      </c>
    </row>
    <row r="2879">
      <c r="A2879" s="10">
        <v>45239.0</v>
      </c>
      <c r="B2879" s="11" t="s">
        <v>2054</v>
      </c>
      <c r="C2879" s="12">
        <v>0.0</v>
      </c>
      <c r="D2879" s="12">
        <f t="shared" si="1"/>
        <v>9</v>
      </c>
    </row>
    <row r="2880">
      <c r="A2880" s="10">
        <v>45239.0</v>
      </c>
      <c r="B2880" s="11" t="s">
        <v>2221</v>
      </c>
      <c r="C2880" s="12">
        <v>0.0</v>
      </c>
      <c r="D2880" s="12">
        <f t="shared" si="1"/>
        <v>9</v>
      </c>
    </row>
    <row r="2881">
      <c r="A2881" s="10">
        <v>45239.0</v>
      </c>
      <c r="B2881" s="11" t="s">
        <v>2222</v>
      </c>
      <c r="C2881" s="12">
        <v>0.0</v>
      </c>
      <c r="D2881" s="12">
        <f t="shared" si="1"/>
        <v>9</v>
      </c>
    </row>
    <row r="2882">
      <c r="A2882" s="10">
        <v>45239.0</v>
      </c>
      <c r="B2882" s="11" t="s">
        <v>2223</v>
      </c>
      <c r="C2882" s="12">
        <v>0.0</v>
      </c>
      <c r="D2882" s="12">
        <f t="shared" si="1"/>
        <v>9</v>
      </c>
    </row>
    <row r="2883">
      <c r="A2883" s="10">
        <v>45239.0</v>
      </c>
      <c r="B2883" s="11" t="s">
        <v>2224</v>
      </c>
      <c r="C2883" s="12">
        <v>0.0</v>
      </c>
      <c r="D2883" s="12">
        <f t="shared" si="1"/>
        <v>9</v>
      </c>
    </row>
    <row r="2884">
      <c r="A2884" s="10">
        <v>45239.0</v>
      </c>
      <c r="B2884" s="11" t="s">
        <v>2225</v>
      </c>
      <c r="C2884" s="12">
        <v>0.0</v>
      </c>
      <c r="D2884" s="12">
        <f t="shared" si="1"/>
        <v>9</v>
      </c>
    </row>
    <row r="2885">
      <c r="A2885" s="10">
        <v>45239.0</v>
      </c>
      <c r="B2885" s="11" t="s">
        <v>2226</v>
      </c>
      <c r="C2885" s="12">
        <v>0.0</v>
      </c>
      <c r="D2885" s="12">
        <f t="shared" si="1"/>
        <v>9</v>
      </c>
    </row>
    <row r="2886">
      <c r="A2886" s="10">
        <v>45239.0</v>
      </c>
      <c r="B2886" s="11" t="s">
        <v>2227</v>
      </c>
      <c r="C2886" s="12">
        <v>0.0</v>
      </c>
      <c r="D2886" s="12">
        <f t="shared" si="1"/>
        <v>9</v>
      </c>
    </row>
    <row r="2887">
      <c r="A2887" s="10">
        <v>45239.0</v>
      </c>
      <c r="B2887" s="11" t="s">
        <v>2228</v>
      </c>
      <c r="C2887" s="12">
        <v>0.0</v>
      </c>
      <c r="D2887" s="12">
        <f t="shared" si="1"/>
        <v>9</v>
      </c>
    </row>
    <row r="2888">
      <c r="A2888" s="10">
        <v>45239.0</v>
      </c>
      <c r="B2888" s="11" t="s">
        <v>1343</v>
      </c>
      <c r="C2888" s="12">
        <v>0.0</v>
      </c>
      <c r="D2888" s="12">
        <f t="shared" si="1"/>
        <v>9</v>
      </c>
    </row>
    <row r="2889">
      <c r="A2889" s="10">
        <v>45239.0</v>
      </c>
      <c r="B2889" s="11" t="s">
        <v>1372</v>
      </c>
      <c r="C2889" s="12">
        <v>0.0</v>
      </c>
      <c r="D2889" s="12">
        <f t="shared" si="1"/>
        <v>9</v>
      </c>
    </row>
    <row r="2890">
      <c r="A2890" s="10">
        <v>45239.0</v>
      </c>
      <c r="B2890" s="11" t="s">
        <v>2229</v>
      </c>
      <c r="C2890" s="12">
        <v>0.0</v>
      </c>
      <c r="D2890" s="12">
        <f t="shared" si="1"/>
        <v>9</v>
      </c>
    </row>
    <row r="2891">
      <c r="A2891" s="10">
        <v>45239.0</v>
      </c>
      <c r="B2891" s="11" t="s">
        <v>1780</v>
      </c>
      <c r="C2891" s="12">
        <v>0.0</v>
      </c>
      <c r="D2891" s="12">
        <f t="shared" si="1"/>
        <v>9</v>
      </c>
    </row>
    <row r="2892">
      <c r="A2892" s="10">
        <v>45239.0</v>
      </c>
      <c r="B2892" s="11" t="s">
        <v>2230</v>
      </c>
      <c r="C2892" s="12">
        <v>0.0</v>
      </c>
      <c r="D2892" s="12">
        <f t="shared" si="1"/>
        <v>9</v>
      </c>
    </row>
    <row r="2893">
      <c r="A2893" s="10">
        <v>45239.0</v>
      </c>
      <c r="B2893" s="11" t="s">
        <v>2231</v>
      </c>
      <c r="C2893" s="12">
        <v>0.0</v>
      </c>
      <c r="D2893" s="12">
        <f t="shared" si="1"/>
        <v>9</v>
      </c>
    </row>
    <row r="2894">
      <c r="A2894" s="10">
        <v>45239.0</v>
      </c>
      <c r="B2894" s="11" t="s">
        <v>1477</v>
      </c>
      <c r="C2894" s="12">
        <v>0.0</v>
      </c>
      <c r="D2894" s="12">
        <f t="shared" si="1"/>
        <v>9</v>
      </c>
    </row>
    <row r="2895">
      <c r="A2895" s="10">
        <v>45239.0</v>
      </c>
      <c r="B2895" s="11" t="s">
        <v>2232</v>
      </c>
      <c r="C2895" s="12">
        <v>0.0</v>
      </c>
      <c r="D2895" s="12">
        <f t="shared" si="1"/>
        <v>9</v>
      </c>
    </row>
    <row r="2896">
      <c r="A2896" s="10">
        <v>45239.0</v>
      </c>
      <c r="B2896" s="11" t="s">
        <v>1008</v>
      </c>
      <c r="C2896" s="12">
        <v>0.0</v>
      </c>
      <c r="D2896" s="12">
        <f t="shared" si="1"/>
        <v>9</v>
      </c>
    </row>
    <row r="2897">
      <c r="A2897" s="10">
        <v>45239.0</v>
      </c>
      <c r="B2897" s="11" t="s">
        <v>2233</v>
      </c>
      <c r="C2897" s="12">
        <v>0.0</v>
      </c>
      <c r="D2897" s="12">
        <f t="shared" si="1"/>
        <v>9</v>
      </c>
    </row>
    <row r="2898">
      <c r="A2898" s="10">
        <v>45239.0</v>
      </c>
      <c r="B2898" s="11" t="s">
        <v>2234</v>
      </c>
      <c r="C2898" s="12">
        <v>0.0</v>
      </c>
      <c r="D2898" s="12">
        <f t="shared" si="1"/>
        <v>9</v>
      </c>
    </row>
    <row r="2899">
      <c r="A2899" s="10">
        <v>45239.0</v>
      </c>
      <c r="B2899" s="11" t="s">
        <v>1400</v>
      </c>
      <c r="C2899" s="12">
        <v>0.0</v>
      </c>
      <c r="D2899" s="12">
        <f t="shared" si="1"/>
        <v>9</v>
      </c>
    </row>
    <row r="2900">
      <c r="A2900" s="10">
        <v>45239.0</v>
      </c>
      <c r="B2900" s="11" t="s">
        <v>438</v>
      </c>
      <c r="C2900" s="12">
        <v>0.0</v>
      </c>
      <c r="D2900" s="12">
        <f t="shared" si="1"/>
        <v>9</v>
      </c>
    </row>
    <row r="2901">
      <c r="A2901" s="10">
        <v>45239.0</v>
      </c>
      <c r="B2901" s="11" t="s">
        <v>2235</v>
      </c>
      <c r="C2901" s="12">
        <v>0.0</v>
      </c>
      <c r="D2901" s="12">
        <f t="shared" si="1"/>
        <v>9</v>
      </c>
    </row>
    <row r="2902">
      <c r="A2902" s="10">
        <v>45239.0</v>
      </c>
      <c r="B2902" s="11" t="s">
        <v>2236</v>
      </c>
      <c r="C2902" s="12">
        <v>0.0</v>
      </c>
      <c r="D2902" s="12">
        <f t="shared" si="1"/>
        <v>9</v>
      </c>
    </row>
    <row r="2903">
      <c r="A2903" s="10">
        <v>45239.0</v>
      </c>
      <c r="B2903" s="11" t="s">
        <v>2237</v>
      </c>
      <c r="C2903" s="12">
        <v>0.0</v>
      </c>
      <c r="D2903" s="12">
        <f t="shared" si="1"/>
        <v>9</v>
      </c>
    </row>
    <row r="2904">
      <c r="A2904" s="10">
        <v>45239.0</v>
      </c>
      <c r="B2904" s="11" t="s">
        <v>2238</v>
      </c>
      <c r="C2904" s="12">
        <v>0.0</v>
      </c>
      <c r="D2904" s="12">
        <f t="shared" si="1"/>
        <v>9</v>
      </c>
    </row>
    <row r="2905">
      <c r="A2905" s="10">
        <v>45239.0</v>
      </c>
      <c r="B2905" s="11" t="s">
        <v>1233</v>
      </c>
      <c r="C2905" s="12">
        <v>0.0</v>
      </c>
      <c r="D2905" s="12">
        <f t="shared" si="1"/>
        <v>9</v>
      </c>
    </row>
    <row r="2906">
      <c r="A2906" s="10">
        <v>45239.0</v>
      </c>
      <c r="B2906" s="11" t="s">
        <v>1226</v>
      </c>
      <c r="C2906" s="12">
        <v>0.0</v>
      </c>
      <c r="D2906" s="12">
        <f t="shared" si="1"/>
        <v>9</v>
      </c>
    </row>
    <row r="2907">
      <c r="A2907" s="10">
        <v>45239.0</v>
      </c>
      <c r="B2907" s="11" t="s">
        <v>2239</v>
      </c>
      <c r="C2907" s="12">
        <v>0.0</v>
      </c>
      <c r="D2907" s="12">
        <f t="shared" si="1"/>
        <v>9</v>
      </c>
    </row>
    <row r="2908">
      <c r="A2908" s="10">
        <v>45239.0</v>
      </c>
      <c r="B2908" s="11" t="s">
        <v>1054</v>
      </c>
      <c r="C2908" s="12">
        <v>0.0</v>
      </c>
      <c r="D2908" s="12">
        <f t="shared" si="1"/>
        <v>9</v>
      </c>
    </row>
    <row r="2909">
      <c r="A2909" s="10">
        <v>45239.0</v>
      </c>
      <c r="B2909" s="11" t="s">
        <v>1659</v>
      </c>
      <c r="C2909" s="12">
        <v>0.0</v>
      </c>
      <c r="D2909" s="12">
        <f t="shared" si="1"/>
        <v>9</v>
      </c>
    </row>
    <row r="2910">
      <c r="A2910" s="10">
        <v>45239.0</v>
      </c>
      <c r="B2910" s="11" t="s">
        <v>2240</v>
      </c>
      <c r="C2910" s="12">
        <v>0.0</v>
      </c>
      <c r="D2910" s="12">
        <f t="shared" si="1"/>
        <v>9</v>
      </c>
    </row>
    <row r="2911">
      <c r="A2911" s="10">
        <v>45239.0</v>
      </c>
      <c r="B2911" s="11" t="s">
        <v>1801</v>
      </c>
      <c r="C2911" s="12">
        <v>0.0</v>
      </c>
      <c r="D2911" s="12">
        <f t="shared" si="1"/>
        <v>9</v>
      </c>
    </row>
    <row r="2912">
      <c r="A2912" s="10">
        <v>45239.0</v>
      </c>
      <c r="B2912" s="11" t="s">
        <v>246</v>
      </c>
      <c r="C2912" s="12">
        <v>0.0</v>
      </c>
      <c r="D2912" s="12">
        <f t="shared" si="1"/>
        <v>9</v>
      </c>
    </row>
    <row r="2913">
      <c r="A2913" s="10">
        <v>45239.0</v>
      </c>
      <c r="B2913" s="11" t="s">
        <v>2241</v>
      </c>
      <c r="C2913" s="12">
        <v>0.0</v>
      </c>
      <c r="D2913" s="12">
        <f t="shared" si="1"/>
        <v>9</v>
      </c>
    </row>
    <row r="2914">
      <c r="A2914" s="10">
        <v>45239.0</v>
      </c>
      <c r="B2914" s="11" t="s">
        <v>2242</v>
      </c>
      <c r="C2914" s="12">
        <v>0.0</v>
      </c>
      <c r="D2914" s="12">
        <f t="shared" si="1"/>
        <v>9</v>
      </c>
    </row>
    <row r="2915">
      <c r="A2915" s="10">
        <v>45239.0</v>
      </c>
      <c r="B2915" s="11" t="s">
        <v>2243</v>
      </c>
      <c r="C2915" s="12">
        <v>0.0</v>
      </c>
      <c r="D2915" s="12">
        <f t="shared" si="1"/>
        <v>9</v>
      </c>
    </row>
    <row r="2916">
      <c r="A2916" s="10">
        <v>45239.0</v>
      </c>
      <c r="B2916" s="11" t="s">
        <v>331</v>
      </c>
      <c r="C2916" s="12">
        <v>0.0</v>
      </c>
      <c r="D2916" s="12">
        <f t="shared" si="1"/>
        <v>9</v>
      </c>
    </row>
    <row r="2917">
      <c r="A2917" s="10">
        <v>45239.0</v>
      </c>
      <c r="B2917" s="11" t="s">
        <v>835</v>
      </c>
      <c r="C2917" s="12">
        <v>0.0</v>
      </c>
      <c r="D2917" s="12">
        <f t="shared" si="1"/>
        <v>9</v>
      </c>
    </row>
    <row r="2918">
      <c r="A2918" s="10">
        <v>45239.0</v>
      </c>
      <c r="B2918" s="11" t="s">
        <v>2244</v>
      </c>
      <c r="C2918" s="12">
        <v>0.0</v>
      </c>
      <c r="D2918" s="12">
        <f t="shared" si="1"/>
        <v>9</v>
      </c>
    </row>
    <row r="2919">
      <c r="A2919" s="10">
        <v>45239.0</v>
      </c>
      <c r="B2919" s="11" t="s">
        <v>1063</v>
      </c>
      <c r="C2919" s="12">
        <v>0.0</v>
      </c>
      <c r="D2919" s="12">
        <f t="shared" si="1"/>
        <v>9</v>
      </c>
    </row>
    <row r="2920">
      <c r="A2920" s="10">
        <v>45239.0</v>
      </c>
      <c r="B2920" s="11" t="s">
        <v>2245</v>
      </c>
      <c r="C2920" s="12">
        <v>0.0</v>
      </c>
      <c r="D2920" s="12">
        <f t="shared" si="1"/>
        <v>9</v>
      </c>
    </row>
    <row r="2921">
      <c r="A2921" s="10">
        <v>45239.0</v>
      </c>
      <c r="B2921" s="11" t="s">
        <v>2246</v>
      </c>
      <c r="C2921" s="12">
        <v>0.0</v>
      </c>
      <c r="D2921" s="12">
        <f t="shared" si="1"/>
        <v>9</v>
      </c>
    </row>
    <row r="2922">
      <c r="A2922" s="10">
        <v>45239.0</v>
      </c>
      <c r="B2922" s="11" t="s">
        <v>2179</v>
      </c>
      <c r="C2922" s="12">
        <v>0.0</v>
      </c>
      <c r="D2922" s="12">
        <f t="shared" si="1"/>
        <v>9</v>
      </c>
    </row>
    <row r="2923">
      <c r="A2923" s="10">
        <v>45239.0</v>
      </c>
      <c r="B2923" s="11" t="s">
        <v>2247</v>
      </c>
      <c r="C2923" s="12">
        <v>0.0</v>
      </c>
      <c r="D2923" s="12">
        <f t="shared" si="1"/>
        <v>9</v>
      </c>
    </row>
    <row r="2924">
      <c r="A2924" s="10">
        <v>45239.0</v>
      </c>
      <c r="B2924" s="11" t="s">
        <v>2248</v>
      </c>
      <c r="C2924" s="12">
        <v>0.0</v>
      </c>
      <c r="D2924" s="12">
        <f t="shared" si="1"/>
        <v>9</v>
      </c>
    </row>
    <row r="2925">
      <c r="A2925" s="10">
        <v>45239.0</v>
      </c>
      <c r="B2925" s="11" t="s">
        <v>2249</v>
      </c>
      <c r="C2925" s="12">
        <v>0.0</v>
      </c>
      <c r="D2925" s="12">
        <f t="shared" si="1"/>
        <v>9</v>
      </c>
    </row>
    <row r="2926">
      <c r="A2926" s="10">
        <v>45239.0</v>
      </c>
      <c r="B2926" s="11" t="s">
        <v>2250</v>
      </c>
      <c r="C2926" s="12">
        <v>0.0</v>
      </c>
      <c r="D2926" s="12">
        <f t="shared" si="1"/>
        <v>9</v>
      </c>
    </row>
    <row r="2927">
      <c r="A2927" s="10">
        <v>45239.0</v>
      </c>
      <c r="B2927" s="11" t="s">
        <v>2251</v>
      </c>
      <c r="C2927" s="12">
        <v>0.0</v>
      </c>
      <c r="D2927" s="12">
        <f t="shared" si="1"/>
        <v>9</v>
      </c>
    </row>
    <row r="2928">
      <c r="A2928" s="10">
        <v>45239.0</v>
      </c>
      <c r="B2928" s="11" t="s">
        <v>2252</v>
      </c>
      <c r="C2928" s="12">
        <v>0.0</v>
      </c>
      <c r="D2928" s="12">
        <f t="shared" si="1"/>
        <v>9</v>
      </c>
    </row>
    <row r="2929">
      <c r="A2929" s="10">
        <v>45239.0</v>
      </c>
      <c r="B2929" s="11" t="s">
        <v>2253</v>
      </c>
      <c r="C2929" s="12">
        <v>0.0</v>
      </c>
      <c r="D2929" s="12">
        <f t="shared" si="1"/>
        <v>9</v>
      </c>
    </row>
    <row r="2930">
      <c r="A2930" s="10">
        <v>45239.0</v>
      </c>
      <c r="B2930" s="11" t="s">
        <v>2254</v>
      </c>
      <c r="C2930" s="12">
        <v>0.0</v>
      </c>
      <c r="D2930" s="12">
        <f t="shared" si="1"/>
        <v>9</v>
      </c>
    </row>
    <row r="2931">
      <c r="A2931" s="10">
        <v>45239.0</v>
      </c>
      <c r="B2931" s="11" t="s">
        <v>2255</v>
      </c>
      <c r="C2931" s="12">
        <v>0.0</v>
      </c>
      <c r="D2931" s="12">
        <f t="shared" si="1"/>
        <v>9</v>
      </c>
    </row>
    <row r="2932">
      <c r="A2932" s="10">
        <v>45239.0</v>
      </c>
      <c r="B2932" s="11" t="s">
        <v>2256</v>
      </c>
      <c r="C2932" s="12">
        <v>0.0</v>
      </c>
      <c r="D2932" s="12">
        <f t="shared" si="1"/>
        <v>9</v>
      </c>
    </row>
    <row r="2933">
      <c r="A2933" s="10">
        <v>45232.0</v>
      </c>
      <c r="B2933" s="11" t="s">
        <v>2257</v>
      </c>
      <c r="C2933" s="12">
        <v>0.0</v>
      </c>
      <c r="D2933" s="12">
        <f t="shared" si="1"/>
        <v>2</v>
      </c>
    </row>
    <row r="2934">
      <c r="A2934" s="10">
        <v>45232.0</v>
      </c>
      <c r="B2934" s="11" t="s">
        <v>2258</v>
      </c>
      <c r="C2934" s="12">
        <v>0.0</v>
      </c>
      <c r="D2934" s="12">
        <f t="shared" si="1"/>
        <v>2</v>
      </c>
    </row>
    <row r="2935">
      <c r="A2935" s="10">
        <v>45232.0</v>
      </c>
      <c r="B2935" s="11" t="s">
        <v>1759</v>
      </c>
      <c r="C2935" s="12">
        <v>0.0</v>
      </c>
      <c r="D2935" s="12">
        <f t="shared" si="1"/>
        <v>2</v>
      </c>
    </row>
    <row r="2936">
      <c r="A2936" s="10">
        <v>45232.0</v>
      </c>
      <c r="B2936" s="11" t="s">
        <v>1901</v>
      </c>
      <c r="C2936" s="12">
        <v>0.0</v>
      </c>
      <c r="D2936" s="12">
        <f t="shared" si="1"/>
        <v>2</v>
      </c>
    </row>
    <row r="2937">
      <c r="A2937" s="10">
        <v>45232.0</v>
      </c>
      <c r="B2937" s="11" t="s">
        <v>2054</v>
      </c>
      <c r="C2937" s="12">
        <v>0.0</v>
      </c>
      <c r="D2937" s="12">
        <f t="shared" si="1"/>
        <v>2</v>
      </c>
    </row>
    <row r="2938">
      <c r="A2938" s="10">
        <v>45232.0</v>
      </c>
      <c r="B2938" s="11" t="s">
        <v>55</v>
      </c>
      <c r="C2938" s="12">
        <v>0.0</v>
      </c>
      <c r="D2938" s="12">
        <f t="shared" si="1"/>
        <v>2</v>
      </c>
    </row>
    <row r="2939">
      <c r="A2939" s="10">
        <v>45232.0</v>
      </c>
      <c r="B2939" s="11" t="s">
        <v>1568</v>
      </c>
      <c r="C2939" s="12">
        <v>0.0</v>
      </c>
      <c r="D2939" s="12">
        <f t="shared" si="1"/>
        <v>2</v>
      </c>
    </row>
    <row r="2940">
      <c r="A2940" s="10">
        <v>45232.0</v>
      </c>
      <c r="B2940" s="11" t="s">
        <v>2259</v>
      </c>
      <c r="C2940" s="12">
        <v>0.0</v>
      </c>
      <c r="D2940" s="12">
        <f t="shared" si="1"/>
        <v>2</v>
      </c>
    </row>
    <row r="2941">
      <c r="A2941" s="10">
        <v>45232.0</v>
      </c>
      <c r="B2941" s="11" t="s">
        <v>2260</v>
      </c>
      <c r="C2941" s="12">
        <v>0.0</v>
      </c>
      <c r="D2941" s="12">
        <f t="shared" si="1"/>
        <v>2</v>
      </c>
    </row>
    <row r="2942">
      <c r="A2942" s="10">
        <v>45232.0</v>
      </c>
      <c r="B2942" s="11" t="s">
        <v>262</v>
      </c>
      <c r="C2942" s="12">
        <v>0.0</v>
      </c>
      <c r="D2942" s="12">
        <f t="shared" si="1"/>
        <v>2</v>
      </c>
    </row>
    <row r="2943">
      <c r="A2943" s="10">
        <v>45232.0</v>
      </c>
      <c r="B2943" s="11" t="s">
        <v>1631</v>
      </c>
      <c r="C2943" s="12">
        <v>0.0</v>
      </c>
      <c r="D2943" s="12">
        <f t="shared" si="1"/>
        <v>2</v>
      </c>
    </row>
    <row r="2944">
      <c r="A2944" s="10">
        <v>45232.0</v>
      </c>
      <c r="B2944" s="11" t="s">
        <v>2261</v>
      </c>
      <c r="C2944" s="12">
        <v>0.0</v>
      </c>
      <c r="D2944" s="12">
        <f t="shared" si="1"/>
        <v>2</v>
      </c>
    </row>
    <row r="2945">
      <c r="A2945" s="10">
        <v>45232.0</v>
      </c>
      <c r="B2945" s="11" t="s">
        <v>2262</v>
      </c>
      <c r="C2945" s="12">
        <v>0.0</v>
      </c>
      <c r="D2945" s="12">
        <f t="shared" si="1"/>
        <v>2</v>
      </c>
    </row>
    <row r="2946">
      <c r="A2946" s="10">
        <v>45232.0</v>
      </c>
      <c r="B2946" s="11" t="s">
        <v>1101</v>
      </c>
      <c r="C2946" s="12">
        <v>0.0</v>
      </c>
      <c r="D2946" s="12">
        <f t="shared" si="1"/>
        <v>2</v>
      </c>
    </row>
    <row r="2947">
      <c r="A2947" s="10">
        <v>45232.0</v>
      </c>
      <c r="B2947" s="11" t="s">
        <v>2263</v>
      </c>
      <c r="C2947" s="12">
        <v>0.0</v>
      </c>
      <c r="D2947" s="12">
        <f t="shared" si="1"/>
        <v>2</v>
      </c>
    </row>
    <row r="2948">
      <c r="A2948" s="10">
        <v>45232.0</v>
      </c>
      <c r="B2948" s="11" t="s">
        <v>2264</v>
      </c>
      <c r="C2948" s="12">
        <v>0.0</v>
      </c>
      <c r="D2948" s="12">
        <f t="shared" si="1"/>
        <v>2</v>
      </c>
    </row>
    <row r="2949">
      <c r="A2949" s="10">
        <v>45232.0</v>
      </c>
      <c r="B2949" s="11" t="s">
        <v>988</v>
      </c>
      <c r="C2949" s="12">
        <v>0.0</v>
      </c>
      <c r="D2949" s="12">
        <f t="shared" si="1"/>
        <v>2</v>
      </c>
    </row>
    <row r="2950">
      <c r="A2950" s="10">
        <v>45232.0</v>
      </c>
      <c r="B2950" s="11" t="s">
        <v>2265</v>
      </c>
      <c r="C2950" s="12">
        <v>0.0</v>
      </c>
      <c r="D2950" s="12">
        <f t="shared" si="1"/>
        <v>2</v>
      </c>
    </row>
    <row r="2951">
      <c r="A2951" s="10">
        <v>45232.0</v>
      </c>
      <c r="B2951" s="11" t="s">
        <v>2266</v>
      </c>
      <c r="C2951" s="12">
        <v>0.0</v>
      </c>
      <c r="D2951" s="12">
        <f t="shared" si="1"/>
        <v>2</v>
      </c>
    </row>
    <row r="2952">
      <c r="A2952" s="10">
        <v>45232.0</v>
      </c>
      <c r="B2952" s="11" t="s">
        <v>1079</v>
      </c>
      <c r="C2952" s="12">
        <v>0.0</v>
      </c>
      <c r="D2952" s="12">
        <f t="shared" si="1"/>
        <v>2</v>
      </c>
    </row>
    <row r="2953">
      <c r="A2953" s="10">
        <v>45232.0</v>
      </c>
      <c r="B2953" s="11" t="s">
        <v>741</v>
      </c>
      <c r="C2953" s="12">
        <v>0.0</v>
      </c>
      <c r="D2953" s="12">
        <f t="shared" si="1"/>
        <v>2</v>
      </c>
    </row>
    <row r="2954">
      <c r="A2954" s="10">
        <v>45232.0</v>
      </c>
      <c r="B2954" s="11" t="s">
        <v>2267</v>
      </c>
      <c r="C2954" s="12">
        <v>0.0</v>
      </c>
      <c r="D2954" s="12">
        <f t="shared" si="1"/>
        <v>2</v>
      </c>
    </row>
    <row r="2955">
      <c r="A2955" s="10">
        <v>45232.0</v>
      </c>
      <c r="B2955" s="11" t="s">
        <v>2268</v>
      </c>
      <c r="C2955" s="12">
        <v>0.0</v>
      </c>
      <c r="D2955" s="12">
        <f t="shared" si="1"/>
        <v>2</v>
      </c>
    </row>
    <row r="2956">
      <c r="A2956" s="10">
        <v>45232.0</v>
      </c>
      <c r="B2956" s="11" t="s">
        <v>2269</v>
      </c>
      <c r="C2956" s="12">
        <v>0.0</v>
      </c>
      <c r="D2956" s="12">
        <f t="shared" si="1"/>
        <v>2</v>
      </c>
    </row>
    <row r="2957">
      <c r="A2957" s="10">
        <v>45232.0</v>
      </c>
      <c r="B2957" s="11" t="s">
        <v>2270</v>
      </c>
      <c r="C2957" s="12">
        <v>0.0</v>
      </c>
      <c r="D2957" s="12">
        <f t="shared" si="1"/>
        <v>2</v>
      </c>
    </row>
    <row r="2958">
      <c r="A2958" s="10">
        <v>45232.0</v>
      </c>
      <c r="B2958" s="11" t="s">
        <v>2271</v>
      </c>
      <c r="C2958" s="12">
        <v>0.0</v>
      </c>
      <c r="D2958" s="12">
        <f t="shared" si="1"/>
        <v>2</v>
      </c>
    </row>
    <row r="2959">
      <c r="A2959" s="10">
        <v>45232.0</v>
      </c>
      <c r="B2959" s="11" t="s">
        <v>2272</v>
      </c>
      <c r="C2959" s="12">
        <v>0.0</v>
      </c>
      <c r="D2959" s="12">
        <f t="shared" si="1"/>
        <v>2</v>
      </c>
    </row>
    <row r="2960">
      <c r="A2960" s="10">
        <v>45232.0</v>
      </c>
      <c r="B2960" s="11" t="s">
        <v>2273</v>
      </c>
      <c r="C2960" s="12">
        <v>0.0</v>
      </c>
      <c r="D2960" s="12">
        <f t="shared" si="1"/>
        <v>2</v>
      </c>
    </row>
    <row r="2961">
      <c r="A2961" s="10">
        <v>45232.0</v>
      </c>
      <c r="B2961" s="11" t="s">
        <v>2274</v>
      </c>
      <c r="C2961" s="12">
        <v>0.0</v>
      </c>
      <c r="D2961" s="12">
        <f t="shared" si="1"/>
        <v>2</v>
      </c>
    </row>
    <row r="2962">
      <c r="A2962" s="10">
        <v>45232.0</v>
      </c>
      <c r="B2962" s="11" t="s">
        <v>2275</v>
      </c>
      <c r="C2962" s="12">
        <v>0.0</v>
      </c>
      <c r="D2962" s="12">
        <f t="shared" si="1"/>
        <v>2</v>
      </c>
    </row>
    <row r="2963">
      <c r="A2963" s="10">
        <v>45232.0</v>
      </c>
      <c r="B2963" s="11" t="s">
        <v>2276</v>
      </c>
      <c r="C2963" s="12">
        <v>0.0</v>
      </c>
      <c r="D2963" s="12">
        <f t="shared" si="1"/>
        <v>2</v>
      </c>
    </row>
    <row r="2964">
      <c r="A2964" s="10">
        <v>45232.0</v>
      </c>
      <c r="B2964" s="11" t="s">
        <v>970</v>
      </c>
      <c r="C2964" s="12">
        <v>0.0</v>
      </c>
      <c r="D2964" s="12">
        <f t="shared" si="1"/>
        <v>2</v>
      </c>
    </row>
    <row r="2965">
      <c r="A2965" s="10">
        <v>45232.0</v>
      </c>
      <c r="B2965" s="11" t="s">
        <v>2277</v>
      </c>
      <c r="C2965" s="12">
        <v>0.0</v>
      </c>
      <c r="D2965" s="12">
        <f t="shared" si="1"/>
        <v>2</v>
      </c>
    </row>
    <row r="2966">
      <c r="A2966" s="10">
        <v>45232.0</v>
      </c>
      <c r="B2966" s="11" t="s">
        <v>2278</v>
      </c>
      <c r="C2966" s="12">
        <v>0.0</v>
      </c>
      <c r="D2966" s="12">
        <f t="shared" si="1"/>
        <v>2</v>
      </c>
    </row>
    <row r="2967">
      <c r="A2967" s="10">
        <v>45232.0</v>
      </c>
      <c r="B2967" s="11" t="s">
        <v>2279</v>
      </c>
      <c r="C2967" s="12">
        <v>0.0</v>
      </c>
      <c r="D2967" s="12">
        <f t="shared" si="1"/>
        <v>2</v>
      </c>
    </row>
    <row r="2968">
      <c r="A2968" s="10">
        <v>45232.0</v>
      </c>
      <c r="B2968" s="11" t="s">
        <v>2280</v>
      </c>
      <c r="C2968" s="12">
        <v>0.0</v>
      </c>
      <c r="D2968" s="12">
        <f t="shared" si="1"/>
        <v>2</v>
      </c>
    </row>
    <row r="2969">
      <c r="A2969" s="10">
        <v>45232.0</v>
      </c>
      <c r="B2969" s="11" t="s">
        <v>2281</v>
      </c>
      <c r="C2969" s="12">
        <v>0.0</v>
      </c>
      <c r="D2969" s="12">
        <f t="shared" si="1"/>
        <v>2</v>
      </c>
    </row>
    <row r="2970">
      <c r="A2970" s="10">
        <v>45232.0</v>
      </c>
      <c r="B2970" s="11" t="s">
        <v>2282</v>
      </c>
      <c r="C2970" s="12">
        <v>0.0</v>
      </c>
      <c r="D2970" s="12">
        <f t="shared" si="1"/>
        <v>2</v>
      </c>
    </row>
    <row r="2971">
      <c r="A2971" s="10">
        <v>45232.0</v>
      </c>
      <c r="B2971" s="11" t="s">
        <v>2283</v>
      </c>
      <c r="C2971" s="12">
        <v>0.0</v>
      </c>
      <c r="D2971" s="12">
        <f t="shared" si="1"/>
        <v>2</v>
      </c>
    </row>
    <row r="2972">
      <c r="A2972" s="10">
        <v>45232.0</v>
      </c>
      <c r="B2972" s="11" t="s">
        <v>2284</v>
      </c>
      <c r="C2972" s="12">
        <v>0.0</v>
      </c>
      <c r="D2972" s="12">
        <f t="shared" si="1"/>
        <v>2</v>
      </c>
    </row>
    <row r="2973">
      <c r="A2973" s="10">
        <v>45232.0</v>
      </c>
      <c r="B2973" s="11" t="s">
        <v>2285</v>
      </c>
      <c r="C2973" s="12">
        <v>0.0</v>
      </c>
      <c r="D2973" s="12">
        <f t="shared" si="1"/>
        <v>2</v>
      </c>
    </row>
    <row r="2974">
      <c r="A2974" s="10">
        <v>45232.0</v>
      </c>
      <c r="B2974" s="11" t="s">
        <v>2286</v>
      </c>
      <c r="C2974" s="12">
        <v>0.0</v>
      </c>
      <c r="D2974" s="12">
        <f t="shared" si="1"/>
        <v>2</v>
      </c>
    </row>
    <row r="2975">
      <c r="A2975" s="10">
        <v>45232.0</v>
      </c>
      <c r="B2975" s="11" t="s">
        <v>2287</v>
      </c>
      <c r="C2975" s="12">
        <v>0.0</v>
      </c>
      <c r="D2975" s="12">
        <f t="shared" si="1"/>
        <v>2</v>
      </c>
    </row>
    <row r="2976">
      <c r="A2976" s="10">
        <v>45232.0</v>
      </c>
      <c r="B2976" s="11" t="s">
        <v>1106</v>
      </c>
      <c r="C2976" s="12">
        <v>0.0</v>
      </c>
      <c r="D2976" s="12">
        <f t="shared" si="1"/>
        <v>2</v>
      </c>
    </row>
    <row r="2977">
      <c r="A2977" s="10">
        <v>45232.0</v>
      </c>
      <c r="B2977" s="11" t="s">
        <v>2288</v>
      </c>
      <c r="C2977" s="12">
        <v>0.0</v>
      </c>
      <c r="D2977" s="12">
        <f t="shared" si="1"/>
        <v>2</v>
      </c>
    </row>
    <row r="2978">
      <c r="A2978" s="10">
        <v>45232.0</v>
      </c>
      <c r="B2978" s="11" t="s">
        <v>2289</v>
      </c>
      <c r="C2978" s="12">
        <v>0.0</v>
      </c>
      <c r="D2978" s="12">
        <f t="shared" si="1"/>
        <v>2</v>
      </c>
    </row>
    <row r="2979">
      <c r="A2979" s="10">
        <v>45232.0</v>
      </c>
      <c r="B2979" s="11" t="s">
        <v>2290</v>
      </c>
      <c r="C2979" s="12">
        <v>0.0</v>
      </c>
      <c r="D2979" s="12">
        <f t="shared" si="1"/>
        <v>2</v>
      </c>
    </row>
    <row r="2980">
      <c r="A2980" s="10">
        <v>45232.0</v>
      </c>
      <c r="B2980" s="11" t="s">
        <v>2291</v>
      </c>
      <c r="C2980" s="12">
        <v>0.0</v>
      </c>
      <c r="D2980" s="12">
        <f t="shared" si="1"/>
        <v>2</v>
      </c>
    </row>
    <row r="2981">
      <c r="A2981" s="10">
        <v>45232.0</v>
      </c>
      <c r="B2981" s="11" t="s">
        <v>2292</v>
      </c>
      <c r="C2981" s="12">
        <v>0.0</v>
      </c>
      <c r="D2981" s="12">
        <f t="shared" si="1"/>
        <v>2</v>
      </c>
    </row>
    <row r="2982">
      <c r="A2982" s="10">
        <v>45232.0</v>
      </c>
      <c r="B2982" s="11" t="s">
        <v>401</v>
      </c>
      <c r="C2982" s="12">
        <v>0.0</v>
      </c>
      <c r="D2982" s="12">
        <f t="shared" si="1"/>
        <v>2</v>
      </c>
    </row>
    <row r="2983">
      <c r="A2983" s="10">
        <v>45232.0</v>
      </c>
      <c r="B2983" s="11" t="s">
        <v>2293</v>
      </c>
      <c r="C2983" s="12">
        <v>0.0</v>
      </c>
      <c r="D2983" s="12">
        <f t="shared" si="1"/>
        <v>2</v>
      </c>
    </row>
    <row r="2984">
      <c r="A2984" s="10">
        <v>45232.0</v>
      </c>
      <c r="B2984" s="11" t="s">
        <v>2294</v>
      </c>
      <c r="C2984" s="12">
        <v>0.0</v>
      </c>
      <c r="D2984" s="12">
        <f t="shared" si="1"/>
        <v>2</v>
      </c>
    </row>
    <row r="2985">
      <c r="A2985" s="10">
        <v>45232.0</v>
      </c>
      <c r="B2985" s="11" t="s">
        <v>2295</v>
      </c>
      <c r="C2985" s="12">
        <v>0.0</v>
      </c>
      <c r="D2985" s="12">
        <f t="shared" si="1"/>
        <v>2</v>
      </c>
    </row>
    <row r="2986">
      <c r="A2986" s="10">
        <v>45232.0</v>
      </c>
      <c r="B2986" s="11" t="s">
        <v>2296</v>
      </c>
      <c r="C2986" s="12">
        <v>0.0</v>
      </c>
      <c r="D2986" s="12">
        <f t="shared" si="1"/>
        <v>2</v>
      </c>
    </row>
    <row r="2987">
      <c r="A2987" s="10">
        <v>45232.0</v>
      </c>
      <c r="B2987" s="11" t="s">
        <v>2297</v>
      </c>
      <c r="C2987" s="12">
        <v>0.0</v>
      </c>
      <c r="D2987" s="12">
        <f t="shared" si="1"/>
        <v>2</v>
      </c>
    </row>
    <row r="2988">
      <c r="A2988" s="10">
        <v>45232.0</v>
      </c>
      <c r="B2988" s="11" t="s">
        <v>2298</v>
      </c>
      <c r="C2988" s="12">
        <v>0.0</v>
      </c>
      <c r="D2988" s="12">
        <f t="shared" si="1"/>
        <v>2</v>
      </c>
    </row>
    <row r="2989">
      <c r="A2989" s="10">
        <v>45232.0</v>
      </c>
      <c r="B2989" s="11" t="s">
        <v>2299</v>
      </c>
      <c r="C2989" s="12">
        <v>0.0</v>
      </c>
      <c r="D2989" s="12">
        <f t="shared" si="1"/>
        <v>2</v>
      </c>
    </row>
    <row r="2990">
      <c r="A2990" s="10">
        <v>45232.0</v>
      </c>
      <c r="B2990" s="11" t="s">
        <v>1886</v>
      </c>
      <c r="C2990" s="12">
        <v>0.0</v>
      </c>
      <c r="D2990" s="12">
        <f t="shared" si="1"/>
        <v>2</v>
      </c>
    </row>
    <row r="2991">
      <c r="A2991" s="10">
        <v>45232.0</v>
      </c>
      <c r="B2991" s="11" t="s">
        <v>2300</v>
      </c>
      <c r="C2991" s="12">
        <v>0.0</v>
      </c>
      <c r="D2991" s="12">
        <f t="shared" si="1"/>
        <v>2</v>
      </c>
    </row>
    <row r="2992">
      <c r="A2992" s="10">
        <v>45232.0</v>
      </c>
      <c r="B2992" s="11" t="s">
        <v>2301</v>
      </c>
      <c r="C2992" s="12">
        <v>0.0</v>
      </c>
      <c r="D2992" s="12">
        <f t="shared" si="1"/>
        <v>2</v>
      </c>
    </row>
    <row r="2993">
      <c r="A2993" s="10">
        <v>45237.0</v>
      </c>
      <c r="B2993" s="11" t="s">
        <v>2302</v>
      </c>
      <c r="C2993" s="12">
        <v>0.0</v>
      </c>
      <c r="D2993" s="12">
        <f t="shared" si="1"/>
        <v>7</v>
      </c>
    </row>
    <row r="2994">
      <c r="A2994" s="10">
        <v>45237.0</v>
      </c>
      <c r="B2994" s="11" t="s">
        <v>534</v>
      </c>
      <c r="C2994" s="12">
        <v>0.0</v>
      </c>
      <c r="D2994" s="12">
        <f t="shared" si="1"/>
        <v>7</v>
      </c>
    </row>
    <row r="2995">
      <c r="A2995" s="10">
        <v>45237.0</v>
      </c>
      <c r="B2995" s="11" t="s">
        <v>2303</v>
      </c>
      <c r="C2995" s="12">
        <v>0.0</v>
      </c>
      <c r="D2995" s="12">
        <f t="shared" si="1"/>
        <v>7</v>
      </c>
    </row>
    <row r="2996">
      <c r="A2996" s="10">
        <v>45237.0</v>
      </c>
      <c r="B2996" s="11" t="s">
        <v>263</v>
      </c>
      <c r="C2996" s="12">
        <v>0.0</v>
      </c>
      <c r="D2996" s="12">
        <f t="shared" si="1"/>
        <v>7</v>
      </c>
    </row>
    <row r="2997">
      <c r="A2997" s="10">
        <v>45237.0</v>
      </c>
      <c r="B2997" s="11" t="s">
        <v>2304</v>
      </c>
      <c r="C2997" s="12">
        <v>0.0</v>
      </c>
      <c r="D2997" s="12">
        <f t="shared" si="1"/>
        <v>7</v>
      </c>
    </row>
    <row r="2998">
      <c r="A2998" s="10">
        <v>45237.0</v>
      </c>
      <c r="B2998" s="11" t="s">
        <v>2305</v>
      </c>
      <c r="C2998" s="12">
        <v>0.0</v>
      </c>
      <c r="D2998" s="12">
        <f t="shared" si="1"/>
        <v>7</v>
      </c>
    </row>
    <row r="2999">
      <c r="A2999" s="10">
        <v>45237.0</v>
      </c>
      <c r="B2999" s="11" t="s">
        <v>2306</v>
      </c>
      <c r="C2999" s="12">
        <v>0.0</v>
      </c>
      <c r="D2999" s="12">
        <f t="shared" si="1"/>
        <v>7</v>
      </c>
    </row>
    <row r="3000">
      <c r="A3000" s="10">
        <v>45237.0</v>
      </c>
      <c r="B3000" s="11" t="s">
        <v>2307</v>
      </c>
      <c r="C3000" s="12">
        <v>0.0</v>
      </c>
      <c r="D3000" s="12">
        <f t="shared" si="1"/>
        <v>7</v>
      </c>
    </row>
    <row r="3001">
      <c r="A3001" s="10">
        <v>45237.0</v>
      </c>
      <c r="B3001" s="11" t="s">
        <v>2308</v>
      </c>
      <c r="C3001" s="12">
        <v>0.0</v>
      </c>
      <c r="D3001" s="12">
        <f t="shared" si="1"/>
        <v>7</v>
      </c>
    </row>
    <row r="3002">
      <c r="A3002" s="10">
        <v>45237.0</v>
      </c>
      <c r="B3002" s="11" t="s">
        <v>2309</v>
      </c>
      <c r="C3002" s="12">
        <v>0.0</v>
      </c>
      <c r="D3002" s="12">
        <f t="shared" si="1"/>
        <v>7</v>
      </c>
    </row>
    <row r="3003">
      <c r="A3003" s="10">
        <v>45237.0</v>
      </c>
      <c r="B3003" s="11" t="s">
        <v>2310</v>
      </c>
      <c r="C3003" s="12">
        <v>0.0</v>
      </c>
      <c r="D3003" s="12">
        <f t="shared" si="1"/>
        <v>7</v>
      </c>
    </row>
    <row r="3004">
      <c r="A3004" s="10">
        <v>45237.0</v>
      </c>
      <c r="B3004" s="11" t="s">
        <v>2311</v>
      </c>
      <c r="C3004" s="12">
        <v>0.0</v>
      </c>
      <c r="D3004" s="12">
        <f t="shared" si="1"/>
        <v>7</v>
      </c>
    </row>
    <row r="3005">
      <c r="A3005" s="10">
        <v>45237.0</v>
      </c>
      <c r="B3005" s="11" t="s">
        <v>2312</v>
      </c>
      <c r="C3005" s="12">
        <v>0.0</v>
      </c>
      <c r="D3005" s="12">
        <f t="shared" si="1"/>
        <v>7</v>
      </c>
    </row>
    <row r="3006">
      <c r="A3006" s="10">
        <v>45237.0</v>
      </c>
      <c r="B3006" s="11" t="s">
        <v>2313</v>
      </c>
      <c r="C3006" s="12">
        <v>0.0</v>
      </c>
      <c r="D3006" s="12">
        <f t="shared" si="1"/>
        <v>7</v>
      </c>
    </row>
    <row r="3007">
      <c r="A3007" s="10">
        <v>45237.0</v>
      </c>
      <c r="B3007" s="11" t="s">
        <v>2054</v>
      </c>
      <c r="C3007" s="12">
        <v>0.0</v>
      </c>
      <c r="D3007" s="12">
        <f t="shared" si="1"/>
        <v>7</v>
      </c>
    </row>
    <row r="3008">
      <c r="A3008" s="10">
        <v>45237.0</v>
      </c>
      <c r="B3008" s="11" t="s">
        <v>2314</v>
      </c>
      <c r="C3008" s="12">
        <v>0.0</v>
      </c>
      <c r="D3008" s="12">
        <f t="shared" si="1"/>
        <v>7</v>
      </c>
    </row>
    <row r="3009">
      <c r="A3009" s="10">
        <v>45237.0</v>
      </c>
      <c r="B3009" s="11" t="s">
        <v>2315</v>
      </c>
      <c r="C3009" s="12">
        <v>0.0</v>
      </c>
      <c r="D3009" s="12">
        <f t="shared" si="1"/>
        <v>7</v>
      </c>
    </row>
    <row r="3010">
      <c r="A3010" s="10">
        <v>45237.0</v>
      </c>
      <c r="B3010" s="11" t="s">
        <v>2316</v>
      </c>
      <c r="C3010" s="12">
        <v>0.0</v>
      </c>
      <c r="D3010" s="12">
        <f t="shared" si="1"/>
        <v>7</v>
      </c>
    </row>
    <row r="3011">
      <c r="A3011" s="10">
        <v>45237.0</v>
      </c>
      <c r="B3011" s="11" t="s">
        <v>2317</v>
      </c>
      <c r="C3011" s="12">
        <v>0.0</v>
      </c>
      <c r="D3011" s="12">
        <f t="shared" si="1"/>
        <v>7</v>
      </c>
    </row>
    <row r="3012">
      <c r="A3012" s="10">
        <v>45237.0</v>
      </c>
      <c r="B3012" s="11" t="s">
        <v>80</v>
      </c>
      <c r="C3012" s="12">
        <v>0.0</v>
      </c>
      <c r="D3012" s="12">
        <f t="shared" si="1"/>
        <v>7</v>
      </c>
    </row>
    <row r="3013">
      <c r="A3013" s="10">
        <v>45237.0</v>
      </c>
      <c r="B3013" s="11" t="s">
        <v>2318</v>
      </c>
      <c r="C3013" s="12">
        <v>0.0</v>
      </c>
      <c r="D3013" s="12">
        <f t="shared" si="1"/>
        <v>7</v>
      </c>
    </row>
    <row r="3014">
      <c r="A3014" s="10">
        <v>45237.0</v>
      </c>
      <c r="B3014" s="11" t="s">
        <v>1239</v>
      </c>
      <c r="C3014" s="12">
        <v>0.0</v>
      </c>
      <c r="D3014" s="12">
        <f t="shared" si="1"/>
        <v>7</v>
      </c>
    </row>
    <row r="3015">
      <c r="A3015" s="10">
        <v>45237.0</v>
      </c>
      <c r="B3015" s="11" t="s">
        <v>2319</v>
      </c>
      <c r="C3015" s="12">
        <v>0.0</v>
      </c>
      <c r="D3015" s="12">
        <f t="shared" si="1"/>
        <v>7</v>
      </c>
    </row>
    <row r="3016">
      <c r="A3016" s="10">
        <v>45237.0</v>
      </c>
      <c r="B3016" s="11" t="s">
        <v>2320</v>
      </c>
      <c r="C3016" s="12">
        <v>0.0</v>
      </c>
      <c r="D3016" s="12">
        <f t="shared" si="1"/>
        <v>7</v>
      </c>
    </row>
    <row r="3017">
      <c r="A3017" s="10">
        <v>45237.0</v>
      </c>
      <c r="B3017" s="11" t="s">
        <v>2321</v>
      </c>
      <c r="C3017" s="12">
        <v>0.0</v>
      </c>
      <c r="D3017" s="12">
        <f t="shared" si="1"/>
        <v>7</v>
      </c>
    </row>
    <row r="3018">
      <c r="A3018" s="10">
        <v>45237.0</v>
      </c>
      <c r="B3018" s="11" t="s">
        <v>1545</v>
      </c>
      <c r="C3018" s="12">
        <v>0.0</v>
      </c>
      <c r="D3018" s="12">
        <f t="shared" si="1"/>
        <v>7</v>
      </c>
    </row>
    <row r="3019">
      <c r="A3019" s="10">
        <v>45237.0</v>
      </c>
      <c r="B3019" s="11" t="s">
        <v>2322</v>
      </c>
      <c r="C3019" s="12">
        <v>0.0</v>
      </c>
      <c r="D3019" s="12">
        <f t="shared" si="1"/>
        <v>7</v>
      </c>
    </row>
    <row r="3020">
      <c r="A3020" s="10">
        <v>45237.0</v>
      </c>
      <c r="B3020" s="11" t="s">
        <v>2323</v>
      </c>
      <c r="C3020" s="12">
        <v>0.0</v>
      </c>
      <c r="D3020" s="12">
        <f t="shared" si="1"/>
        <v>7</v>
      </c>
    </row>
    <row r="3021">
      <c r="A3021" s="10">
        <v>45237.0</v>
      </c>
      <c r="B3021" s="11" t="s">
        <v>1813</v>
      </c>
      <c r="C3021" s="12">
        <v>0.0</v>
      </c>
      <c r="D3021" s="12">
        <f t="shared" si="1"/>
        <v>7</v>
      </c>
    </row>
    <row r="3022">
      <c r="A3022" s="10">
        <v>45237.0</v>
      </c>
      <c r="B3022" s="11" t="s">
        <v>2324</v>
      </c>
      <c r="C3022" s="12">
        <v>0.0</v>
      </c>
      <c r="D3022" s="12">
        <f t="shared" si="1"/>
        <v>7</v>
      </c>
    </row>
    <row r="3023">
      <c r="A3023" s="10">
        <v>45237.0</v>
      </c>
      <c r="B3023" s="11" t="s">
        <v>2325</v>
      </c>
      <c r="C3023" s="12">
        <v>0.0</v>
      </c>
      <c r="D3023" s="12">
        <f t="shared" si="1"/>
        <v>7</v>
      </c>
    </row>
    <row r="3024">
      <c r="A3024" s="10">
        <v>45237.0</v>
      </c>
      <c r="B3024" s="11" t="s">
        <v>2326</v>
      </c>
      <c r="C3024" s="12">
        <v>0.0</v>
      </c>
      <c r="D3024" s="12">
        <f t="shared" si="1"/>
        <v>7</v>
      </c>
    </row>
    <row r="3025">
      <c r="A3025" s="10">
        <v>45237.0</v>
      </c>
      <c r="B3025" s="11" t="s">
        <v>2327</v>
      </c>
      <c r="C3025" s="12">
        <v>0.0</v>
      </c>
      <c r="D3025" s="12">
        <f t="shared" si="1"/>
        <v>7</v>
      </c>
    </row>
    <row r="3026">
      <c r="A3026" s="10">
        <v>45237.0</v>
      </c>
      <c r="B3026" s="11" t="s">
        <v>499</v>
      </c>
      <c r="C3026" s="12">
        <v>0.0</v>
      </c>
      <c r="D3026" s="12">
        <f t="shared" si="1"/>
        <v>7</v>
      </c>
    </row>
    <row r="3027">
      <c r="A3027" s="10">
        <v>45237.0</v>
      </c>
      <c r="B3027" s="11" t="s">
        <v>1839</v>
      </c>
      <c r="C3027" s="12">
        <v>0.0</v>
      </c>
      <c r="D3027" s="12">
        <f t="shared" si="1"/>
        <v>7</v>
      </c>
    </row>
    <row r="3028">
      <c r="A3028" s="10">
        <v>45237.0</v>
      </c>
      <c r="B3028" s="11" t="s">
        <v>2328</v>
      </c>
      <c r="C3028" s="12">
        <v>0.0</v>
      </c>
      <c r="D3028" s="12">
        <f t="shared" si="1"/>
        <v>7</v>
      </c>
    </row>
    <row r="3029">
      <c r="A3029" s="10">
        <v>45237.0</v>
      </c>
      <c r="B3029" s="11" t="s">
        <v>2329</v>
      </c>
      <c r="C3029" s="12">
        <v>0.0</v>
      </c>
      <c r="D3029" s="12">
        <f t="shared" si="1"/>
        <v>7</v>
      </c>
    </row>
    <row r="3030">
      <c r="A3030" s="10">
        <v>45237.0</v>
      </c>
      <c r="B3030" s="11" t="s">
        <v>2330</v>
      </c>
      <c r="C3030" s="12">
        <v>0.0</v>
      </c>
      <c r="D3030" s="12">
        <f t="shared" si="1"/>
        <v>7</v>
      </c>
    </row>
    <row r="3031">
      <c r="A3031" s="10">
        <v>45237.0</v>
      </c>
      <c r="B3031" s="11" t="s">
        <v>2331</v>
      </c>
      <c r="C3031" s="12">
        <v>0.0</v>
      </c>
      <c r="D3031" s="12">
        <f t="shared" si="1"/>
        <v>7</v>
      </c>
    </row>
    <row r="3032">
      <c r="A3032" s="10">
        <v>45237.0</v>
      </c>
      <c r="B3032" s="11" t="s">
        <v>727</v>
      </c>
      <c r="C3032" s="12">
        <v>0.0</v>
      </c>
      <c r="D3032" s="12">
        <f t="shared" si="1"/>
        <v>7</v>
      </c>
    </row>
    <row r="3033">
      <c r="A3033" s="10">
        <v>45237.0</v>
      </c>
      <c r="B3033" s="11" t="s">
        <v>1801</v>
      </c>
      <c r="C3033" s="12">
        <v>0.0</v>
      </c>
      <c r="D3033" s="12">
        <f t="shared" si="1"/>
        <v>7</v>
      </c>
    </row>
    <row r="3034">
      <c r="A3034" s="10">
        <v>45237.0</v>
      </c>
      <c r="B3034" s="11" t="s">
        <v>2332</v>
      </c>
      <c r="C3034" s="12">
        <v>0.0</v>
      </c>
      <c r="D3034" s="12">
        <f t="shared" si="1"/>
        <v>7</v>
      </c>
    </row>
    <row r="3035">
      <c r="A3035" s="10">
        <v>45237.0</v>
      </c>
      <c r="B3035" s="11" t="s">
        <v>2333</v>
      </c>
      <c r="C3035" s="12">
        <v>0.0</v>
      </c>
      <c r="D3035" s="12">
        <f t="shared" si="1"/>
        <v>7</v>
      </c>
    </row>
    <row r="3036">
      <c r="A3036" s="10">
        <v>45237.0</v>
      </c>
      <c r="B3036" s="11" t="s">
        <v>2334</v>
      </c>
      <c r="C3036" s="12">
        <v>0.0</v>
      </c>
      <c r="D3036" s="12">
        <f t="shared" si="1"/>
        <v>7</v>
      </c>
    </row>
    <row r="3037">
      <c r="A3037" s="10">
        <v>45237.0</v>
      </c>
      <c r="B3037" s="11" t="s">
        <v>2335</v>
      </c>
      <c r="C3037" s="12">
        <v>0.0</v>
      </c>
      <c r="D3037" s="12">
        <f t="shared" si="1"/>
        <v>7</v>
      </c>
    </row>
    <row r="3038">
      <c r="A3038" s="10">
        <v>45237.0</v>
      </c>
      <c r="B3038" s="11" t="s">
        <v>1056</v>
      </c>
      <c r="C3038" s="12">
        <v>0.0</v>
      </c>
      <c r="D3038" s="12">
        <f t="shared" si="1"/>
        <v>7</v>
      </c>
    </row>
    <row r="3039">
      <c r="A3039" s="10">
        <v>45237.0</v>
      </c>
      <c r="B3039" s="11" t="s">
        <v>2336</v>
      </c>
      <c r="C3039" s="12">
        <v>0.0</v>
      </c>
      <c r="D3039" s="12">
        <f t="shared" si="1"/>
        <v>7</v>
      </c>
    </row>
    <row r="3040">
      <c r="A3040" s="10">
        <v>45237.0</v>
      </c>
      <c r="B3040" s="11" t="s">
        <v>2337</v>
      </c>
      <c r="C3040" s="12">
        <v>0.0</v>
      </c>
      <c r="D3040" s="12">
        <f t="shared" si="1"/>
        <v>7</v>
      </c>
    </row>
    <row r="3041">
      <c r="A3041" s="10">
        <v>45237.0</v>
      </c>
      <c r="B3041" s="11" t="s">
        <v>2061</v>
      </c>
      <c r="C3041" s="12">
        <v>0.0</v>
      </c>
      <c r="D3041" s="12">
        <f t="shared" si="1"/>
        <v>7</v>
      </c>
    </row>
    <row r="3042">
      <c r="A3042" s="10">
        <v>45237.0</v>
      </c>
      <c r="B3042" s="11" t="s">
        <v>2338</v>
      </c>
      <c r="C3042" s="12">
        <v>0.0</v>
      </c>
      <c r="D3042" s="12">
        <f t="shared" si="1"/>
        <v>7</v>
      </c>
    </row>
    <row r="3043">
      <c r="A3043" s="10">
        <v>45237.0</v>
      </c>
      <c r="B3043" s="11" t="s">
        <v>2339</v>
      </c>
      <c r="C3043" s="12">
        <v>0.0</v>
      </c>
      <c r="D3043" s="12">
        <f t="shared" si="1"/>
        <v>7</v>
      </c>
    </row>
    <row r="3044">
      <c r="A3044" s="10">
        <v>45237.0</v>
      </c>
      <c r="B3044" s="11" t="s">
        <v>2340</v>
      </c>
      <c r="C3044" s="12">
        <v>0.0</v>
      </c>
      <c r="D3044" s="12">
        <f t="shared" si="1"/>
        <v>7</v>
      </c>
    </row>
    <row r="3045">
      <c r="A3045" s="10">
        <v>45256.0</v>
      </c>
      <c r="B3045" s="11" t="s">
        <v>1098</v>
      </c>
      <c r="C3045" s="12">
        <v>0.0</v>
      </c>
      <c r="D3045" s="12">
        <f t="shared" si="1"/>
        <v>26</v>
      </c>
    </row>
    <row r="3046">
      <c r="A3046" s="10">
        <v>45256.0</v>
      </c>
      <c r="B3046" s="11" t="s">
        <v>2341</v>
      </c>
      <c r="C3046" s="12">
        <v>0.0</v>
      </c>
      <c r="D3046" s="12">
        <f t="shared" si="1"/>
        <v>26</v>
      </c>
    </row>
    <row r="3047">
      <c r="A3047" s="10">
        <v>45256.0</v>
      </c>
      <c r="B3047" s="11" t="s">
        <v>2342</v>
      </c>
      <c r="C3047" s="12">
        <v>0.0</v>
      </c>
      <c r="D3047" s="12">
        <f t="shared" si="1"/>
        <v>26</v>
      </c>
    </row>
    <row r="3048">
      <c r="A3048" s="10">
        <v>45256.0</v>
      </c>
      <c r="B3048" s="11" t="s">
        <v>2343</v>
      </c>
      <c r="C3048" s="12">
        <v>0.0</v>
      </c>
      <c r="D3048" s="12">
        <f t="shared" si="1"/>
        <v>26</v>
      </c>
    </row>
    <row r="3049">
      <c r="A3049" s="10">
        <v>45256.0</v>
      </c>
      <c r="B3049" s="11" t="s">
        <v>2344</v>
      </c>
      <c r="C3049" s="12">
        <v>0.0</v>
      </c>
      <c r="D3049" s="12">
        <f t="shared" si="1"/>
        <v>26</v>
      </c>
    </row>
    <row r="3050">
      <c r="A3050" s="10">
        <v>45256.0</v>
      </c>
      <c r="B3050" s="11" t="s">
        <v>2345</v>
      </c>
      <c r="C3050" s="12">
        <v>0.0</v>
      </c>
      <c r="D3050" s="12">
        <f t="shared" si="1"/>
        <v>26</v>
      </c>
    </row>
    <row r="3051">
      <c r="A3051" s="10">
        <v>45256.0</v>
      </c>
      <c r="B3051" s="11" t="s">
        <v>2346</v>
      </c>
      <c r="C3051" s="12">
        <v>0.0</v>
      </c>
      <c r="D3051" s="12">
        <f t="shared" si="1"/>
        <v>26</v>
      </c>
    </row>
    <row r="3052">
      <c r="A3052" s="10">
        <v>45256.0</v>
      </c>
      <c r="B3052" s="11" t="s">
        <v>2347</v>
      </c>
      <c r="C3052" s="12">
        <v>0.0</v>
      </c>
      <c r="D3052" s="12">
        <f t="shared" si="1"/>
        <v>26</v>
      </c>
    </row>
    <row r="3053">
      <c r="A3053" s="10">
        <v>45256.0</v>
      </c>
      <c r="B3053" s="11" t="s">
        <v>2348</v>
      </c>
      <c r="C3053" s="12">
        <v>0.0</v>
      </c>
      <c r="D3053" s="12">
        <f t="shared" si="1"/>
        <v>26</v>
      </c>
    </row>
    <row r="3054">
      <c r="A3054" s="10">
        <v>45256.0</v>
      </c>
      <c r="B3054" s="11" t="s">
        <v>2349</v>
      </c>
      <c r="C3054" s="12">
        <v>0.0</v>
      </c>
      <c r="D3054" s="12">
        <f t="shared" si="1"/>
        <v>26</v>
      </c>
    </row>
    <row r="3055">
      <c r="A3055" s="10">
        <v>45256.0</v>
      </c>
      <c r="B3055" s="11" t="s">
        <v>2350</v>
      </c>
      <c r="C3055" s="12">
        <v>0.0</v>
      </c>
      <c r="D3055" s="12">
        <f t="shared" si="1"/>
        <v>26</v>
      </c>
    </row>
    <row r="3056">
      <c r="A3056" s="10">
        <v>45256.0</v>
      </c>
      <c r="B3056" s="11" t="s">
        <v>2351</v>
      </c>
      <c r="C3056" s="12">
        <v>0.0</v>
      </c>
      <c r="D3056" s="12">
        <f t="shared" si="1"/>
        <v>26</v>
      </c>
    </row>
    <row r="3057">
      <c r="A3057" s="10">
        <v>45256.0</v>
      </c>
      <c r="B3057" s="11" t="s">
        <v>2352</v>
      </c>
      <c r="C3057" s="12">
        <v>0.0</v>
      </c>
      <c r="D3057" s="12">
        <f t="shared" si="1"/>
        <v>26</v>
      </c>
    </row>
    <row r="3058">
      <c r="A3058" s="10">
        <v>45256.0</v>
      </c>
      <c r="B3058" s="11" t="s">
        <v>2353</v>
      </c>
      <c r="C3058" s="12">
        <v>0.0</v>
      </c>
      <c r="D3058" s="12">
        <f t="shared" si="1"/>
        <v>26</v>
      </c>
    </row>
    <row r="3059">
      <c r="A3059" s="10">
        <v>45256.0</v>
      </c>
      <c r="B3059" s="11" t="s">
        <v>53</v>
      </c>
      <c r="C3059" s="12">
        <v>0.0</v>
      </c>
      <c r="D3059" s="12">
        <f t="shared" si="1"/>
        <v>26</v>
      </c>
    </row>
    <row r="3060">
      <c r="A3060" s="10">
        <v>45256.0</v>
      </c>
      <c r="B3060" s="11" t="s">
        <v>1730</v>
      </c>
      <c r="C3060" s="12">
        <v>0.0</v>
      </c>
      <c r="D3060" s="12">
        <f t="shared" si="1"/>
        <v>26</v>
      </c>
    </row>
    <row r="3061">
      <c r="A3061" s="10">
        <v>45256.0</v>
      </c>
      <c r="B3061" s="11" t="s">
        <v>2354</v>
      </c>
      <c r="C3061" s="12">
        <v>0.0</v>
      </c>
      <c r="D3061" s="12">
        <f t="shared" si="1"/>
        <v>26</v>
      </c>
    </row>
    <row r="3062">
      <c r="A3062" s="10">
        <v>45256.0</v>
      </c>
      <c r="B3062" s="11" t="s">
        <v>103</v>
      </c>
      <c r="C3062" s="12">
        <v>0.0</v>
      </c>
      <c r="D3062" s="12">
        <f t="shared" si="1"/>
        <v>26</v>
      </c>
    </row>
    <row r="3063">
      <c r="A3063" s="10">
        <v>45256.0</v>
      </c>
      <c r="B3063" s="11" t="s">
        <v>2355</v>
      </c>
      <c r="C3063" s="12">
        <v>0.0</v>
      </c>
      <c r="D3063" s="12">
        <f t="shared" si="1"/>
        <v>26</v>
      </c>
    </row>
    <row r="3064">
      <c r="A3064" s="10">
        <v>45256.0</v>
      </c>
      <c r="B3064" s="11" t="s">
        <v>164</v>
      </c>
      <c r="C3064" s="12">
        <v>0.0</v>
      </c>
      <c r="D3064" s="12">
        <f t="shared" si="1"/>
        <v>26</v>
      </c>
    </row>
    <row r="3065">
      <c r="A3065" s="10">
        <v>45256.0</v>
      </c>
      <c r="B3065" s="11" t="s">
        <v>2356</v>
      </c>
      <c r="C3065" s="12">
        <v>0.0</v>
      </c>
      <c r="D3065" s="12">
        <f t="shared" si="1"/>
        <v>26</v>
      </c>
    </row>
    <row r="3066">
      <c r="A3066" s="10">
        <v>45256.0</v>
      </c>
      <c r="B3066" s="11" t="s">
        <v>939</v>
      </c>
      <c r="C3066" s="12">
        <v>0.0</v>
      </c>
      <c r="D3066" s="12">
        <f t="shared" si="1"/>
        <v>26</v>
      </c>
    </row>
    <row r="3067">
      <c r="A3067" s="10">
        <v>45256.0</v>
      </c>
      <c r="B3067" s="11" t="s">
        <v>1224</v>
      </c>
      <c r="C3067" s="12">
        <v>0.0</v>
      </c>
      <c r="D3067" s="12">
        <f t="shared" si="1"/>
        <v>26</v>
      </c>
    </row>
    <row r="3068">
      <c r="A3068" s="10">
        <v>45256.0</v>
      </c>
      <c r="B3068" s="11" t="s">
        <v>2357</v>
      </c>
      <c r="C3068" s="12">
        <v>0.0</v>
      </c>
      <c r="D3068" s="12">
        <f t="shared" si="1"/>
        <v>26</v>
      </c>
    </row>
    <row r="3069">
      <c r="A3069" s="10">
        <v>45256.0</v>
      </c>
      <c r="B3069" s="11" t="s">
        <v>2358</v>
      </c>
      <c r="C3069" s="12">
        <v>0.0</v>
      </c>
      <c r="D3069" s="12">
        <f t="shared" si="1"/>
        <v>26</v>
      </c>
    </row>
    <row r="3070">
      <c r="A3070" s="10">
        <v>45256.0</v>
      </c>
      <c r="B3070" s="11" t="s">
        <v>2359</v>
      </c>
      <c r="C3070" s="12">
        <v>0.0</v>
      </c>
      <c r="D3070" s="12">
        <f t="shared" si="1"/>
        <v>26</v>
      </c>
    </row>
    <row r="3071">
      <c r="A3071" s="10">
        <v>45256.0</v>
      </c>
      <c r="B3071" s="11" t="s">
        <v>2360</v>
      </c>
      <c r="C3071" s="12">
        <v>0.0</v>
      </c>
      <c r="D3071" s="12">
        <f t="shared" si="1"/>
        <v>26</v>
      </c>
    </row>
    <row r="3072">
      <c r="A3072" s="10">
        <v>45256.0</v>
      </c>
      <c r="B3072" s="11" t="s">
        <v>933</v>
      </c>
      <c r="C3072" s="12">
        <v>0.0</v>
      </c>
      <c r="D3072" s="12">
        <f t="shared" si="1"/>
        <v>26</v>
      </c>
    </row>
    <row r="3073">
      <c r="A3073" s="10">
        <v>45256.0</v>
      </c>
      <c r="B3073" s="11" t="s">
        <v>2361</v>
      </c>
      <c r="C3073" s="12">
        <v>0.0</v>
      </c>
      <c r="D3073" s="12">
        <f t="shared" si="1"/>
        <v>26</v>
      </c>
    </row>
    <row r="3074">
      <c r="A3074" s="10">
        <v>45256.0</v>
      </c>
      <c r="B3074" s="11" t="s">
        <v>2362</v>
      </c>
      <c r="C3074" s="12">
        <v>0.0</v>
      </c>
      <c r="D3074" s="12">
        <f t="shared" si="1"/>
        <v>26</v>
      </c>
    </row>
    <row r="3075">
      <c r="A3075" s="10">
        <v>45256.0</v>
      </c>
      <c r="B3075" s="11" t="s">
        <v>2363</v>
      </c>
      <c r="C3075" s="12">
        <v>0.0</v>
      </c>
      <c r="D3075" s="12">
        <f t="shared" si="1"/>
        <v>26</v>
      </c>
    </row>
    <row r="3076">
      <c r="A3076" s="10">
        <v>45256.0</v>
      </c>
      <c r="B3076" s="11" t="s">
        <v>2364</v>
      </c>
      <c r="C3076" s="12">
        <v>0.0</v>
      </c>
      <c r="D3076" s="12">
        <f t="shared" si="1"/>
        <v>26</v>
      </c>
    </row>
    <row r="3077">
      <c r="A3077" s="10">
        <v>45256.0</v>
      </c>
      <c r="B3077" s="11" t="s">
        <v>592</v>
      </c>
      <c r="C3077" s="12">
        <v>0.0</v>
      </c>
      <c r="D3077" s="12">
        <f t="shared" si="1"/>
        <v>26</v>
      </c>
    </row>
    <row r="3078">
      <c r="A3078" s="10">
        <v>45256.0</v>
      </c>
      <c r="B3078" s="11" t="s">
        <v>2365</v>
      </c>
      <c r="C3078" s="12">
        <v>0.0</v>
      </c>
      <c r="D3078" s="12">
        <f t="shared" si="1"/>
        <v>26</v>
      </c>
    </row>
    <row r="3079">
      <c r="A3079" s="10">
        <v>45256.0</v>
      </c>
      <c r="B3079" s="11" t="s">
        <v>2366</v>
      </c>
      <c r="C3079" s="12">
        <v>0.0</v>
      </c>
      <c r="D3079" s="12">
        <f t="shared" si="1"/>
        <v>26</v>
      </c>
    </row>
    <row r="3080">
      <c r="A3080" s="10">
        <v>45256.0</v>
      </c>
      <c r="B3080" s="11" t="s">
        <v>347</v>
      </c>
      <c r="C3080" s="12">
        <v>0.0</v>
      </c>
      <c r="D3080" s="12">
        <f t="shared" si="1"/>
        <v>26</v>
      </c>
    </row>
    <row r="3081">
      <c r="A3081" s="10">
        <v>45256.0</v>
      </c>
      <c r="B3081" s="11" t="s">
        <v>2052</v>
      </c>
      <c r="C3081" s="12">
        <v>0.0</v>
      </c>
      <c r="D3081" s="12">
        <f t="shared" si="1"/>
        <v>26</v>
      </c>
    </row>
    <row r="3082">
      <c r="A3082" s="10">
        <v>45256.0</v>
      </c>
      <c r="B3082" s="11" t="s">
        <v>2367</v>
      </c>
      <c r="C3082" s="12">
        <v>0.0</v>
      </c>
      <c r="D3082" s="12">
        <f t="shared" si="1"/>
        <v>26</v>
      </c>
    </row>
    <row r="3083">
      <c r="A3083" s="10">
        <v>45256.0</v>
      </c>
      <c r="B3083" s="11" t="s">
        <v>2368</v>
      </c>
      <c r="C3083" s="12">
        <v>0.0</v>
      </c>
      <c r="D3083" s="12">
        <f t="shared" si="1"/>
        <v>26</v>
      </c>
    </row>
    <row r="3084">
      <c r="A3084" s="10">
        <v>45256.0</v>
      </c>
      <c r="B3084" s="11" t="s">
        <v>2369</v>
      </c>
      <c r="C3084" s="12">
        <v>0.0</v>
      </c>
      <c r="D3084" s="12">
        <f t="shared" si="1"/>
        <v>26</v>
      </c>
    </row>
    <row r="3085">
      <c r="A3085" s="10">
        <v>45256.0</v>
      </c>
      <c r="B3085" s="11" t="s">
        <v>2156</v>
      </c>
      <c r="C3085" s="12">
        <v>0.0</v>
      </c>
      <c r="D3085" s="12">
        <f t="shared" si="1"/>
        <v>26</v>
      </c>
    </row>
    <row r="3086">
      <c r="A3086" s="10">
        <v>45256.0</v>
      </c>
      <c r="B3086" s="11" t="s">
        <v>2370</v>
      </c>
      <c r="C3086" s="12">
        <v>0.0</v>
      </c>
      <c r="D3086" s="12">
        <f t="shared" si="1"/>
        <v>26</v>
      </c>
    </row>
    <row r="3087">
      <c r="A3087" s="10">
        <v>45256.0</v>
      </c>
      <c r="B3087" s="11" t="s">
        <v>2371</v>
      </c>
      <c r="C3087" s="12">
        <v>0.0</v>
      </c>
      <c r="D3087" s="12">
        <f t="shared" si="1"/>
        <v>26</v>
      </c>
    </row>
    <row r="3088">
      <c r="A3088" s="10">
        <v>45255.0</v>
      </c>
      <c r="B3088" s="11" t="s">
        <v>306</v>
      </c>
      <c r="C3088" s="12">
        <v>0.0</v>
      </c>
      <c r="D3088" s="12">
        <f t="shared" si="1"/>
        <v>25</v>
      </c>
    </row>
    <row r="3089">
      <c r="A3089" s="10">
        <v>45255.0</v>
      </c>
      <c r="B3089" s="11" t="s">
        <v>981</v>
      </c>
      <c r="C3089" s="12">
        <v>0.0</v>
      </c>
      <c r="D3089" s="12">
        <f t="shared" si="1"/>
        <v>25</v>
      </c>
    </row>
    <row r="3090">
      <c r="A3090" s="10">
        <v>45255.0</v>
      </c>
      <c r="B3090" s="11" t="s">
        <v>300</v>
      </c>
      <c r="C3090" s="12">
        <v>0.0</v>
      </c>
      <c r="D3090" s="12">
        <f t="shared" si="1"/>
        <v>25</v>
      </c>
    </row>
    <row r="3091">
      <c r="A3091" s="10">
        <v>45255.0</v>
      </c>
      <c r="B3091" s="11" t="s">
        <v>762</v>
      </c>
      <c r="C3091" s="12">
        <v>0.0</v>
      </c>
      <c r="D3091" s="12">
        <f t="shared" si="1"/>
        <v>25</v>
      </c>
    </row>
    <row r="3092">
      <c r="A3092" s="10">
        <v>45255.0</v>
      </c>
      <c r="B3092" s="11" t="s">
        <v>369</v>
      </c>
      <c r="C3092" s="12">
        <v>0.0</v>
      </c>
      <c r="D3092" s="12">
        <f t="shared" si="1"/>
        <v>25</v>
      </c>
    </row>
    <row r="3093">
      <c r="A3093" s="10">
        <v>45255.0</v>
      </c>
      <c r="B3093" s="11" t="s">
        <v>1067</v>
      </c>
      <c r="C3093" s="12">
        <v>0.0</v>
      </c>
      <c r="D3093" s="12">
        <f t="shared" si="1"/>
        <v>25</v>
      </c>
    </row>
    <row r="3094">
      <c r="A3094" s="10">
        <v>45255.0</v>
      </c>
      <c r="B3094" s="11" t="s">
        <v>2372</v>
      </c>
      <c r="C3094" s="12">
        <v>0.0</v>
      </c>
      <c r="D3094" s="12">
        <f t="shared" si="1"/>
        <v>25</v>
      </c>
    </row>
    <row r="3095">
      <c r="A3095" s="10">
        <v>45255.0</v>
      </c>
      <c r="B3095" s="11" t="s">
        <v>810</v>
      </c>
      <c r="C3095" s="12">
        <v>0.0</v>
      </c>
      <c r="D3095" s="12">
        <f t="shared" si="1"/>
        <v>25</v>
      </c>
    </row>
    <row r="3096">
      <c r="A3096" s="10">
        <v>45255.0</v>
      </c>
      <c r="B3096" s="11" t="s">
        <v>2373</v>
      </c>
      <c r="C3096" s="12">
        <v>0.0</v>
      </c>
      <c r="D3096" s="12">
        <f t="shared" si="1"/>
        <v>25</v>
      </c>
    </row>
    <row r="3097">
      <c r="A3097" s="10">
        <v>45255.0</v>
      </c>
      <c r="B3097" s="11" t="s">
        <v>1452</v>
      </c>
      <c r="C3097" s="12">
        <v>0.0</v>
      </c>
      <c r="D3097" s="12">
        <f t="shared" si="1"/>
        <v>25</v>
      </c>
    </row>
    <row r="3098">
      <c r="A3098" s="10">
        <v>45255.0</v>
      </c>
      <c r="B3098" s="11" t="s">
        <v>2374</v>
      </c>
      <c r="C3098" s="12">
        <v>0.0</v>
      </c>
      <c r="D3098" s="12">
        <f t="shared" si="1"/>
        <v>25</v>
      </c>
    </row>
    <row r="3099">
      <c r="A3099" s="10">
        <v>45255.0</v>
      </c>
      <c r="B3099" s="11" t="s">
        <v>946</v>
      </c>
      <c r="C3099" s="12">
        <v>0.0</v>
      </c>
      <c r="D3099" s="12">
        <f t="shared" si="1"/>
        <v>25</v>
      </c>
    </row>
    <row r="3100">
      <c r="A3100" s="10">
        <v>45255.0</v>
      </c>
      <c r="B3100" s="11" t="s">
        <v>2375</v>
      </c>
      <c r="C3100" s="12">
        <v>0.0</v>
      </c>
      <c r="D3100" s="12">
        <f t="shared" si="1"/>
        <v>25</v>
      </c>
    </row>
    <row r="3101">
      <c r="A3101" s="10">
        <v>45255.0</v>
      </c>
      <c r="B3101" s="11" t="s">
        <v>2376</v>
      </c>
      <c r="C3101" s="12">
        <v>0.0</v>
      </c>
      <c r="D3101" s="12">
        <f t="shared" si="1"/>
        <v>25</v>
      </c>
    </row>
    <row r="3102">
      <c r="A3102" s="10">
        <v>45255.0</v>
      </c>
      <c r="B3102" s="11" t="s">
        <v>2377</v>
      </c>
      <c r="C3102" s="12">
        <v>0.0</v>
      </c>
      <c r="D3102" s="12">
        <f t="shared" si="1"/>
        <v>25</v>
      </c>
    </row>
    <row r="3103">
      <c r="A3103" s="10">
        <v>45255.0</v>
      </c>
      <c r="B3103" s="11" t="s">
        <v>1266</v>
      </c>
      <c r="C3103" s="12">
        <v>0.0</v>
      </c>
      <c r="D3103" s="12">
        <f t="shared" si="1"/>
        <v>25</v>
      </c>
    </row>
    <row r="3104">
      <c r="A3104" s="10">
        <v>45255.0</v>
      </c>
      <c r="B3104" s="11" t="s">
        <v>2378</v>
      </c>
      <c r="C3104" s="12">
        <v>0.0</v>
      </c>
      <c r="D3104" s="12">
        <f t="shared" si="1"/>
        <v>25</v>
      </c>
    </row>
    <row r="3105">
      <c r="A3105" s="10">
        <v>45255.0</v>
      </c>
      <c r="B3105" s="11" t="s">
        <v>2379</v>
      </c>
      <c r="C3105" s="12">
        <v>0.0</v>
      </c>
      <c r="D3105" s="12">
        <f t="shared" si="1"/>
        <v>25</v>
      </c>
    </row>
    <row r="3106">
      <c r="A3106" s="10">
        <v>45255.0</v>
      </c>
      <c r="B3106" s="11" t="s">
        <v>1887</v>
      </c>
      <c r="C3106" s="12">
        <v>0.0</v>
      </c>
      <c r="D3106" s="12">
        <f t="shared" si="1"/>
        <v>25</v>
      </c>
    </row>
    <row r="3107">
      <c r="A3107" s="10">
        <v>45255.0</v>
      </c>
      <c r="B3107" s="11" t="s">
        <v>2380</v>
      </c>
      <c r="C3107" s="12">
        <v>0.0</v>
      </c>
      <c r="D3107" s="12">
        <f t="shared" si="1"/>
        <v>25</v>
      </c>
    </row>
    <row r="3108">
      <c r="A3108" s="10">
        <v>45255.0</v>
      </c>
      <c r="B3108" s="11" t="s">
        <v>877</v>
      </c>
      <c r="C3108" s="12">
        <v>0.0</v>
      </c>
      <c r="D3108" s="12">
        <f t="shared" si="1"/>
        <v>25</v>
      </c>
    </row>
    <row r="3109">
      <c r="A3109" s="10">
        <v>45255.0</v>
      </c>
      <c r="B3109" s="11" t="s">
        <v>2381</v>
      </c>
      <c r="C3109" s="12">
        <v>0.0</v>
      </c>
      <c r="D3109" s="12">
        <f t="shared" si="1"/>
        <v>25</v>
      </c>
    </row>
    <row r="3110">
      <c r="A3110" s="10">
        <v>45255.0</v>
      </c>
      <c r="B3110" s="11" t="s">
        <v>739</v>
      </c>
      <c r="C3110" s="12">
        <v>0.0</v>
      </c>
      <c r="D3110" s="12">
        <f t="shared" si="1"/>
        <v>25</v>
      </c>
    </row>
    <row r="3111">
      <c r="A3111" s="10">
        <v>45255.0</v>
      </c>
      <c r="B3111" s="11" t="s">
        <v>1036</v>
      </c>
      <c r="C3111" s="12">
        <v>0.0</v>
      </c>
      <c r="D3111" s="12">
        <f t="shared" si="1"/>
        <v>25</v>
      </c>
    </row>
    <row r="3112">
      <c r="A3112" s="10">
        <v>45255.0</v>
      </c>
      <c r="B3112" s="11" t="s">
        <v>166</v>
      </c>
      <c r="C3112" s="12">
        <v>0.0</v>
      </c>
      <c r="D3112" s="12">
        <f t="shared" si="1"/>
        <v>25</v>
      </c>
    </row>
    <row r="3113">
      <c r="A3113" s="10">
        <v>45255.0</v>
      </c>
      <c r="B3113" s="11" t="s">
        <v>2144</v>
      </c>
      <c r="C3113" s="12">
        <v>0.0</v>
      </c>
      <c r="D3113" s="12">
        <f t="shared" si="1"/>
        <v>25</v>
      </c>
    </row>
    <row r="3114">
      <c r="A3114" s="10">
        <v>45255.0</v>
      </c>
      <c r="B3114" s="11" t="s">
        <v>1886</v>
      </c>
      <c r="C3114" s="12">
        <v>0.0</v>
      </c>
      <c r="D3114" s="12">
        <f t="shared" si="1"/>
        <v>25</v>
      </c>
    </row>
    <row r="3115">
      <c r="A3115" s="10">
        <v>45255.0</v>
      </c>
      <c r="B3115" s="11" t="s">
        <v>406</v>
      </c>
      <c r="C3115" s="12">
        <v>0.0</v>
      </c>
      <c r="D3115" s="12">
        <f t="shared" si="1"/>
        <v>25</v>
      </c>
    </row>
    <row r="3116">
      <c r="A3116" s="10">
        <v>45255.0</v>
      </c>
      <c r="B3116" s="11" t="s">
        <v>2382</v>
      </c>
      <c r="C3116" s="12">
        <v>0.0</v>
      </c>
      <c r="D3116" s="12">
        <f t="shared" si="1"/>
        <v>25</v>
      </c>
    </row>
    <row r="3117">
      <c r="A3117" s="10">
        <v>45255.0</v>
      </c>
      <c r="B3117" s="11" t="s">
        <v>1282</v>
      </c>
      <c r="C3117" s="12">
        <v>0.0</v>
      </c>
      <c r="D3117" s="12">
        <f t="shared" si="1"/>
        <v>25</v>
      </c>
    </row>
    <row r="3118">
      <c r="A3118" s="10">
        <v>45255.0</v>
      </c>
      <c r="B3118" s="11" t="s">
        <v>1690</v>
      </c>
      <c r="C3118" s="12">
        <v>0.0</v>
      </c>
      <c r="D3118" s="12">
        <f t="shared" si="1"/>
        <v>25</v>
      </c>
    </row>
    <row r="3119">
      <c r="A3119" s="10">
        <v>45255.0</v>
      </c>
      <c r="B3119" s="11" t="s">
        <v>1505</v>
      </c>
      <c r="C3119" s="12">
        <v>0.0</v>
      </c>
      <c r="D3119" s="12">
        <f t="shared" si="1"/>
        <v>25</v>
      </c>
    </row>
    <row r="3120">
      <c r="A3120" s="10">
        <v>45255.0</v>
      </c>
      <c r="B3120" s="11" t="s">
        <v>2383</v>
      </c>
      <c r="C3120" s="12">
        <v>0.0</v>
      </c>
      <c r="D3120" s="12">
        <f t="shared" si="1"/>
        <v>25</v>
      </c>
    </row>
    <row r="3121">
      <c r="A3121" s="10">
        <v>45255.0</v>
      </c>
      <c r="B3121" s="11" t="s">
        <v>2384</v>
      </c>
      <c r="C3121" s="12">
        <v>0.0</v>
      </c>
      <c r="D3121" s="12">
        <f t="shared" si="1"/>
        <v>25</v>
      </c>
    </row>
    <row r="3122">
      <c r="A3122" s="10">
        <v>45255.0</v>
      </c>
      <c r="B3122" s="11" t="s">
        <v>2385</v>
      </c>
      <c r="C3122" s="12">
        <v>0.0</v>
      </c>
      <c r="D3122" s="12">
        <f t="shared" si="1"/>
        <v>25</v>
      </c>
    </row>
    <row r="3123">
      <c r="A3123" s="10">
        <v>45255.0</v>
      </c>
      <c r="B3123" s="11" t="s">
        <v>2386</v>
      </c>
      <c r="C3123" s="12">
        <v>0.0</v>
      </c>
      <c r="D3123" s="12">
        <f t="shared" si="1"/>
        <v>25</v>
      </c>
    </row>
    <row r="3124">
      <c r="A3124" s="10">
        <v>45255.0</v>
      </c>
      <c r="B3124" s="11" t="s">
        <v>2387</v>
      </c>
      <c r="C3124" s="12">
        <v>0.0</v>
      </c>
      <c r="D3124" s="12">
        <f t="shared" si="1"/>
        <v>25</v>
      </c>
    </row>
    <row r="3125">
      <c r="A3125" s="10">
        <v>45255.0</v>
      </c>
      <c r="B3125" s="11" t="s">
        <v>2388</v>
      </c>
      <c r="C3125" s="12">
        <v>0.0</v>
      </c>
      <c r="D3125" s="12">
        <f t="shared" si="1"/>
        <v>25</v>
      </c>
    </row>
    <row r="3126">
      <c r="A3126" s="10">
        <v>45247.0</v>
      </c>
      <c r="B3126" s="11" t="s">
        <v>594</v>
      </c>
      <c r="C3126" s="12">
        <v>0.0</v>
      </c>
      <c r="D3126" s="12">
        <f t="shared" si="1"/>
        <v>17</v>
      </c>
    </row>
    <row r="3127">
      <c r="A3127" s="10">
        <v>45247.0</v>
      </c>
      <c r="B3127" s="11" t="s">
        <v>534</v>
      </c>
      <c r="C3127" s="12">
        <v>0.0</v>
      </c>
      <c r="D3127" s="12">
        <f t="shared" si="1"/>
        <v>17</v>
      </c>
    </row>
    <row r="3128">
      <c r="A3128" s="10">
        <v>45247.0</v>
      </c>
      <c r="B3128" s="11" t="s">
        <v>2192</v>
      </c>
      <c r="C3128" s="12">
        <v>0.0</v>
      </c>
      <c r="D3128" s="12">
        <f t="shared" si="1"/>
        <v>17</v>
      </c>
    </row>
    <row r="3129">
      <c r="A3129" s="10">
        <v>45247.0</v>
      </c>
      <c r="B3129" s="11" t="s">
        <v>1255</v>
      </c>
      <c r="C3129" s="12">
        <v>0.0</v>
      </c>
      <c r="D3129" s="12">
        <f t="shared" si="1"/>
        <v>17</v>
      </c>
    </row>
    <row r="3130">
      <c r="A3130" s="10">
        <v>45247.0</v>
      </c>
      <c r="B3130" s="11" t="s">
        <v>545</v>
      </c>
      <c r="C3130" s="12">
        <v>0.0</v>
      </c>
      <c r="D3130" s="12">
        <f t="shared" si="1"/>
        <v>17</v>
      </c>
    </row>
    <row r="3131">
      <c r="A3131" s="10">
        <v>45247.0</v>
      </c>
      <c r="B3131" s="11" t="s">
        <v>2389</v>
      </c>
      <c r="C3131" s="12">
        <v>0.0</v>
      </c>
      <c r="D3131" s="12">
        <f t="shared" si="1"/>
        <v>17</v>
      </c>
    </row>
    <row r="3132">
      <c r="A3132" s="10">
        <v>45247.0</v>
      </c>
      <c r="B3132" s="11" t="s">
        <v>1348</v>
      </c>
      <c r="C3132" s="12">
        <v>0.0</v>
      </c>
      <c r="D3132" s="12">
        <f t="shared" si="1"/>
        <v>17</v>
      </c>
    </row>
    <row r="3133">
      <c r="A3133" s="10">
        <v>45247.0</v>
      </c>
      <c r="B3133" s="11" t="s">
        <v>2390</v>
      </c>
      <c r="C3133" s="12">
        <v>0.0</v>
      </c>
      <c r="D3133" s="12">
        <f t="shared" si="1"/>
        <v>17</v>
      </c>
    </row>
    <row r="3134">
      <c r="A3134" s="10">
        <v>45247.0</v>
      </c>
      <c r="B3134" s="11" t="s">
        <v>463</v>
      </c>
      <c r="C3134" s="12">
        <v>0.0</v>
      </c>
      <c r="D3134" s="12">
        <f t="shared" si="1"/>
        <v>17</v>
      </c>
    </row>
    <row r="3135">
      <c r="A3135" s="10">
        <v>45247.0</v>
      </c>
      <c r="B3135" s="11" t="s">
        <v>397</v>
      </c>
      <c r="C3135" s="12">
        <v>0.0</v>
      </c>
      <c r="D3135" s="12">
        <f t="shared" si="1"/>
        <v>17</v>
      </c>
    </row>
    <row r="3136">
      <c r="A3136" s="10">
        <v>45247.0</v>
      </c>
      <c r="B3136" s="11" t="s">
        <v>2391</v>
      </c>
      <c r="C3136" s="12">
        <v>0.0</v>
      </c>
      <c r="D3136" s="12">
        <f t="shared" si="1"/>
        <v>17</v>
      </c>
    </row>
    <row r="3137">
      <c r="A3137" s="10">
        <v>45247.0</v>
      </c>
      <c r="B3137" s="11" t="s">
        <v>298</v>
      </c>
      <c r="C3137" s="12">
        <v>0.0</v>
      </c>
      <c r="D3137" s="12">
        <f t="shared" si="1"/>
        <v>17</v>
      </c>
    </row>
    <row r="3138">
      <c r="A3138" s="10">
        <v>45247.0</v>
      </c>
      <c r="B3138" s="11" t="s">
        <v>2392</v>
      </c>
      <c r="C3138" s="12">
        <v>0.0</v>
      </c>
      <c r="D3138" s="12">
        <f t="shared" si="1"/>
        <v>17</v>
      </c>
    </row>
    <row r="3139">
      <c r="A3139" s="10">
        <v>45247.0</v>
      </c>
      <c r="B3139" s="11" t="s">
        <v>2393</v>
      </c>
      <c r="C3139" s="12">
        <v>0.0</v>
      </c>
      <c r="D3139" s="12">
        <f t="shared" si="1"/>
        <v>17</v>
      </c>
    </row>
    <row r="3140">
      <c r="A3140" s="10">
        <v>45247.0</v>
      </c>
      <c r="B3140" s="11" t="s">
        <v>713</v>
      </c>
      <c r="C3140" s="12">
        <v>0.0</v>
      </c>
      <c r="D3140" s="12">
        <f t="shared" si="1"/>
        <v>17</v>
      </c>
    </row>
    <row r="3141">
      <c r="A3141" s="10">
        <v>45247.0</v>
      </c>
      <c r="B3141" s="11" t="s">
        <v>811</v>
      </c>
      <c r="C3141" s="12">
        <v>0.0</v>
      </c>
      <c r="D3141" s="12">
        <f t="shared" si="1"/>
        <v>17</v>
      </c>
    </row>
    <row r="3142">
      <c r="A3142" s="10">
        <v>45247.0</v>
      </c>
      <c r="B3142" s="11" t="s">
        <v>2394</v>
      </c>
      <c r="C3142" s="12">
        <v>0.0</v>
      </c>
      <c r="D3142" s="12">
        <f t="shared" si="1"/>
        <v>17</v>
      </c>
    </row>
    <row r="3143">
      <c r="A3143" s="10">
        <v>45247.0</v>
      </c>
      <c r="B3143" s="11" t="s">
        <v>890</v>
      </c>
      <c r="C3143" s="12">
        <v>0.0</v>
      </c>
      <c r="D3143" s="12">
        <f t="shared" si="1"/>
        <v>17</v>
      </c>
    </row>
    <row r="3144">
      <c r="A3144" s="10">
        <v>45247.0</v>
      </c>
      <c r="B3144" s="11" t="s">
        <v>2395</v>
      </c>
      <c r="C3144" s="12">
        <v>0.0</v>
      </c>
      <c r="D3144" s="12">
        <f t="shared" si="1"/>
        <v>17</v>
      </c>
    </row>
    <row r="3145">
      <c r="A3145" s="10">
        <v>45247.0</v>
      </c>
      <c r="B3145" s="11" t="s">
        <v>2396</v>
      </c>
      <c r="C3145" s="12">
        <v>0.0</v>
      </c>
      <c r="D3145" s="12">
        <f t="shared" si="1"/>
        <v>17</v>
      </c>
    </row>
    <row r="3146">
      <c r="A3146" s="10">
        <v>45247.0</v>
      </c>
      <c r="B3146" s="11" t="s">
        <v>2397</v>
      </c>
      <c r="C3146" s="12">
        <v>0.0</v>
      </c>
      <c r="D3146" s="12">
        <f t="shared" si="1"/>
        <v>17</v>
      </c>
    </row>
    <row r="3147">
      <c r="A3147" s="10">
        <v>45247.0</v>
      </c>
      <c r="B3147" s="11" t="s">
        <v>2398</v>
      </c>
      <c r="C3147" s="12">
        <v>0.0</v>
      </c>
      <c r="D3147" s="12">
        <f t="shared" si="1"/>
        <v>17</v>
      </c>
    </row>
    <row r="3148">
      <c r="A3148" s="10">
        <v>45247.0</v>
      </c>
      <c r="B3148" s="11" t="s">
        <v>2399</v>
      </c>
      <c r="C3148" s="12">
        <v>0.0</v>
      </c>
      <c r="D3148" s="12">
        <f t="shared" si="1"/>
        <v>17</v>
      </c>
    </row>
    <row r="3149">
      <c r="A3149" s="10">
        <v>45247.0</v>
      </c>
      <c r="B3149" s="11" t="s">
        <v>552</v>
      </c>
      <c r="C3149" s="12">
        <v>0.0</v>
      </c>
      <c r="D3149" s="12">
        <f t="shared" si="1"/>
        <v>17</v>
      </c>
    </row>
    <row r="3150">
      <c r="A3150" s="10">
        <v>45247.0</v>
      </c>
      <c r="B3150" s="11" t="s">
        <v>2400</v>
      </c>
      <c r="C3150" s="12">
        <v>0.0</v>
      </c>
      <c r="D3150" s="12">
        <f t="shared" si="1"/>
        <v>17</v>
      </c>
    </row>
    <row r="3151">
      <c r="A3151" s="10">
        <v>45247.0</v>
      </c>
      <c r="B3151" s="11" t="s">
        <v>2401</v>
      </c>
      <c r="C3151" s="12">
        <v>0.0</v>
      </c>
      <c r="D3151" s="12">
        <f t="shared" si="1"/>
        <v>17</v>
      </c>
    </row>
    <row r="3152">
      <c r="A3152" s="10">
        <v>45247.0</v>
      </c>
      <c r="B3152" s="11" t="s">
        <v>2402</v>
      </c>
      <c r="C3152" s="12">
        <v>0.0</v>
      </c>
      <c r="D3152" s="12">
        <f t="shared" si="1"/>
        <v>17</v>
      </c>
    </row>
    <row r="3153">
      <c r="A3153" s="10">
        <v>45247.0</v>
      </c>
      <c r="B3153" s="11" t="s">
        <v>2403</v>
      </c>
      <c r="C3153" s="12">
        <v>0.0</v>
      </c>
      <c r="D3153" s="12">
        <f t="shared" si="1"/>
        <v>17</v>
      </c>
    </row>
    <row r="3154">
      <c r="A3154" s="10">
        <v>45247.0</v>
      </c>
      <c r="B3154" s="11" t="s">
        <v>2404</v>
      </c>
      <c r="C3154" s="12">
        <v>0.0</v>
      </c>
      <c r="D3154" s="12">
        <f t="shared" si="1"/>
        <v>17</v>
      </c>
    </row>
    <row r="3155">
      <c r="A3155" s="10">
        <v>45247.0</v>
      </c>
      <c r="B3155" s="11" t="s">
        <v>2405</v>
      </c>
      <c r="C3155" s="12">
        <v>0.0</v>
      </c>
      <c r="D3155" s="12">
        <f t="shared" si="1"/>
        <v>17</v>
      </c>
    </row>
    <row r="3156">
      <c r="A3156" s="10">
        <v>45247.0</v>
      </c>
      <c r="B3156" s="11" t="s">
        <v>2406</v>
      </c>
      <c r="C3156" s="12">
        <v>0.0</v>
      </c>
      <c r="D3156" s="12">
        <f t="shared" si="1"/>
        <v>17</v>
      </c>
    </row>
    <row r="3157">
      <c r="A3157" s="10">
        <v>45247.0</v>
      </c>
      <c r="B3157" s="11" t="s">
        <v>2407</v>
      </c>
      <c r="C3157" s="12">
        <v>0.0</v>
      </c>
      <c r="D3157" s="12">
        <f t="shared" si="1"/>
        <v>17</v>
      </c>
    </row>
    <row r="3158">
      <c r="A3158" s="10">
        <v>45247.0</v>
      </c>
      <c r="B3158" s="11" t="s">
        <v>2408</v>
      </c>
      <c r="C3158" s="12">
        <v>0.0</v>
      </c>
      <c r="D3158" s="12">
        <f t="shared" si="1"/>
        <v>17</v>
      </c>
    </row>
    <row r="3159">
      <c r="A3159" s="10">
        <v>45247.0</v>
      </c>
      <c r="B3159" s="11" t="s">
        <v>764</v>
      </c>
      <c r="C3159" s="12">
        <v>0.0</v>
      </c>
      <c r="D3159" s="12">
        <f t="shared" si="1"/>
        <v>17</v>
      </c>
    </row>
    <row r="3160">
      <c r="A3160" s="10">
        <v>45247.0</v>
      </c>
      <c r="B3160" s="11" t="s">
        <v>2409</v>
      </c>
      <c r="C3160" s="12">
        <v>0.0</v>
      </c>
      <c r="D3160" s="12">
        <f t="shared" si="1"/>
        <v>17</v>
      </c>
    </row>
    <row r="3161">
      <c r="A3161" s="10">
        <v>45247.0</v>
      </c>
      <c r="B3161" s="11" t="s">
        <v>2410</v>
      </c>
      <c r="C3161" s="12">
        <v>0.0</v>
      </c>
      <c r="D3161" s="12">
        <f t="shared" si="1"/>
        <v>17</v>
      </c>
    </row>
    <row r="3162">
      <c r="A3162" s="10">
        <v>45247.0</v>
      </c>
      <c r="B3162" s="11" t="s">
        <v>2356</v>
      </c>
      <c r="C3162" s="12">
        <v>0.0</v>
      </c>
      <c r="D3162" s="12">
        <f t="shared" si="1"/>
        <v>17</v>
      </c>
    </row>
    <row r="3163">
      <c r="A3163" s="10">
        <v>45247.0</v>
      </c>
      <c r="B3163" s="11" t="s">
        <v>2411</v>
      </c>
      <c r="C3163" s="12">
        <v>0.0</v>
      </c>
      <c r="D3163" s="12">
        <f t="shared" si="1"/>
        <v>17</v>
      </c>
    </row>
    <row r="3164">
      <c r="A3164" s="10">
        <v>45247.0</v>
      </c>
      <c r="B3164" s="11" t="s">
        <v>2412</v>
      </c>
      <c r="C3164" s="12">
        <v>0.0</v>
      </c>
      <c r="D3164" s="12">
        <f t="shared" si="1"/>
        <v>17</v>
      </c>
    </row>
    <row r="3165">
      <c r="A3165" s="10">
        <v>45247.0</v>
      </c>
      <c r="B3165" s="11" t="s">
        <v>443</v>
      </c>
      <c r="C3165" s="12">
        <v>0.0</v>
      </c>
      <c r="D3165" s="12">
        <f t="shared" si="1"/>
        <v>17</v>
      </c>
    </row>
    <row r="3166">
      <c r="A3166" s="10">
        <v>45247.0</v>
      </c>
      <c r="B3166" s="11" t="s">
        <v>2413</v>
      </c>
      <c r="C3166" s="12">
        <v>0.0</v>
      </c>
      <c r="D3166" s="12">
        <f t="shared" si="1"/>
        <v>17</v>
      </c>
    </row>
    <row r="3167">
      <c r="A3167" s="10">
        <v>45247.0</v>
      </c>
      <c r="B3167" s="11" t="s">
        <v>2414</v>
      </c>
      <c r="C3167" s="12">
        <v>0.0</v>
      </c>
      <c r="D3167" s="12">
        <f t="shared" si="1"/>
        <v>17</v>
      </c>
    </row>
    <row r="3168">
      <c r="A3168" s="10">
        <v>45247.0</v>
      </c>
      <c r="B3168" s="11" t="s">
        <v>1533</v>
      </c>
      <c r="C3168" s="12">
        <v>0.0</v>
      </c>
      <c r="D3168" s="12">
        <f t="shared" si="1"/>
        <v>17</v>
      </c>
    </row>
    <row r="3169">
      <c r="A3169" s="10">
        <v>45247.0</v>
      </c>
      <c r="B3169" s="11" t="s">
        <v>1608</v>
      </c>
      <c r="C3169" s="12">
        <v>0.0</v>
      </c>
      <c r="D3169" s="12">
        <f t="shared" si="1"/>
        <v>17</v>
      </c>
    </row>
    <row r="3170">
      <c r="A3170" s="10">
        <v>45247.0</v>
      </c>
      <c r="B3170" s="11" t="s">
        <v>1583</v>
      </c>
      <c r="C3170" s="12">
        <v>0.0</v>
      </c>
      <c r="D3170" s="12">
        <f t="shared" si="1"/>
        <v>17</v>
      </c>
    </row>
    <row r="3171">
      <c r="A3171" s="10">
        <v>45247.0</v>
      </c>
      <c r="B3171" s="11" t="s">
        <v>2415</v>
      </c>
      <c r="C3171" s="12">
        <v>0.0</v>
      </c>
      <c r="D3171" s="12">
        <f t="shared" si="1"/>
        <v>17</v>
      </c>
    </row>
    <row r="3172">
      <c r="A3172" s="10">
        <v>45247.0</v>
      </c>
      <c r="B3172" s="11" t="s">
        <v>2416</v>
      </c>
      <c r="C3172" s="12">
        <v>0.0</v>
      </c>
      <c r="D3172" s="12">
        <f t="shared" si="1"/>
        <v>17</v>
      </c>
    </row>
    <row r="3173">
      <c r="A3173" s="10">
        <v>45247.0</v>
      </c>
      <c r="B3173" s="11" t="s">
        <v>1847</v>
      </c>
      <c r="C3173" s="12">
        <v>0.0</v>
      </c>
      <c r="D3173" s="12">
        <f t="shared" si="1"/>
        <v>17</v>
      </c>
    </row>
    <row r="3174">
      <c r="A3174" s="10">
        <v>45247.0</v>
      </c>
      <c r="B3174" s="11" t="s">
        <v>530</v>
      </c>
      <c r="C3174" s="12">
        <v>0.0</v>
      </c>
      <c r="D3174" s="12">
        <f t="shared" si="1"/>
        <v>17</v>
      </c>
    </row>
    <row r="3175">
      <c r="A3175" s="10">
        <v>45247.0</v>
      </c>
      <c r="B3175" s="11" t="s">
        <v>2417</v>
      </c>
      <c r="C3175" s="12">
        <v>0.0</v>
      </c>
      <c r="D3175" s="12">
        <f t="shared" si="1"/>
        <v>17</v>
      </c>
    </row>
    <row r="3176">
      <c r="A3176" s="10">
        <v>45253.0</v>
      </c>
      <c r="B3176" s="11" t="s">
        <v>399</v>
      </c>
      <c r="C3176" s="12">
        <v>0.0</v>
      </c>
      <c r="D3176" s="12">
        <f t="shared" si="1"/>
        <v>23</v>
      </c>
    </row>
    <row r="3177">
      <c r="A3177" s="10">
        <v>45253.0</v>
      </c>
      <c r="B3177" s="11" t="s">
        <v>1385</v>
      </c>
      <c r="C3177" s="12">
        <v>0.0</v>
      </c>
      <c r="D3177" s="12">
        <f t="shared" si="1"/>
        <v>23</v>
      </c>
    </row>
    <row r="3178">
      <c r="A3178" s="10">
        <v>45253.0</v>
      </c>
      <c r="B3178" s="11" t="s">
        <v>2418</v>
      </c>
      <c r="C3178" s="12">
        <v>0.0</v>
      </c>
      <c r="D3178" s="12">
        <f t="shared" si="1"/>
        <v>23</v>
      </c>
    </row>
    <row r="3179">
      <c r="A3179" s="10">
        <v>45253.0</v>
      </c>
      <c r="B3179" s="11" t="s">
        <v>1167</v>
      </c>
      <c r="C3179" s="12">
        <v>0.0</v>
      </c>
      <c r="D3179" s="12">
        <f t="shared" si="1"/>
        <v>23</v>
      </c>
    </row>
    <row r="3180">
      <c r="A3180" s="10">
        <v>45253.0</v>
      </c>
      <c r="B3180" s="11" t="s">
        <v>2419</v>
      </c>
      <c r="C3180" s="12">
        <v>0.0</v>
      </c>
      <c r="D3180" s="12">
        <f t="shared" si="1"/>
        <v>23</v>
      </c>
    </row>
    <row r="3181">
      <c r="A3181" s="10">
        <v>45253.0</v>
      </c>
      <c r="B3181" s="11" t="s">
        <v>2420</v>
      </c>
      <c r="C3181" s="12">
        <v>0.0</v>
      </c>
      <c r="D3181" s="12">
        <f t="shared" si="1"/>
        <v>23</v>
      </c>
    </row>
    <row r="3182">
      <c r="A3182" s="10">
        <v>45253.0</v>
      </c>
      <c r="B3182" s="11" t="s">
        <v>2421</v>
      </c>
      <c r="C3182" s="12">
        <v>0.0</v>
      </c>
      <c r="D3182" s="12">
        <f t="shared" si="1"/>
        <v>23</v>
      </c>
    </row>
    <row r="3183">
      <c r="A3183" s="10">
        <v>45253.0</v>
      </c>
      <c r="B3183" s="11" t="s">
        <v>2422</v>
      </c>
      <c r="C3183" s="12">
        <v>0.0</v>
      </c>
      <c r="D3183" s="12">
        <f t="shared" si="1"/>
        <v>23</v>
      </c>
    </row>
    <row r="3184">
      <c r="A3184" s="10">
        <v>45253.0</v>
      </c>
      <c r="B3184" s="11" t="s">
        <v>1821</v>
      </c>
      <c r="C3184" s="12">
        <v>0.0</v>
      </c>
      <c r="D3184" s="12">
        <f t="shared" si="1"/>
        <v>23</v>
      </c>
    </row>
    <row r="3185">
      <c r="A3185" s="10">
        <v>45253.0</v>
      </c>
      <c r="B3185" s="11" t="s">
        <v>2239</v>
      </c>
      <c r="C3185" s="12">
        <v>0.0</v>
      </c>
      <c r="D3185" s="12">
        <f t="shared" si="1"/>
        <v>23</v>
      </c>
    </row>
    <row r="3186">
      <c r="A3186" s="10">
        <v>45253.0</v>
      </c>
      <c r="B3186" s="11" t="s">
        <v>1512</v>
      </c>
      <c r="C3186" s="12">
        <v>0.0</v>
      </c>
      <c r="D3186" s="12">
        <f t="shared" si="1"/>
        <v>23</v>
      </c>
    </row>
    <row r="3187">
      <c r="A3187" s="10">
        <v>45253.0</v>
      </c>
      <c r="B3187" s="11" t="s">
        <v>1577</v>
      </c>
      <c r="C3187" s="12">
        <v>0.0</v>
      </c>
      <c r="D3187" s="12">
        <f t="shared" si="1"/>
        <v>23</v>
      </c>
    </row>
    <row r="3188">
      <c r="A3188" s="10">
        <v>45253.0</v>
      </c>
      <c r="B3188" s="11" t="s">
        <v>475</v>
      </c>
      <c r="C3188" s="12">
        <v>0.0</v>
      </c>
      <c r="D3188" s="12">
        <f t="shared" si="1"/>
        <v>23</v>
      </c>
    </row>
    <row r="3189">
      <c r="A3189" s="10">
        <v>45253.0</v>
      </c>
      <c r="B3189" s="11" t="s">
        <v>2423</v>
      </c>
      <c r="C3189" s="12">
        <v>0.0</v>
      </c>
      <c r="D3189" s="12">
        <f t="shared" si="1"/>
        <v>23</v>
      </c>
    </row>
    <row r="3190">
      <c r="A3190" s="10">
        <v>45253.0</v>
      </c>
      <c r="B3190" s="11" t="s">
        <v>2424</v>
      </c>
      <c r="C3190" s="12">
        <v>0.0</v>
      </c>
      <c r="D3190" s="12">
        <f t="shared" si="1"/>
        <v>23</v>
      </c>
    </row>
    <row r="3191">
      <c r="A3191" s="10">
        <v>45253.0</v>
      </c>
      <c r="B3191" s="11" t="s">
        <v>1067</v>
      </c>
      <c r="C3191" s="12">
        <v>0.0</v>
      </c>
      <c r="D3191" s="12">
        <f t="shared" si="1"/>
        <v>23</v>
      </c>
    </row>
    <row r="3192">
      <c r="A3192" s="10">
        <v>45253.0</v>
      </c>
      <c r="B3192" s="11" t="s">
        <v>1926</v>
      </c>
      <c r="C3192" s="12">
        <v>0.0</v>
      </c>
      <c r="D3192" s="12">
        <f t="shared" si="1"/>
        <v>23</v>
      </c>
    </row>
    <row r="3193">
      <c r="A3193" s="10">
        <v>45253.0</v>
      </c>
      <c r="B3193" s="11" t="s">
        <v>2425</v>
      </c>
      <c r="C3193" s="12">
        <v>0.0</v>
      </c>
      <c r="D3193" s="12">
        <f t="shared" si="1"/>
        <v>23</v>
      </c>
    </row>
    <row r="3194">
      <c r="A3194" s="10">
        <v>45253.0</v>
      </c>
      <c r="B3194" s="11" t="s">
        <v>1279</v>
      </c>
      <c r="C3194" s="12">
        <v>0.0</v>
      </c>
      <c r="D3194" s="12">
        <f t="shared" si="1"/>
        <v>23</v>
      </c>
    </row>
    <row r="3195">
      <c r="A3195" s="10">
        <v>45253.0</v>
      </c>
      <c r="B3195" s="11" t="s">
        <v>692</v>
      </c>
      <c r="C3195" s="12">
        <v>0.0</v>
      </c>
      <c r="D3195" s="12">
        <f t="shared" si="1"/>
        <v>23</v>
      </c>
    </row>
    <row r="3196">
      <c r="A3196" s="10">
        <v>45253.0</v>
      </c>
      <c r="B3196" s="11" t="s">
        <v>615</v>
      </c>
      <c r="C3196" s="12">
        <v>0.0</v>
      </c>
      <c r="D3196" s="12">
        <f t="shared" si="1"/>
        <v>23</v>
      </c>
    </row>
    <row r="3197">
      <c r="A3197" s="10">
        <v>45253.0</v>
      </c>
      <c r="B3197" s="11" t="s">
        <v>137</v>
      </c>
      <c r="C3197" s="12">
        <v>0.0</v>
      </c>
      <c r="D3197" s="12">
        <f t="shared" si="1"/>
        <v>23</v>
      </c>
    </row>
    <row r="3198">
      <c r="A3198" s="10">
        <v>45253.0</v>
      </c>
      <c r="B3198" s="11" t="s">
        <v>379</v>
      </c>
      <c r="C3198" s="12">
        <v>0.0</v>
      </c>
      <c r="D3198" s="12">
        <f t="shared" si="1"/>
        <v>23</v>
      </c>
    </row>
    <row r="3199">
      <c r="A3199" s="10">
        <v>45253.0</v>
      </c>
      <c r="B3199" s="11" t="s">
        <v>2426</v>
      </c>
      <c r="C3199" s="12">
        <v>0.0</v>
      </c>
      <c r="D3199" s="12">
        <f t="shared" si="1"/>
        <v>23</v>
      </c>
    </row>
    <row r="3200">
      <c r="A3200" s="10">
        <v>45253.0</v>
      </c>
      <c r="B3200" s="11" t="s">
        <v>2427</v>
      </c>
      <c r="C3200" s="12">
        <v>0.0</v>
      </c>
      <c r="D3200" s="12">
        <f t="shared" si="1"/>
        <v>23</v>
      </c>
    </row>
    <row r="3201">
      <c r="A3201" s="10">
        <v>45253.0</v>
      </c>
      <c r="B3201" s="11" t="s">
        <v>2428</v>
      </c>
      <c r="C3201" s="12">
        <v>0.0</v>
      </c>
      <c r="D3201" s="12">
        <f t="shared" si="1"/>
        <v>23</v>
      </c>
    </row>
    <row r="3202">
      <c r="A3202" s="10">
        <v>45253.0</v>
      </c>
      <c r="B3202" s="11" t="s">
        <v>2429</v>
      </c>
      <c r="C3202" s="12">
        <v>0.0</v>
      </c>
      <c r="D3202" s="12">
        <f t="shared" si="1"/>
        <v>23</v>
      </c>
    </row>
    <row r="3203">
      <c r="A3203" s="10">
        <v>45253.0</v>
      </c>
      <c r="B3203" s="11" t="s">
        <v>2430</v>
      </c>
      <c r="C3203" s="12">
        <v>0.0</v>
      </c>
      <c r="D3203" s="12">
        <f t="shared" si="1"/>
        <v>23</v>
      </c>
    </row>
    <row r="3204">
      <c r="A3204" s="10">
        <v>45253.0</v>
      </c>
      <c r="B3204" s="11" t="s">
        <v>2431</v>
      </c>
      <c r="C3204" s="12">
        <v>0.0</v>
      </c>
      <c r="D3204" s="12">
        <f t="shared" si="1"/>
        <v>23</v>
      </c>
    </row>
    <row r="3205">
      <c r="A3205" s="10">
        <v>45253.0</v>
      </c>
      <c r="B3205" s="11" t="s">
        <v>2432</v>
      </c>
      <c r="C3205" s="12">
        <v>0.0</v>
      </c>
      <c r="D3205" s="12">
        <f t="shared" si="1"/>
        <v>23</v>
      </c>
    </row>
    <row r="3206">
      <c r="A3206" s="10">
        <v>45253.0</v>
      </c>
      <c r="B3206" s="11" t="s">
        <v>2046</v>
      </c>
      <c r="C3206" s="12">
        <v>0.0</v>
      </c>
      <c r="D3206" s="12">
        <f t="shared" si="1"/>
        <v>23</v>
      </c>
    </row>
    <row r="3207">
      <c r="A3207" s="10">
        <v>45253.0</v>
      </c>
      <c r="B3207" s="11" t="s">
        <v>2433</v>
      </c>
      <c r="C3207" s="12">
        <v>0.0</v>
      </c>
      <c r="D3207" s="12">
        <f t="shared" si="1"/>
        <v>23</v>
      </c>
    </row>
    <row r="3208">
      <c r="A3208" s="10">
        <v>45253.0</v>
      </c>
      <c r="B3208" s="11" t="s">
        <v>1310</v>
      </c>
      <c r="C3208" s="12">
        <v>0.0</v>
      </c>
      <c r="D3208" s="12">
        <f t="shared" si="1"/>
        <v>23</v>
      </c>
    </row>
    <row r="3209">
      <c r="A3209" s="10">
        <v>45253.0</v>
      </c>
      <c r="B3209" s="11" t="s">
        <v>434</v>
      </c>
      <c r="C3209" s="12">
        <v>0.0</v>
      </c>
      <c r="D3209" s="12">
        <f t="shared" si="1"/>
        <v>23</v>
      </c>
    </row>
    <row r="3210">
      <c r="A3210" s="10">
        <v>45253.0</v>
      </c>
      <c r="B3210" s="11" t="s">
        <v>2434</v>
      </c>
      <c r="C3210" s="12">
        <v>0.0</v>
      </c>
      <c r="D3210" s="12">
        <f t="shared" si="1"/>
        <v>23</v>
      </c>
    </row>
    <row r="3211">
      <c r="A3211" s="10">
        <v>45253.0</v>
      </c>
      <c r="B3211" s="11" t="s">
        <v>2435</v>
      </c>
      <c r="C3211" s="12">
        <v>0.0</v>
      </c>
      <c r="D3211" s="12">
        <f t="shared" si="1"/>
        <v>23</v>
      </c>
    </row>
    <row r="3212">
      <c r="A3212" s="10">
        <v>45253.0</v>
      </c>
      <c r="B3212" s="11" t="s">
        <v>424</v>
      </c>
      <c r="C3212" s="12">
        <v>0.0</v>
      </c>
      <c r="D3212" s="12">
        <f t="shared" si="1"/>
        <v>23</v>
      </c>
    </row>
    <row r="3213">
      <c r="A3213" s="10">
        <v>45253.0</v>
      </c>
      <c r="B3213" s="11" t="s">
        <v>2401</v>
      </c>
      <c r="C3213" s="12">
        <v>0.0</v>
      </c>
      <c r="D3213" s="12">
        <f t="shared" si="1"/>
        <v>23</v>
      </c>
    </row>
    <row r="3214">
      <c r="A3214" s="10">
        <v>45253.0</v>
      </c>
      <c r="B3214" s="11" t="s">
        <v>2436</v>
      </c>
      <c r="C3214" s="12">
        <v>0.0</v>
      </c>
      <c r="D3214" s="12">
        <f t="shared" si="1"/>
        <v>23</v>
      </c>
    </row>
    <row r="3215">
      <c r="A3215" s="10">
        <v>45253.0</v>
      </c>
      <c r="B3215" s="11" t="s">
        <v>982</v>
      </c>
      <c r="C3215" s="12">
        <v>0.0</v>
      </c>
      <c r="D3215" s="12">
        <f t="shared" si="1"/>
        <v>23</v>
      </c>
    </row>
    <row r="3216">
      <c r="A3216" s="10">
        <v>45253.0</v>
      </c>
      <c r="B3216" s="11" t="s">
        <v>2437</v>
      </c>
      <c r="C3216" s="12">
        <v>0.0</v>
      </c>
      <c r="D3216" s="12">
        <f t="shared" si="1"/>
        <v>23</v>
      </c>
    </row>
    <row r="3217">
      <c r="A3217" s="10">
        <v>45253.0</v>
      </c>
      <c r="B3217" s="11" t="s">
        <v>1079</v>
      </c>
      <c r="C3217" s="12">
        <v>0.0</v>
      </c>
      <c r="D3217" s="12">
        <f t="shared" si="1"/>
        <v>23</v>
      </c>
    </row>
    <row r="3218">
      <c r="A3218" s="10">
        <v>45253.0</v>
      </c>
      <c r="B3218" s="11" t="s">
        <v>2438</v>
      </c>
      <c r="C3218" s="12">
        <v>0.0</v>
      </c>
      <c r="D3218" s="12">
        <f t="shared" si="1"/>
        <v>23</v>
      </c>
    </row>
    <row r="3219">
      <c r="A3219" s="10">
        <v>45253.0</v>
      </c>
      <c r="B3219" s="11" t="s">
        <v>2439</v>
      </c>
      <c r="C3219" s="12">
        <v>0.0</v>
      </c>
      <c r="D3219" s="12">
        <f t="shared" si="1"/>
        <v>23</v>
      </c>
    </row>
    <row r="3220">
      <c r="A3220" s="10">
        <v>45253.0</v>
      </c>
      <c r="B3220" s="11" t="s">
        <v>2440</v>
      </c>
      <c r="C3220" s="12">
        <v>0.0</v>
      </c>
      <c r="D3220" s="12">
        <f t="shared" si="1"/>
        <v>23</v>
      </c>
    </row>
    <row r="3221">
      <c r="A3221" s="10">
        <v>45253.0</v>
      </c>
      <c r="B3221" s="11" t="s">
        <v>2441</v>
      </c>
      <c r="C3221" s="12">
        <v>0.0</v>
      </c>
      <c r="D3221" s="12">
        <f t="shared" si="1"/>
        <v>23</v>
      </c>
    </row>
    <row r="3222">
      <c r="A3222" s="10">
        <v>45253.0</v>
      </c>
      <c r="B3222" s="11" t="s">
        <v>2442</v>
      </c>
      <c r="C3222" s="12">
        <v>0.0</v>
      </c>
      <c r="D3222" s="12">
        <f t="shared" si="1"/>
        <v>23</v>
      </c>
    </row>
    <row r="3223">
      <c r="A3223" s="10">
        <v>45253.0</v>
      </c>
      <c r="B3223" s="11" t="s">
        <v>2072</v>
      </c>
      <c r="C3223" s="12">
        <v>0.0</v>
      </c>
      <c r="D3223" s="12">
        <f t="shared" si="1"/>
        <v>23</v>
      </c>
    </row>
    <row r="3224">
      <c r="A3224" s="10">
        <v>45253.0</v>
      </c>
      <c r="B3224" s="11" t="s">
        <v>2443</v>
      </c>
      <c r="C3224" s="12">
        <v>0.0</v>
      </c>
      <c r="D3224" s="12">
        <f t="shared" si="1"/>
        <v>23</v>
      </c>
    </row>
    <row r="3225">
      <c r="A3225" s="10">
        <v>45253.0</v>
      </c>
      <c r="B3225" s="11" t="s">
        <v>2444</v>
      </c>
      <c r="C3225" s="12">
        <v>0.0</v>
      </c>
      <c r="D3225" s="12">
        <f t="shared" si="1"/>
        <v>23</v>
      </c>
    </row>
    <row r="3226">
      <c r="A3226" s="10">
        <v>45253.0</v>
      </c>
      <c r="B3226" s="11" t="s">
        <v>2445</v>
      </c>
      <c r="C3226" s="12">
        <v>0.0</v>
      </c>
      <c r="D3226" s="12">
        <f t="shared" si="1"/>
        <v>23</v>
      </c>
    </row>
    <row r="3227">
      <c r="A3227" s="10">
        <v>45253.0</v>
      </c>
      <c r="B3227" s="11" t="s">
        <v>2446</v>
      </c>
      <c r="C3227" s="12">
        <v>0.0</v>
      </c>
      <c r="D3227" s="12">
        <f t="shared" si="1"/>
        <v>23</v>
      </c>
    </row>
    <row r="3228">
      <c r="A3228" s="10">
        <v>45253.0</v>
      </c>
      <c r="B3228" s="11" t="s">
        <v>1365</v>
      </c>
      <c r="C3228" s="12">
        <v>0.0</v>
      </c>
      <c r="D3228" s="12">
        <f t="shared" si="1"/>
        <v>23</v>
      </c>
    </row>
    <row r="3229">
      <c r="A3229" s="10">
        <v>45253.0</v>
      </c>
      <c r="B3229" s="11" t="s">
        <v>2447</v>
      </c>
      <c r="C3229" s="12">
        <v>0.0</v>
      </c>
      <c r="D3229" s="12">
        <f t="shared" si="1"/>
        <v>23</v>
      </c>
    </row>
    <row r="3230">
      <c r="A3230" s="10">
        <v>45253.0</v>
      </c>
      <c r="B3230" s="11" t="s">
        <v>80</v>
      </c>
      <c r="C3230" s="12">
        <v>0.0</v>
      </c>
      <c r="D3230" s="12">
        <f t="shared" si="1"/>
        <v>23</v>
      </c>
    </row>
    <row r="3231">
      <c r="A3231" s="10">
        <v>45235.0</v>
      </c>
      <c r="B3231" s="11" t="s">
        <v>2448</v>
      </c>
      <c r="C3231" s="12">
        <v>0.0</v>
      </c>
      <c r="D3231" s="12">
        <f t="shared" si="1"/>
        <v>5</v>
      </c>
    </row>
    <row r="3232">
      <c r="A3232" s="10">
        <v>45235.0</v>
      </c>
      <c r="B3232" s="11" t="s">
        <v>1299</v>
      </c>
      <c r="C3232" s="12">
        <v>0.0</v>
      </c>
      <c r="D3232" s="12">
        <f t="shared" si="1"/>
        <v>5</v>
      </c>
    </row>
    <row r="3233">
      <c r="A3233" s="10">
        <v>45235.0</v>
      </c>
      <c r="B3233" s="11" t="s">
        <v>691</v>
      </c>
      <c r="C3233" s="12">
        <v>0.0</v>
      </c>
      <c r="D3233" s="12">
        <f t="shared" si="1"/>
        <v>5</v>
      </c>
    </row>
    <row r="3234">
      <c r="A3234" s="10">
        <v>45235.0</v>
      </c>
      <c r="B3234" s="11" t="s">
        <v>2449</v>
      </c>
      <c r="C3234" s="12">
        <v>0.0</v>
      </c>
      <c r="D3234" s="12">
        <f t="shared" si="1"/>
        <v>5</v>
      </c>
    </row>
    <row r="3235">
      <c r="A3235" s="10">
        <v>45235.0</v>
      </c>
      <c r="B3235" s="11" t="s">
        <v>296</v>
      </c>
      <c r="C3235" s="12">
        <v>0.0</v>
      </c>
      <c r="D3235" s="12">
        <f t="shared" si="1"/>
        <v>5</v>
      </c>
    </row>
    <row r="3236">
      <c r="A3236" s="10">
        <v>45235.0</v>
      </c>
      <c r="B3236" s="11" t="s">
        <v>692</v>
      </c>
      <c r="C3236" s="12">
        <v>0.0</v>
      </c>
      <c r="D3236" s="12">
        <f t="shared" si="1"/>
        <v>5</v>
      </c>
    </row>
    <row r="3237">
      <c r="A3237" s="10">
        <v>45235.0</v>
      </c>
      <c r="B3237" s="11" t="s">
        <v>2450</v>
      </c>
      <c r="C3237" s="12">
        <v>0.0</v>
      </c>
      <c r="D3237" s="12">
        <f t="shared" si="1"/>
        <v>5</v>
      </c>
    </row>
    <row r="3238">
      <c r="A3238" s="10">
        <v>45235.0</v>
      </c>
      <c r="B3238" s="11" t="s">
        <v>1649</v>
      </c>
      <c r="C3238" s="12">
        <v>0.0</v>
      </c>
      <c r="D3238" s="12">
        <f t="shared" si="1"/>
        <v>5</v>
      </c>
    </row>
    <row r="3239">
      <c r="A3239" s="10">
        <v>45235.0</v>
      </c>
      <c r="B3239" s="11" t="s">
        <v>283</v>
      </c>
      <c r="C3239" s="12">
        <v>0.0</v>
      </c>
      <c r="D3239" s="12">
        <f t="shared" si="1"/>
        <v>5</v>
      </c>
    </row>
    <row r="3240">
      <c r="A3240" s="10">
        <v>45235.0</v>
      </c>
      <c r="B3240" s="11" t="s">
        <v>2451</v>
      </c>
      <c r="C3240" s="12">
        <v>0.0</v>
      </c>
      <c r="D3240" s="12">
        <f t="shared" si="1"/>
        <v>5</v>
      </c>
    </row>
    <row r="3241">
      <c r="A3241" s="10">
        <v>45235.0</v>
      </c>
      <c r="B3241" s="11" t="s">
        <v>1642</v>
      </c>
      <c r="C3241" s="12">
        <v>0.0</v>
      </c>
      <c r="D3241" s="12">
        <f t="shared" si="1"/>
        <v>5</v>
      </c>
    </row>
    <row r="3242">
      <c r="A3242" s="10">
        <v>45235.0</v>
      </c>
      <c r="B3242" s="11" t="s">
        <v>2452</v>
      </c>
      <c r="C3242" s="12">
        <v>0.0</v>
      </c>
      <c r="D3242" s="12">
        <f t="shared" si="1"/>
        <v>5</v>
      </c>
    </row>
    <row r="3243">
      <c r="A3243" s="10">
        <v>45235.0</v>
      </c>
      <c r="B3243" s="11" t="s">
        <v>2453</v>
      </c>
      <c r="C3243" s="12">
        <v>0.0</v>
      </c>
      <c r="D3243" s="12">
        <f t="shared" si="1"/>
        <v>5</v>
      </c>
    </row>
    <row r="3244">
      <c r="A3244" s="10">
        <v>45235.0</v>
      </c>
      <c r="B3244" s="11" t="s">
        <v>2454</v>
      </c>
      <c r="C3244" s="12">
        <v>0.0</v>
      </c>
      <c r="D3244" s="12">
        <f t="shared" si="1"/>
        <v>5</v>
      </c>
    </row>
    <row r="3245">
      <c r="A3245" s="10">
        <v>45235.0</v>
      </c>
      <c r="B3245" s="11" t="s">
        <v>2455</v>
      </c>
      <c r="C3245" s="12">
        <v>0.0</v>
      </c>
      <c r="D3245" s="12">
        <f t="shared" si="1"/>
        <v>5</v>
      </c>
    </row>
    <row r="3246">
      <c r="A3246" s="10">
        <v>45235.0</v>
      </c>
      <c r="B3246" s="11" t="s">
        <v>2456</v>
      </c>
      <c r="C3246" s="12">
        <v>0.0</v>
      </c>
      <c r="D3246" s="12">
        <f t="shared" si="1"/>
        <v>5</v>
      </c>
    </row>
    <row r="3247">
      <c r="A3247" s="10">
        <v>45235.0</v>
      </c>
      <c r="B3247" s="11" t="s">
        <v>1091</v>
      </c>
      <c r="C3247" s="12">
        <v>0.0</v>
      </c>
      <c r="D3247" s="12">
        <f t="shared" si="1"/>
        <v>5</v>
      </c>
    </row>
    <row r="3248">
      <c r="A3248" s="10">
        <v>45235.0</v>
      </c>
      <c r="B3248" s="11" t="s">
        <v>530</v>
      </c>
      <c r="C3248" s="12">
        <v>0.0</v>
      </c>
      <c r="D3248" s="12">
        <f t="shared" si="1"/>
        <v>5</v>
      </c>
    </row>
    <row r="3249">
      <c r="A3249" s="10">
        <v>45235.0</v>
      </c>
      <c r="B3249" s="11" t="s">
        <v>957</v>
      </c>
      <c r="C3249" s="12">
        <v>0.0</v>
      </c>
      <c r="D3249" s="12">
        <f t="shared" si="1"/>
        <v>5</v>
      </c>
    </row>
    <row r="3250">
      <c r="A3250" s="10">
        <v>45235.0</v>
      </c>
      <c r="B3250" s="11" t="s">
        <v>2457</v>
      </c>
      <c r="C3250" s="12">
        <v>0.0</v>
      </c>
      <c r="D3250" s="12">
        <f t="shared" si="1"/>
        <v>5</v>
      </c>
    </row>
    <row r="3251">
      <c r="A3251" s="10">
        <v>45235.0</v>
      </c>
      <c r="B3251" s="11" t="s">
        <v>1541</v>
      </c>
      <c r="C3251" s="12">
        <v>0.0</v>
      </c>
      <c r="D3251" s="12">
        <f t="shared" si="1"/>
        <v>5</v>
      </c>
    </row>
    <row r="3252">
      <c r="A3252" s="10">
        <v>45235.0</v>
      </c>
      <c r="B3252" s="11" t="s">
        <v>1711</v>
      </c>
      <c r="C3252" s="12">
        <v>0.0</v>
      </c>
      <c r="D3252" s="12">
        <f t="shared" si="1"/>
        <v>5</v>
      </c>
    </row>
    <row r="3253">
      <c r="A3253" s="10">
        <v>45235.0</v>
      </c>
      <c r="B3253" s="11" t="s">
        <v>2458</v>
      </c>
      <c r="C3253" s="12">
        <v>0.0</v>
      </c>
      <c r="D3253" s="12">
        <f t="shared" si="1"/>
        <v>5</v>
      </c>
    </row>
    <row r="3254">
      <c r="A3254" s="10">
        <v>45235.0</v>
      </c>
      <c r="B3254" s="11" t="s">
        <v>2459</v>
      </c>
      <c r="C3254" s="12">
        <v>0.0</v>
      </c>
      <c r="D3254" s="12">
        <f t="shared" si="1"/>
        <v>5</v>
      </c>
    </row>
    <row r="3255">
      <c r="A3255" s="10">
        <v>45235.0</v>
      </c>
      <c r="B3255" s="11" t="s">
        <v>2460</v>
      </c>
      <c r="C3255" s="12">
        <v>0.0</v>
      </c>
      <c r="D3255" s="12">
        <f t="shared" si="1"/>
        <v>5</v>
      </c>
    </row>
    <row r="3256">
      <c r="A3256" s="10">
        <v>45235.0</v>
      </c>
      <c r="B3256" s="11" t="s">
        <v>2461</v>
      </c>
      <c r="C3256" s="12">
        <v>0.0</v>
      </c>
      <c r="D3256" s="12">
        <f t="shared" si="1"/>
        <v>5</v>
      </c>
    </row>
    <row r="3257">
      <c r="A3257" s="10">
        <v>45235.0</v>
      </c>
      <c r="B3257" s="11" t="s">
        <v>1770</v>
      </c>
      <c r="C3257" s="12">
        <v>0.0</v>
      </c>
      <c r="D3257" s="12">
        <f t="shared" si="1"/>
        <v>5</v>
      </c>
    </row>
    <row r="3258">
      <c r="A3258" s="10">
        <v>45235.0</v>
      </c>
      <c r="B3258" s="11" t="s">
        <v>2462</v>
      </c>
      <c r="C3258" s="12">
        <v>0.0</v>
      </c>
      <c r="D3258" s="12">
        <f t="shared" si="1"/>
        <v>5</v>
      </c>
    </row>
    <row r="3259">
      <c r="A3259" s="10">
        <v>45235.0</v>
      </c>
      <c r="B3259" s="11" t="s">
        <v>2463</v>
      </c>
      <c r="C3259" s="12">
        <v>0.0</v>
      </c>
      <c r="D3259" s="12">
        <f t="shared" si="1"/>
        <v>5</v>
      </c>
    </row>
    <row r="3260">
      <c r="A3260" s="10">
        <v>45235.0</v>
      </c>
      <c r="B3260" s="11" t="s">
        <v>1463</v>
      </c>
      <c r="C3260" s="12">
        <v>0.0</v>
      </c>
      <c r="D3260" s="12">
        <f t="shared" si="1"/>
        <v>5</v>
      </c>
    </row>
    <row r="3261">
      <c r="A3261" s="10">
        <v>45254.0</v>
      </c>
      <c r="B3261" s="11" t="s">
        <v>654</v>
      </c>
      <c r="C3261" s="12">
        <v>0.0</v>
      </c>
      <c r="D3261" s="12">
        <f t="shared" si="1"/>
        <v>24</v>
      </c>
    </row>
    <row r="3262">
      <c r="A3262" s="10">
        <v>45254.0</v>
      </c>
      <c r="B3262" s="11" t="s">
        <v>2464</v>
      </c>
      <c r="C3262" s="12">
        <v>0.0</v>
      </c>
      <c r="D3262" s="12">
        <f t="shared" si="1"/>
        <v>24</v>
      </c>
    </row>
    <row r="3263">
      <c r="A3263" s="10">
        <v>45254.0</v>
      </c>
      <c r="B3263" s="11" t="s">
        <v>2465</v>
      </c>
      <c r="C3263" s="12">
        <v>0.0</v>
      </c>
      <c r="D3263" s="12">
        <f t="shared" si="1"/>
        <v>24</v>
      </c>
    </row>
    <row r="3264">
      <c r="A3264" s="10">
        <v>45254.0</v>
      </c>
      <c r="B3264" s="11" t="s">
        <v>886</v>
      </c>
      <c r="C3264" s="12">
        <v>0.0</v>
      </c>
      <c r="D3264" s="12">
        <f t="shared" si="1"/>
        <v>24</v>
      </c>
    </row>
    <row r="3265">
      <c r="A3265" s="10">
        <v>45254.0</v>
      </c>
      <c r="B3265" s="11" t="s">
        <v>2466</v>
      </c>
      <c r="C3265" s="12">
        <v>0.0</v>
      </c>
      <c r="D3265" s="12">
        <f t="shared" si="1"/>
        <v>24</v>
      </c>
    </row>
    <row r="3266">
      <c r="A3266" s="10">
        <v>45254.0</v>
      </c>
      <c r="B3266" s="11" t="s">
        <v>2104</v>
      </c>
      <c r="C3266" s="12">
        <v>0.0</v>
      </c>
      <c r="D3266" s="12">
        <f t="shared" si="1"/>
        <v>24</v>
      </c>
    </row>
    <row r="3267">
      <c r="A3267" s="10">
        <v>45254.0</v>
      </c>
      <c r="B3267" s="11" t="s">
        <v>2280</v>
      </c>
      <c r="C3267" s="12">
        <v>0.0</v>
      </c>
      <c r="D3267" s="12">
        <f t="shared" si="1"/>
        <v>24</v>
      </c>
    </row>
    <row r="3268">
      <c r="A3268" s="10">
        <v>45254.0</v>
      </c>
      <c r="B3268" s="11" t="s">
        <v>2467</v>
      </c>
      <c r="C3268" s="12">
        <v>0.0</v>
      </c>
      <c r="D3268" s="12">
        <f t="shared" si="1"/>
        <v>24</v>
      </c>
    </row>
    <row r="3269">
      <c r="A3269" s="10">
        <v>45254.0</v>
      </c>
      <c r="B3269" s="11" t="s">
        <v>1127</v>
      </c>
      <c r="C3269" s="12">
        <v>0.0</v>
      </c>
      <c r="D3269" s="12">
        <f t="shared" si="1"/>
        <v>24</v>
      </c>
    </row>
    <row r="3270">
      <c r="A3270" s="10">
        <v>45254.0</v>
      </c>
      <c r="B3270" s="11" t="s">
        <v>2468</v>
      </c>
      <c r="C3270" s="12">
        <v>0.0</v>
      </c>
      <c r="D3270" s="12">
        <f t="shared" si="1"/>
        <v>24</v>
      </c>
    </row>
    <row r="3271">
      <c r="A3271" s="10">
        <v>45254.0</v>
      </c>
      <c r="B3271" s="11" t="s">
        <v>2469</v>
      </c>
      <c r="C3271" s="12">
        <v>0.0</v>
      </c>
      <c r="D3271" s="12">
        <f t="shared" si="1"/>
        <v>24</v>
      </c>
    </row>
    <row r="3272">
      <c r="A3272" s="10">
        <v>45254.0</v>
      </c>
      <c r="B3272" s="11" t="s">
        <v>2470</v>
      </c>
      <c r="C3272" s="12">
        <v>0.0</v>
      </c>
      <c r="D3272" s="12">
        <f t="shared" si="1"/>
        <v>24</v>
      </c>
    </row>
    <row r="3273">
      <c r="A3273" s="10">
        <v>45254.0</v>
      </c>
      <c r="B3273" s="11" t="s">
        <v>2471</v>
      </c>
      <c r="C3273" s="12">
        <v>0.0</v>
      </c>
      <c r="D3273" s="12">
        <f t="shared" si="1"/>
        <v>24</v>
      </c>
    </row>
    <row r="3274">
      <c r="A3274" s="10">
        <v>45254.0</v>
      </c>
      <c r="B3274" s="11" t="s">
        <v>692</v>
      </c>
      <c r="C3274" s="12">
        <v>0.0</v>
      </c>
      <c r="D3274" s="12">
        <f t="shared" si="1"/>
        <v>24</v>
      </c>
    </row>
    <row r="3275">
      <c r="A3275" s="10">
        <v>45254.0</v>
      </c>
      <c r="B3275" s="11" t="s">
        <v>2472</v>
      </c>
      <c r="C3275" s="12">
        <v>0.0</v>
      </c>
      <c r="D3275" s="12">
        <f t="shared" si="1"/>
        <v>24</v>
      </c>
    </row>
    <row r="3276">
      <c r="A3276" s="10">
        <v>45254.0</v>
      </c>
      <c r="B3276" s="11" t="s">
        <v>1528</v>
      </c>
      <c r="C3276" s="12">
        <v>0.0</v>
      </c>
      <c r="D3276" s="12">
        <f t="shared" si="1"/>
        <v>24</v>
      </c>
    </row>
    <row r="3277">
      <c r="A3277" s="10">
        <v>45254.0</v>
      </c>
      <c r="B3277" s="11" t="s">
        <v>1371</v>
      </c>
      <c r="C3277" s="12">
        <v>0.0</v>
      </c>
      <c r="D3277" s="12">
        <f t="shared" si="1"/>
        <v>24</v>
      </c>
    </row>
    <row r="3278">
      <c r="A3278" s="10">
        <v>45254.0</v>
      </c>
      <c r="B3278" s="11" t="s">
        <v>2473</v>
      </c>
      <c r="C3278" s="12">
        <v>0.0</v>
      </c>
      <c r="D3278" s="12">
        <f t="shared" si="1"/>
        <v>24</v>
      </c>
    </row>
    <row r="3279">
      <c r="A3279" s="10">
        <v>45254.0</v>
      </c>
      <c r="B3279" s="11" t="s">
        <v>2474</v>
      </c>
      <c r="C3279" s="12">
        <v>0.0</v>
      </c>
      <c r="D3279" s="12">
        <f t="shared" si="1"/>
        <v>24</v>
      </c>
    </row>
    <row r="3280">
      <c r="A3280" s="10">
        <v>45254.0</v>
      </c>
      <c r="B3280" s="11" t="s">
        <v>1059</v>
      </c>
      <c r="C3280" s="12">
        <v>0.0</v>
      </c>
      <c r="D3280" s="12">
        <f t="shared" si="1"/>
        <v>24</v>
      </c>
    </row>
    <row r="3281">
      <c r="A3281" s="10">
        <v>45254.0</v>
      </c>
      <c r="B3281" s="11" t="s">
        <v>428</v>
      </c>
      <c r="C3281" s="12">
        <v>0.0</v>
      </c>
      <c r="D3281" s="12">
        <f t="shared" si="1"/>
        <v>24</v>
      </c>
    </row>
    <row r="3282">
      <c r="A3282" s="10">
        <v>45254.0</v>
      </c>
      <c r="B3282" s="11" t="s">
        <v>2475</v>
      </c>
      <c r="C3282" s="12">
        <v>0.0</v>
      </c>
      <c r="D3282" s="12">
        <f t="shared" si="1"/>
        <v>24</v>
      </c>
    </row>
    <row r="3283">
      <c r="A3283" s="10">
        <v>45254.0</v>
      </c>
      <c r="B3283" s="11" t="s">
        <v>2476</v>
      </c>
      <c r="C3283" s="12">
        <v>0.0</v>
      </c>
      <c r="D3283" s="12">
        <f t="shared" si="1"/>
        <v>24</v>
      </c>
    </row>
    <row r="3284">
      <c r="A3284" s="10">
        <v>45254.0</v>
      </c>
      <c r="B3284" s="11" t="s">
        <v>2477</v>
      </c>
      <c r="C3284" s="12">
        <v>0.0</v>
      </c>
      <c r="D3284" s="12">
        <f t="shared" si="1"/>
        <v>24</v>
      </c>
    </row>
    <row r="3285">
      <c r="A3285" s="10">
        <v>45254.0</v>
      </c>
      <c r="B3285" s="11" t="s">
        <v>535</v>
      </c>
      <c r="C3285" s="12">
        <v>0.0</v>
      </c>
      <c r="D3285" s="12">
        <f t="shared" si="1"/>
        <v>24</v>
      </c>
    </row>
    <row r="3286">
      <c r="A3286" s="10">
        <v>45254.0</v>
      </c>
      <c r="B3286" s="11" t="s">
        <v>2478</v>
      </c>
      <c r="C3286" s="12">
        <v>0.0</v>
      </c>
      <c r="D3286" s="12">
        <f t="shared" si="1"/>
        <v>24</v>
      </c>
    </row>
    <row r="3287">
      <c r="A3287" s="10">
        <v>45254.0</v>
      </c>
      <c r="B3287" s="11" t="s">
        <v>2479</v>
      </c>
      <c r="C3287" s="12">
        <v>0.0</v>
      </c>
      <c r="D3287" s="12">
        <f t="shared" si="1"/>
        <v>24</v>
      </c>
    </row>
    <row r="3288">
      <c r="A3288" s="10">
        <v>45254.0</v>
      </c>
      <c r="B3288" s="11" t="s">
        <v>2480</v>
      </c>
      <c r="C3288" s="12">
        <v>0.0</v>
      </c>
      <c r="D3288" s="12">
        <f t="shared" si="1"/>
        <v>24</v>
      </c>
    </row>
    <row r="3289">
      <c r="A3289" s="10">
        <v>45254.0</v>
      </c>
      <c r="B3289" s="11" t="s">
        <v>2481</v>
      </c>
      <c r="C3289" s="12">
        <v>0.0</v>
      </c>
      <c r="D3289" s="12">
        <f t="shared" si="1"/>
        <v>24</v>
      </c>
    </row>
    <row r="3290">
      <c r="A3290" s="10">
        <v>45254.0</v>
      </c>
      <c r="B3290" s="11" t="s">
        <v>2482</v>
      </c>
      <c r="C3290" s="12">
        <v>0.0</v>
      </c>
      <c r="D3290" s="12">
        <f t="shared" si="1"/>
        <v>24</v>
      </c>
    </row>
    <row r="3291">
      <c r="A3291" s="10">
        <v>45254.0</v>
      </c>
      <c r="B3291" s="11" t="s">
        <v>2483</v>
      </c>
      <c r="C3291" s="12">
        <v>0.0</v>
      </c>
      <c r="D3291" s="12">
        <f t="shared" si="1"/>
        <v>24</v>
      </c>
    </row>
    <row r="3292">
      <c r="A3292" s="10">
        <v>45254.0</v>
      </c>
      <c r="B3292" s="11" t="s">
        <v>438</v>
      </c>
      <c r="C3292" s="12">
        <v>0.0</v>
      </c>
      <c r="D3292" s="12">
        <f t="shared" si="1"/>
        <v>24</v>
      </c>
    </row>
    <row r="3293">
      <c r="A3293" s="10">
        <v>45254.0</v>
      </c>
      <c r="B3293" s="11" t="s">
        <v>2484</v>
      </c>
      <c r="C3293" s="12">
        <v>0.0</v>
      </c>
      <c r="D3293" s="12">
        <f t="shared" si="1"/>
        <v>24</v>
      </c>
    </row>
    <row r="3294">
      <c r="A3294" s="10">
        <v>45254.0</v>
      </c>
      <c r="B3294" s="11" t="s">
        <v>2485</v>
      </c>
      <c r="C3294" s="12">
        <v>0.0</v>
      </c>
      <c r="D3294" s="12">
        <f t="shared" si="1"/>
        <v>24</v>
      </c>
    </row>
    <row r="3295">
      <c r="A3295" s="10">
        <v>45254.0</v>
      </c>
      <c r="B3295" s="11" t="s">
        <v>2429</v>
      </c>
      <c r="C3295" s="12">
        <v>0.0</v>
      </c>
      <c r="D3295" s="12">
        <f t="shared" si="1"/>
        <v>24</v>
      </c>
    </row>
    <row r="3296">
      <c r="A3296" s="10">
        <v>45254.0</v>
      </c>
      <c r="B3296" s="11" t="s">
        <v>2486</v>
      </c>
      <c r="C3296" s="12">
        <v>0.0</v>
      </c>
      <c r="D3296" s="12">
        <f t="shared" si="1"/>
        <v>24</v>
      </c>
    </row>
    <row r="3297">
      <c r="A3297" s="10">
        <v>45254.0</v>
      </c>
      <c r="B3297" s="11" t="s">
        <v>2487</v>
      </c>
      <c r="C3297" s="12">
        <v>0.0</v>
      </c>
      <c r="D3297" s="12">
        <f t="shared" si="1"/>
        <v>24</v>
      </c>
    </row>
    <row r="3298">
      <c r="A3298" s="10">
        <v>45254.0</v>
      </c>
      <c r="B3298" s="11" t="s">
        <v>2052</v>
      </c>
      <c r="C3298" s="12">
        <v>0.0</v>
      </c>
      <c r="D3298" s="12">
        <f t="shared" si="1"/>
        <v>24</v>
      </c>
    </row>
    <row r="3299">
      <c r="A3299" s="10">
        <v>45254.0</v>
      </c>
      <c r="B3299" s="11" t="s">
        <v>2488</v>
      </c>
      <c r="C3299" s="12">
        <v>0.0</v>
      </c>
      <c r="D3299" s="12">
        <f t="shared" si="1"/>
        <v>24</v>
      </c>
    </row>
    <row r="3300">
      <c r="A3300" s="10">
        <v>45254.0</v>
      </c>
      <c r="B3300" s="11" t="s">
        <v>2489</v>
      </c>
      <c r="C3300" s="12">
        <v>0.0</v>
      </c>
      <c r="D3300" s="12">
        <f t="shared" si="1"/>
        <v>24</v>
      </c>
    </row>
    <row r="3301">
      <c r="A3301" s="10">
        <v>45254.0</v>
      </c>
      <c r="B3301" s="11" t="s">
        <v>601</v>
      </c>
      <c r="C3301" s="12">
        <v>0.0</v>
      </c>
      <c r="D3301" s="12">
        <f t="shared" si="1"/>
        <v>24</v>
      </c>
    </row>
    <row r="3302">
      <c r="A3302" s="10">
        <v>45254.0</v>
      </c>
      <c r="B3302" s="11" t="s">
        <v>2490</v>
      </c>
      <c r="C3302" s="12">
        <v>0.0</v>
      </c>
      <c r="D3302" s="12">
        <f t="shared" si="1"/>
        <v>24</v>
      </c>
    </row>
    <row r="3303">
      <c r="A3303" s="10">
        <v>45254.0</v>
      </c>
      <c r="B3303" s="11" t="s">
        <v>2356</v>
      </c>
      <c r="C3303" s="12">
        <v>0.0</v>
      </c>
      <c r="D3303" s="12">
        <f t="shared" si="1"/>
        <v>24</v>
      </c>
    </row>
    <row r="3304">
      <c r="A3304" s="10">
        <v>45254.0</v>
      </c>
      <c r="B3304" s="11" t="s">
        <v>2491</v>
      </c>
      <c r="C3304" s="12">
        <v>0.0</v>
      </c>
      <c r="D3304" s="12">
        <f t="shared" si="1"/>
        <v>24</v>
      </c>
    </row>
    <row r="3305">
      <c r="A3305" s="10">
        <v>45254.0</v>
      </c>
      <c r="B3305" s="11" t="s">
        <v>2492</v>
      </c>
      <c r="C3305" s="12">
        <v>0.0</v>
      </c>
      <c r="D3305" s="12">
        <f t="shared" si="1"/>
        <v>24</v>
      </c>
    </row>
    <row r="3306">
      <c r="A3306" s="10">
        <v>45254.0</v>
      </c>
      <c r="B3306" s="11" t="s">
        <v>2493</v>
      </c>
      <c r="C3306" s="12">
        <v>0.0</v>
      </c>
      <c r="D3306" s="12">
        <f t="shared" si="1"/>
        <v>24</v>
      </c>
    </row>
    <row r="3307">
      <c r="A3307" s="10">
        <v>45254.0</v>
      </c>
      <c r="B3307" s="11" t="s">
        <v>2494</v>
      </c>
      <c r="C3307" s="12">
        <v>0.0</v>
      </c>
      <c r="D3307" s="12">
        <f t="shared" si="1"/>
        <v>24</v>
      </c>
    </row>
    <row r="3308">
      <c r="A3308" s="10">
        <v>45254.0</v>
      </c>
      <c r="B3308" s="11" t="s">
        <v>350</v>
      </c>
      <c r="C3308" s="12">
        <v>0.0</v>
      </c>
      <c r="D3308" s="12">
        <f t="shared" si="1"/>
        <v>24</v>
      </c>
    </row>
    <row r="3309">
      <c r="A3309" s="10">
        <v>45246.0</v>
      </c>
      <c r="B3309" s="11" t="s">
        <v>150</v>
      </c>
      <c r="C3309" s="12">
        <v>0.0</v>
      </c>
      <c r="D3309" s="12">
        <f t="shared" si="1"/>
        <v>16</v>
      </c>
    </row>
    <row r="3310">
      <c r="A3310" s="10">
        <v>45246.0</v>
      </c>
      <c r="B3310" s="11" t="s">
        <v>2495</v>
      </c>
      <c r="C3310" s="12">
        <v>0.0</v>
      </c>
      <c r="D3310" s="12">
        <f t="shared" si="1"/>
        <v>16</v>
      </c>
    </row>
    <row r="3311">
      <c r="A3311" s="10">
        <v>45246.0</v>
      </c>
      <c r="B3311" s="11" t="s">
        <v>2496</v>
      </c>
      <c r="C3311" s="12">
        <v>0.0</v>
      </c>
      <c r="D3311" s="12">
        <f t="shared" si="1"/>
        <v>16</v>
      </c>
    </row>
    <row r="3312">
      <c r="A3312" s="10">
        <v>45246.0</v>
      </c>
      <c r="B3312" s="11" t="s">
        <v>1235</v>
      </c>
      <c r="C3312" s="12">
        <v>0.0</v>
      </c>
      <c r="D3312" s="12">
        <f t="shared" si="1"/>
        <v>16</v>
      </c>
    </row>
    <row r="3313">
      <c r="A3313" s="10">
        <v>45246.0</v>
      </c>
      <c r="B3313" s="11" t="s">
        <v>1200</v>
      </c>
      <c r="C3313" s="12">
        <v>0.0</v>
      </c>
      <c r="D3313" s="12">
        <f t="shared" si="1"/>
        <v>16</v>
      </c>
    </row>
    <row r="3314">
      <c r="A3314" s="10">
        <v>45246.0</v>
      </c>
      <c r="B3314" s="11" t="s">
        <v>431</v>
      </c>
      <c r="C3314" s="12">
        <v>0.0</v>
      </c>
      <c r="D3314" s="12">
        <f t="shared" si="1"/>
        <v>16</v>
      </c>
    </row>
    <row r="3315">
      <c r="A3315" s="10">
        <v>45246.0</v>
      </c>
      <c r="B3315" s="11" t="s">
        <v>2497</v>
      </c>
      <c r="C3315" s="12">
        <v>0.0</v>
      </c>
      <c r="D3315" s="12">
        <f t="shared" si="1"/>
        <v>16</v>
      </c>
    </row>
    <row r="3316">
      <c r="A3316" s="10">
        <v>45246.0</v>
      </c>
      <c r="B3316" s="11" t="s">
        <v>424</v>
      </c>
      <c r="C3316" s="12">
        <v>0.0</v>
      </c>
      <c r="D3316" s="12">
        <f t="shared" si="1"/>
        <v>16</v>
      </c>
    </row>
    <row r="3317">
      <c r="A3317" s="10">
        <v>45246.0</v>
      </c>
      <c r="B3317" s="11" t="s">
        <v>2498</v>
      </c>
      <c r="C3317" s="12">
        <v>0.0</v>
      </c>
      <c r="D3317" s="12">
        <f t="shared" si="1"/>
        <v>16</v>
      </c>
    </row>
    <row r="3318">
      <c r="A3318" s="10">
        <v>45246.0</v>
      </c>
      <c r="B3318" s="11" t="s">
        <v>2499</v>
      </c>
      <c r="C3318" s="12">
        <v>0.0</v>
      </c>
      <c r="D3318" s="12">
        <f t="shared" si="1"/>
        <v>16</v>
      </c>
    </row>
    <row r="3319">
      <c r="A3319" s="10">
        <v>45246.0</v>
      </c>
      <c r="B3319" s="11" t="s">
        <v>2500</v>
      </c>
      <c r="C3319" s="12">
        <v>0.0</v>
      </c>
      <c r="D3319" s="12">
        <f t="shared" si="1"/>
        <v>16</v>
      </c>
    </row>
    <row r="3320">
      <c r="A3320" s="10">
        <v>45246.0</v>
      </c>
      <c r="B3320" s="11" t="s">
        <v>2179</v>
      </c>
      <c r="C3320" s="12">
        <v>0.0</v>
      </c>
      <c r="D3320" s="12">
        <f t="shared" si="1"/>
        <v>16</v>
      </c>
    </row>
    <row r="3321">
      <c r="A3321" s="10">
        <v>45246.0</v>
      </c>
      <c r="B3321" s="11" t="s">
        <v>851</v>
      </c>
      <c r="C3321" s="12">
        <v>0.0</v>
      </c>
      <c r="D3321" s="12">
        <f t="shared" si="1"/>
        <v>16</v>
      </c>
    </row>
    <row r="3322">
      <c r="A3322" s="10">
        <v>45246.0</v>
      </c>
      <c r="B3322" s="11" t="s">
        <v>1387</v>
      </c>
      <c r="C3322" s="12">
        <v>0.0</v>
      </c>
      <c r="D3322" s="12">
        <f t="shared" si="1"/>
        <v>16</v>
      </c>
    </row>
    <row r="3323">
      <c r="A3323" s="10">
        <v>45246.0</v>
      </c>
      <c r="B3323" s="11" t="s">
        <v>2501</v>
      </c>
      <c r="C3323" s="12">
        <v>0.0</v>
      </c>
      <c r="D3323" s="12">
        <f t="shared" si="1"/>
        <v>16</v>
      </c>
    </row>
    <row r="3324">
      <c r="A3324" s="10">
        <v>45246.0</v>
      </c>
      <c r="B3324" s="11" t="s">
        <v>2502</v>
      </c>
      <c r="C3324" s="12">
        <v>0.0</v>
      </c>
      <c r="D3324" s="12">
        <f t="shared" si="1"/>
        <v>16</v>
      </c>
    </row>
    <row r="3325">
      <c r="A3325" s="10">
        <v>45246.0</v>
      </c>
      <c r="B3325" s="11" t="s">
        <v>433</v>
      </c>
      <c r="C3325" s="12">
        <v>0.0</v>
      </c>
      <c r="D3325" s="12">
        <f t="shared" si="1"/>
        <v>16</v>
      </c>
    </row>
    <row r="3326">
      <c r="A3326" s="10">
        <v>45246.0</v>
      </c>
      <c r="B3326" s="11" t="s">
        <v>155</v>
      </c>
      <c r="C3326" s="12">
        <v>0.0</v>
      </c>
      <c r="D3326" s="12">
        <f t="shared" si="1"/>
        <v>16</v>
      </c>
    </row>
    <row r="3327">
      <c r="A3327" s="10">
        <v>45246.0</v>
      </c>
      <c r="B3327" s="11" t="s">
        <v>2503</v>
      </c>
      <c r="C3327" s="12">
        <v>0.0</v>
      </c>
      <c r="D3327" s="12">
        <f t="shared" si="1"/>
        <v>16</v>
      </c>
    </row>
    <row r="3328">
      <c r="A3328" s="10">
        <v>45246.0</v>
      </c>
      <c r="B3328" s="11" t="s">
        <v>2504</v>
      </c>
      <c r="C3328" s="12">
        <v>0.0</v>
      </c>
      <c r="D3328" s="12">
        <f t="shared" si="1"/>
        <v>16</v>
      </c>
    </row>
    <row r="3329">
      <c r="A3329" s="10">
        <v>45246.0</v>
      </c>
      <c r="B3329" s="11" t="s">
        <v>602</v>
      </c>
      <c r="C3329" s="12">
        <v>0.0</v>
      </c>
      <c r="D3329" s="12">
        <f t="shared" si="1"/>
        <v>16</v>
      </c>
    </row>
    <row r="3330">
      <c r="A3330" s="10">
        <v>45246.0</v>
      </c>
      <c r="B3330" s="11" t="s">
        <v>2505</v>
      </c>
      <c r="C3330" s="12">
        <v>0.0</v>
      </c>
      <c r="D3330" s="12">
        <f t="shared" si="1"/>
        <v>16</v>
      </c>
    </row>
    <row r="3331">
      <c r="A3331" s="10">
        <v>45246.0</v>
      </c>
      <c r="B3331" s="11" t="s">
        <v>546</v>
      </c>
      <c r="C3331" s="12">
        <v>0.0</v>
      </c>
      <c r="D3331" s="12">
        <f t="shared" si="1"/>
        <v>16</v>
      </c>
    </row>
    <row r="3332">
      <c r="A3332" s="10">
        <v>45246.0</v>
      </c>
      <c r="B3332" s="11" t="s">
        <v>877</v>
      </c>
      <c r="C3332" s="12">
        <v>0.0</v>
      </c>
      <c r="D3332" s="12">
        <f t="shared" si="1"/>
        <v>16</v>
      </c>
    </row>
    <row r="3333">
      <c r="A3333" s="10">
        <v>45246.0</v>
      </c>
      <c r="B3333" s="11" t="s">
        <v>2506</v>
      </c>
      <c r="C3333" s="12">
        <v>0.0</v>
      </c>
      <c r="D3333" s="12">
        <f t="shared" si="1"/>
        <v>16</v>
      </c>
    </row>
    <row r="3334">
      <c r="A3334" s="10">
        <v>45246.0</v>
      </c>
      <c r="B3334" s="11" t="s">
        <v>2507</v>
      </c>
      <c r="C3334" s="12">
        <v>0.0</v>
      </c>
      <c r="D3334" s="12">
        <f t="shared" si="1"/>
        <v>16</v>
      </c>
    </row>
    <row r="3335">
      <c r="A3335" s="10">
        <v>45246.0</v>
      </c>
      <c r="B3335" s="11" t="s">
        <v>2508</v>
      </c>
      <c r="C3335" s="12">
        <v>0.0</v>
      </c>
      <c r="D3335" s="12">
        <f t="shared" si="1"/>
        <v>16</v>
      </c>
    </row>
    <row r="3336">
      <c r="A3336" s="10">
        <v>45246.0</v>
      </c>
      <c r="B3336" s="11" t="s">
        <v>2509</v>
      </c>
      <c r="C3336" s="12">
        <v>0.0</v>
      </c>
      <c r="D3336" s="12">
        <f t="shared" si="1"/>
        <v>16</v>
      </c>
    </row>
    <row r="3337">
      <c r="A3337" s="10">
        <v>45246.0</v>
      </c>
      <c r="B3337" s="11" t="s">
        <v>937</v>
      </c>
      <c r="C3337" s="12">
        <v>0.0</v>
      </c>
      <c r="D3337" s="12">
        <f t="shared" si="1"/>
        <v>16</v>
      </c>
    </row>
    <row r="3338">
      <c r="A3338" s="10">
        <v>45246.0</v>
      </c>
      <c r="B3338" s="11" t="s">
        <v>1869</v>
      </c>
      <c r="C3338" s="12">
        <v>0.0</v>
      </c>
      <c r="D3338" s="12">
        <f t="shared" si="1"/>
        <v>16</v>
      </c>
    </row>
    <row r="3339">
      <c r="A3339" s="10">
        <v>45246.0</v>
      </c>
      <c r="B3339" s="11" t="s">
        <v>2510</v>
      </c>
      <c r="C3339" s="12">
        <v>0.0</v>
      </c>
      <c r="D3339" s="12">
        <f t="shared" si="1"/>
        <v>16</v>
      </c>
    </row>
    <row r="3340">
      <c r="A3340" s="10">
        <v>45246.0</v>
      </c>
      <c r="B3340" s="11" t="s">
        <v>2511</v>
      </c>
      <c r="C3340" s="12">
        <v>0.0</v>
      </c>
      <c r="D3340" s="12">
        <f t="shared" si="1"/>
        <v>16</v>
      </c>
    </row>
    <row r="3341">
      <c r="A3341" s="10">
        <v>45246.0</v>
      </c>
      <c r="B3341" s="11" t="s">
        <v>2280</v>
      </c>
      <c r="C3341" s="12">
        <v>0.0</v>
      </c>
      <c r="D3341" s="12">
        <f t="shared" si="1"/>
        <v>16</v>
      </c>
    </row>
    <row r="3342">
      <c r="A3342" s="10">
        <v>45246.0</v>
      </c>
      <c r="B3342" s="11" t="s">
        <v>1574</v>
      </c>
      <c r="C3342" s="12">
        <v>0.0</v>
      </c>
      <c r="D3342" s="12">
        <f t="shared" si="1"/>
        <v>16</v>
      </c>
    </row>
    <row r="3343">
      <c r="A3343" s="10">
        <v>45246.0</v>
      </c>
      <c r="B3343" s="11" t="s">
        <v>1106</v>
      </c>
      <c r="C3343" s="12">
        <v>0.0</v>
      </c>
      <c r="D3343" s="12">
        <f t="shared" si="1"/>
        <v>16</v>
      </c>
    </row>
    <row r="3344">
      <c r="A3344" s="10">
        <v>45246.0</v>
      </c>
      <c r="B3344" s="11" t="s">
        <v>2512</v>
      </c>
      <c r="C3344" s="12">
        <v>0.0</v>
      </c>
      <c r="D3344" s="12">
        <f t="shared" si="1"/>
        <v>16</v>
      </c>
    </row>
    <row r="3345">
      <c r="A3345" s="10">
        <v>45246.0</v>
      </c>
      <c r="B3345" s="11" t="s">
        <v>2513</v>
      </c>
      <c r="C3345" s="12">
        <v>0.0</v>
      </c>
      <c r="D3345" s="12">
        <f t="shared" si="1"/>
        <v>16</v>
      </c>
    </row>
    <row r="3346">
      <c r="A3346" s="10">
        <v>45246.0</v>
      </c>
      <c r="B3346" s="11" t="s">
        <v>852</v>
      </c>
      <c r="C3346" s="12">
        <v>0.0</v>
      </c>
      <c r="D3346" s="12">
        <f t="shared" si="1"/>
        <v>16</v>
      </c>
    </row>
    <row r="3347">
      <c r="A3347" s="10">
        <v>45246.0</v>
      </c>
      <c r="B3347" s="11" t="s">
        <v>2064</v>
      </c>
      <c r="C3347" s="12">
        <v>0.0</v>
      </c>
      <c r="D3347" s="12">
        <f t="shared" si="1"/>
        <v>16</v>
      </c>
    </row>
    <row r="3348">
      <c r="A3348" s="10">
        <v>45246.0</v>
      </c>
      <c r="B3348" s="11" t="s">
        <v>2514</v>
      </c>
      <c r="C3348" s="12">
        <v>0.0</v>
      </c>
      <c r="D3348" s="12">
        <f t="shared" si="1"/>
        <v>16</v>
      </c>
    </row>
    <row r="3349">
      <c r="A3349" s="10">
        <v>45246.0</v>
      </c>
      <c r="B3349" s="11" t="s">
        <v>2515</v>
      </c>
      <c r="C3349" s="12">
        <v>0.0</v>
      </c>
      <c r="D3349" s="12">
        <f t="shared" si="1"/>
        <v>16</v>
      </c>
    </row>
    <row r="3350">
      <c r="A3350" s="10">
        <v>45246.0</v>
      </c>
      <c r="B3350" s="11" t="s">
        <v>2294</v>
      </c>
      <c r="C3350" s="12">
        <v>0.0</v>
      </c>
      <c r="D3350" s="12">
        <f t="shared" si="1"/>
        <v>16</v>
      </c>
    </row>
    <row r="3351">
      <c r="A3351" s="10">
        <v>45246.0</v>
      </c>
      <c r="B3351" s="11" t="s">
        <v>2516</v>
      </c>
      <c r="C3351" s="12">
        <v>0.0</v>
      </c>
      <c r="D3351" s="12">
        <f t="shared" si="1"/>
        <v>16</v>
      </c>
    </row>
    <row r="3352">
      <c r="A3352" s="10">
        <v>45246.0</v>
      </c>
      <c r="B3352" s="11" t="s">
        <v>783</v>
      </c>
      <c r="C3352" s="12">
        <v>0.0</v>
      </c>
      <c r="D3352" s="12">
        <f t="shared" si="1"/>
        <v>16</v>
      </c>
    </row>
    <row r="3353">
      <c r="A3353" s="10">
        <v>45246.0</v>
      </c>
      <c r="B3353" s="11" t="s">
        <v>2517</v>
      </c>
      <c r="C3353" s="12">
        <v>0.0</v>
      </c>
      <c r="D3353" s="12">
        <f t="shared" si="1"/>
        <v>16</v>
      </c>
    </row>
    <row r="3354">
      <c r="A3354" s="10">
        <v>45246.0</v>
      </c>
      <c r="B3354" s="11" t="s">
        <v>682</v>
      </c>
      <c r="C3354" s="12">
        <v>0.0</v>
      </c>
      <c r="D3354" s="12">
        <f t="shared" si="1"/>
        <v>16</v>
      </c>
    </row>
    <row r="3355">
      <c r="A3355" s="10">
        <v>45246.0</v>
      </c>
      <c r="B3355" s="11" t="s">
        <v>2518</v>
      </c>
      <c r="C3355" s="12">
        <v>0.0</v>
      </c>
      <c r="D3355" s="12">
        <f t="shared" si="1"/>
        <v>16</v>
      </c>
    </row>
    <row r="3356">
      <c r="A3356" s="10">
        <v>45246.0</v>
      </c>
      <c r="B3356" s="11" t="s">
        <v>1204</v>
      </c>
      <c r="C3356" s="12">
        <v>0.0</v>
      </c>
      <c r="D3356" s="12">
        <f t="shared" si="1"/>
        <v>16</v>
      </c>
    </row>
    <row r="3357">
      <c r="A3357" s="10">
        <v>45246.0</v>
      </c>
      <c r="B3357" s="11" t="s">
        <v>2519</v>
      </c>
      <c r="C3357" s="12">
        <v>0.0</v>
      </c>
      <c r="D3357" s="12">
        <f t="shared" si="1"/>
        <v>16</v>
      </c>
    </row>
    <row r="3358">
      <c r="A3358" s="10">
        <v>45246.0</v>
      </c>
      <c r="B3358" s="11" t="s">
        <v>1122</v>
      </c>
      <c r="C3358" s="12">
        <v>0.0</v>
      </c>
      <c r="D3358" s="12">
        <f t="shared" si="1"/>
        <v>16</v>
      </c>
    </row>
    <row r="3359">
      <c r="A3359" s="10">
        <v>45246.0</v>
      </c>
      <c r="B3359" s="11" t="s">
        <v>951</v>
      </c>
      <c r="C3359" s="12">
        <v>0.0</v>
      </c>
      <c r="D3359" s="12">
        <f t="shared" si="1"/>
        <v>16</v>
      </c>
    </row>
    <row r="3360">
      <c r="A3360" s="10">
        <v>45246.0</v>
      </c>
      <c r="B3360" s="11" t="s">
        <v>2520</v>
      </c>
      <c r="C3360" s="12">
        <v>0.0</v>
      </c>
      <c r="D3360" s="12">
        <f t="shared" si="1"/>
        <v>16</v>
      </c>
    </row>
    <row r="3361">
      <c r="A3361" s="10">
        <v>45246.0</v>
      </c>
      <c r="B3361" s="11" t="s">
        <v>2521</v>
      </c>
      <c r="C3361" s="12">
        <v>0.0</v>
      </c>
      <c r="D3361" s="12">
        <f t="shared" si="1"/>
        <v>16</v>
      </c>
    </row>
    <row r="3362">
      <c r="A3362" s="10">
        <v>45246.0</v>
      </c>
      <c r="B3362" s="11" t="s">
        <v>2522</v>
      </c>
      <c r="C3362" s="12">
        <v>0.0</v>
      </c>
      <c r="D3362" s="12">
        <f t="shared" si="1"/>
        <v>16</v>
      </c>
    </row>
    <row r="3363">
      <c r="A3363" s="10">
        <v>45246.0</v>
      </c>
      <c r="B3363" s="11" t="s">
        <v>2523</v>
      </c>
      <c r="C3363" s="12">
        <v>0.0</v>
      </c>
      <c r="D3363" s="12">
        <f t="shared" si="1"/>
        <v>16</v>
      </c>
    </row>
    <row r="3364">
      <c r="A3364" s="10">
        <v>45246.0</v>
      </c>
      <c r="B3364" s="11" t="s">
        <v>2524</v>
      </c>
      <c r="C3364" s="12">
        <v>0.0</v>
      </c>
      <c r="D3364" s="12">
        <f t="shared" si="1"/>
        <v>16</v>
      </c>
    </row>
    <row r="3365">
      <c r="A3365" s="10">
        <v>45246.0</v>
      </c>
      <c r="B3365" s="11" t="s">
        <v>2525</v>
      </c>
      <c r="C3365" s="12">
        <v>0.0</v>
      </c>
      <c r="D3365" s="12">
        <f t="shared" si="1"/>
        <v>16</v>
      </c>
    </row>
    <row r="3366">
      <c r="A3366" s="10">
        <v>45246.0</v>
      </c>
      <c r="B3366" s="11" t="s">
        <v>849</v>
      </c>
      <c r="C3366" s="12">
        <v>0.0</v>
      </c>
      <c r="D3366" s="12">
        <f t="shared" si="1"/>
        <v>16</v>
      </c>
    </row>
    <row r="3367">
      <c r="A3367" s="10">
        <v>45246.0</v>
      </c>
      <c r="B3367" s="11" t="s">
        <v>2526</v>
      </c>
      <c r="C3367" s="12">
        <v>0.0</v>
      </c>
      <c r="D3367" s="12">
        <f t="shared" si="1"/>
        <v>16</v>
      </c>
    </row>
    <row r="3368">
      <c r="A3368" s="10">
        <v>45234.0</v>
      </c>
      <c r="B3368" s="11" t="s">
        <v>2527</v>
      </c>
      <c r="C3368" s="12">
        <v>0.0</v>
      </c>
      <c r="D3368" s="12">
        <f t="shared" si="1"/>
        <v>4</v>
      </c>
    </row>
    <row r="3369">
      <c r="A3369" s="10">
        <v>45234.0</v>
      </c>
      <c r="B3369" s="11" t="s">
        <v>2528</v>
      </c>
      <c r="C3369" s="12">
        <v>0.0</v>
      </c>
      <c r="D3369" s="12">
        <f t="shared" si="1"/>
        <v>4</v>
      </c>
    </row>
    <row r="3370">
      <c r="A3370" s="10">
        <v>45234.0</v>
      </c>
      <c r="B3370" s="11" t="s">
        <v>2529</v>
      </c>
      <c r="C3370" s="12">
        <v>0.0</v>
      </c>
      <c r="D3370" s="12">
        <f t="shared" si="1"/>
        <v>4</v>
      </c>
    </row>
    <row r="3371">
      <c r="A3371" s="10">
        <v>45234.0</v>
      </c>
      <c r="B3371" s="11" t="s">
        <v>594</v>
      </c>
      <c r="C3371" s="12">
        <v>0.0</v>
      </c>
      <c r="D3371" s="12">
        <f t="shared" si="1"/>
        <v>4</v>
      </c>
    </row>
    <row r="3372">
      <c r="A3372" s="10">
        <v>45234.0</v>
      </c>
      <c r="B3372" s="11" t="s">
        <v>667</v>
      </c>
      <c r="C3372" s="12">
        <v>0.0</v>
      </c>
      <c r="D3372" s="12">
        <f t="shared" si="1"/>
        <v>4</v>
      </c>
    </row>
    <row r="3373">
      <c r="A3373" s="10">
        <v>45234.0</v>
      </c>
      <c r="B3373" s="11" t="s">
        <v>1118</v>
      </c>
      <c r="C3373" s="12">
        <v>0.0</v>
      </c>
      <c r="D3373" s="12">
        <f t="shared" si="1"/>
        <v>4</v>
      </c>
    </row>
    <row r="3374">
      <c r="A3374" s="10">
        <v>45234.0</v>
      </c>
      <c r="B3374" s="11" t="s">
        <v>2530</v>
      </c>
      <c r="C3374" s="12">
        <v>0.0</v>
      </c>
      <c r="D3374" s="12">
        <f t="shared" si="1"/>
        <v>4</v>
      </c>
    </row>
    <row r="3375">
      <c r="A3375" s="10">
        <v>45234.0</v>
      </c>
      <c r="B3375" s="11" t="s">
        <v>686</v>
      </c>
      <c r="C3375" s="12">
        <v>0.0</v>
      </c>
      <c r="D3375" s="12">
        <f t="shared" si="1"/>
        <v>4</v>
      </c>
    </row>
    <row r="3376">
      <c r="A3376" s="10">
        <v>45234.0</v>
      </c>
      <c r="B3376" s="11" t="s">
        <v>2531</v>
      </c>
      <c r="C3376" s="12">
        <v>0.0</v>
      </c>
      <c r="D3376" s="12">
        <f t="shared" si="1"/>
        <v>4</v>
      </c>
    </row>
    <row r="3377">
      <c r="A3377" s="10">
        <v>45234.0</v>
      </c>
      <c r="B3377" s="11" t="s">
        <v>482</v>
      </c>
      <c r="C3377" s="12">
        <v>0.0</v>
      </c>
      <c r="D3377" s="12">
        <f t="shared" si="1"/>
        <v>4</v>
      </c>
    </row>
    <row r="3378">
      <c r="A3378" s="10">
        <v>45234.0</v>
      </c>
      <c r="B3378" s="11" t="s">
        <v>2532</v>
      </c>
      <c r="C3378" s="12">
        <v>0.0</v>
      </c>
      <c r="D3378" s="12">
        <f t="shared" si="1"/>
        <v>4</v>
      </c>
    </row>
    <row r="3379">
      <c r="A3379" s="10">
        <v>45234.0</v>
      </c>
      <c r="B3379" s="11" t="s">
        <v>870</v>
      </c>
      <c r="C3379" s="12">
        <v>0.0</v>
      </c>
      <c r="D3379" s="12">
        <f t="shared" si="1"/>
        <v>4</v>
      </c>
    </row>
    <row r="3380">
      <c r="A3380" s="10">
        <v>45234.0</v>
      </c>
      <c r="B3380" s="11" t="s">
        <v>741</v>
      </c>
      <c r="C3380" s="12">
        <v>0.0</v>
      </c>
      <c r="D3380" s="12">
        <f t="shared" si="1"/>
        <v>4</v>
      </c>
    </row>
    <row r="3381">
      <c r="A3381" s="10">
        <v>45234.0</v>
      </c>
      <c r="B3381" s="11" t="s">
        <v>2533</v>
      </c>
      <c r="C3381" s="12">
        <v>0.0</v>
      </c>
      <c r="D3381" s="12">
        <f t="shared" si="1"/>
        <v>4</v>
      </c>
    </row>
    <row r="3382">
      <c r="A3382" s="10">
        <v>45234.0</v>
      </c>
      <c r="B3382" s="11" t="s">
        <v>2534</v>
      </c>
      <c r="C3382" s="12">
        <v>0.0</v>
      </c>
      <c r="D3382" s="12">
        <f t="shared" si="1"/>
        <v>4</v>
      </c>
    </row>
    <row r="3383">
      <c r="A3383" s="10">
        <v>45234.0</v>
      </c>
      <c r="B3383" s="11" t="s">
        <v>2535</v>
      </c>
      <c r="C3383" s="12">
        <v>0.0</v>
      </c>
      <c r="D3383" s="12">
        <f t="shared" si="1"/>
        <v>4</v>
      </c>
    </row>
    <row r="3384">
      <c r="A3384" s="10">
        <v>45234.0</v>
      </c>
      <c r="B3384" s="11" t="s">
        <v>2536</v>
      </c>
      <c r="C3384" s="12">
        <v>0.0</v>
      </c>
      <c r="D3384" s="12">
        <f t="shared" si="1"/>
        <v>4</v>
      </c>
    </row>
    <row r="3385">
      <c r="A3385" s="10">
        <v>45234.0</v>
      </c>
      <c r="B3385" s="11" t="s">
        <v>2537</v>
      </c>
      <c r="C3385" s="12">
        <v>0.0</v>
      </c>
      <c r="D3385" s="12">
        <f t="shared" si="1"/>
        <v>4</v>
      </c>
    </row>
    <row r="3386">
      <c r="A3386" s="10">
        <v>45234.0</v>
      </c>
      <c r="B3386" s="11" t="s">
        <v>2538</v>
      </c>
      <c r="C3386" s="12">
        <v>0.0</v>
      </c>
      <c r="D3386" s="12">
        <f t="shared" si="1"/>
        <v>4</v>
      </c>
    </row>
    <row r="3387">
      <c r="A3387" s="10">
        <v>45234.0</v>
      </c>
      <c r="B3387" s="11" t="s">
        <v>1062</v>
      </c>
      <c r="C3387" s="12">
        <v>0.0</v>
      </c>
      <c r="D3387" s="12">
        <f t="shared" si="1"/>
        <v>4</v>
      </c>
    </row>
    <row r="3388">
      <c r="A3388" s="10">
        <v>45234.0</v>
      </c>
      <c r="B3388" s="11" t="s">
        <v>2539</v>
      </c>
      <c r="C3388" s="12">
        <v>0.0</v>
      </c>
      <c r="D3388" s="12">
        <f t="shared" si="1"/>
        <v>4</v>
      </c>
    </row>
    <row r="3389">
      <c r="A3389" s="10">
        <v>45234.0</v>
      </c>
      <c r="B3389" s="11" t="s">
        <v>2540</v>
      </c>
      <c r="C3389" s="12">
        <v>0.0</v>
      </c>
      <c r="D3389" s="12">
        <f t="shared" si="1"/>
        <v>4</v>
      </c>
    </row>
    <row r="3390">
      <c r="A3390" s="10">
        <v>45234.0</v>
      </c>
      <c r="B3390" s="11" t="s">
        <v>1008</v>
      </c>
      <c r="C3390" s="12">
        <v>0.0</v>
      </c>
      <c r="D3390" s="12">
        <f t="shared" si="1"/>
        <v>4</v>
      </c>
    </row>
    <row r="3391">
      <c r="A3391" s="10">
        <v>45234.0</v>
      </c>
      <c r="B3391" s="11" t="s">
        <v>2491</v>
      </c>
      <c r="C3391" s="12">
        <v>0.0</v>
      </c>
      <c r="D3391" s="12">
        <f t="shared" si="1"/>
        <v>4</v>
      </c>
    </row>
    <row r="3392">
      <c r="A3392" s="10">
        <v>45234.0</v>
      </c>
      <c r="B3392" s="11" t="s">
        <v>1948</v>
      </c>
      <c r="C3392" s="12">
        <v>0.0</v>
      </c>
      <c r="D3392" s="12">
        <f t="shared" si="1"/>
        <v>4</v>
      </c>
    </row>
    <row r="3393">
      <c r="A3393" s="10">
        <v>45234.0</v>
      </c>
      <c r="B3393" s="11" t="s">
        <v>2541</v>
      </c>
      <c r="C3393" s="12">
        <v>0.0</v>
      </c>
      <c r="D3393" s="12">
        <f t="shared" si="1"/>
        <v>4</v>
      </c>
    </row>
    <row r="3394">
      <c r="A3394" s="10">
        <v>45234.0</v>
      </c>
      <c r="B3394" s="11" t="s">
        <v>2542</v>
      </c>
      <c r="C3394" s="12">
        <v>0.0</v>
      </c>
      <c r="D3394" s="12">
        <f t="shared" si="1"/>
        <v>4</v>
      </c>
    </row>
    <row r="3395">
      <c r="A3395" s="10">
        <v>45234.0</v>
      </c>
      <c r="B3395" s="11" t="s">
        <v>2543</v>
      </c>
      <c r="C3395" s="12">
        <v>0.0</v>
      </c>
      <c r="D3395" s="12">
        <f t="shared" si="1"/>
        <v>4</v>
      </c>
    </row>
    <row r="3396">
      <c r="A3396" s="10">
        <v>45234.0</v>
      </c>
      <c r="B3396" s="11" t="s">
        <v>1567</v>
      </c>
      <c r="C3396" s="12">
        <v>0.0</v>
      </c>
      <c r="D3396" s="12">
        <f t="shared" si="1"/>
        <v>4</v>
      </c>
    </row>
    <row r="3397">
      <c r="A3397" s="10">
        <v>45234.0</v>
      </c>
      <c r="B3397" s="11" t="s">
        <v>1381</v>
      </c>
      <c r="C3397" s="12">
        <v>0.0</v>
      </c>
      <c r="D3397" s="12">
        <f t="shared" si="1"/>
        <v>4</v>
      </c>
    </row>
    <row r="3398">
      <c r="A3398" s="10">
        <v>45234.0</v>
      </c>
      <c r="B3398" s="11" t="s">
        <v>2544</v>
      </c>
      <c r="C3398" s="12">
        <v>0.0</v>
      </c>
      <c r="D3398" s="12">
        <f t="shared" si="1"/>
        <v>4</v>
      </c>
    </row>
    <row r="3399">
      <c r="A3399" s="10">
        <v>45234.0</v>
      </c>
      <c r="B3399" s="11" t="s">
        <v>2545</v>
      </c>
      <c r="C3399" s="12">
        <v>0.0</v>
      </c>
      <c r="D3399" s="12">
        <f t="shared" si="1"/>
        <v>4</v>
      </c>
    </row>
    <row r="3400">
      <c r="A3400" s="10">
        <v>45234.0</v>
      </c>
      <c r="B3400" s="11" t="s">
        <v>2546</v>
      </c>
      <c r="C3400" s="12">
        <v>0.0</v>
      </c>
      <c r="D3400" s="12">
        <f t="shared" si="1"/>
        <v>4</v>
      </c>
    </row>
    <row r="3401">
      <c r="A3401" s="10">
        <v>45234.0</v>
      </c>
      <c r="B3401" s="11" t="s">
        <v>2547</v>
      </c>
      <c r="C3401" s="12">
        <v>0.0</v>
      </c>
      <c r="D3401" s="12">
        <f t="shared" si="1"/>
        <v>4</v>
      </c>
    </row>
    <row r="3402">
      <c r="A3402" s="10">
        <v>45234.0</v>
      </c>
      <c r="B3402" s="11" t="s">
        <v>2548</v>
      </c>
      <c r="C3402" s="12">
        <v>0.0</v>
      </c>
      <c r="D3402" s="12">
        <f t="shared" si="1"/>
        <v>4</v>
      </c>
    </row>
    <row r="3403">
      <c r="A3403" s="10">
        <v>45234.0</v>
      </c>
      <c r="B3403" s="11" t="s">
        <v>2549</v>
      </c>
      <c r="C3403" s="12">
        <v>0.0</v>
      </c>
      <c r="D3403" s="12">
        <f t="shared" si="1"/>
        <v>4</v>
      </c>
    </row>
    <row r="3404">
      <c r="A3404" s="10">
        <v>45234.0</v>
      </c>
      <c r="B3404" s="11" t="s">
        <v>2550</v>
      </c>
      <c r="C3404" s="12">
        <v>0.0</v>
      </c>
      <c r="D3404" s="12">
        <f t="shared" si="1"/>
        <v>4</v>
      </c>
    </row>
    <row r="3405">
      <c r="A3405" s="10">
        <v>45234.0</v>
      </c>
      <c r="B3405" s="11" t="s">
        <v>582</v>
      </c>
      <c r="C3405" s="12">
        <v>0.0</v>
      </c>
      <c r="D3405" s="12">
        <f t="shared" si="1"/>
        <v>4</v>
      </c>
    </row>
    <row r="3406">
      <c r="A3406" s="10">
        <v>45236.0</v>
      </c>
      <c r="B3406" s="11" t="s">
        <v>361</v>
      </c>
      <c r="C3406" s="12">
        <v>0.0</v>
      </c>
      <c r="D3406" s="12">
        <f t="shared" si="1"/>
        <v>6</v>
      </c>
    </row>
    <row r="3407">
      <c r="A3407" s="10">
        <v>45236.0</v>
      </c>
      <c r="B3407" s="11" t="s">
        <v>2272</v>
      </c>
      <c r="C3407" s="12">
        <v>0.0</v>
      </c>
      <c r="D3407" s="12">
        <f t="shared" si="1"/>
        <v>6</v>
      </c>
    </row>
    <row r="3408">
      <c r="A3408" s="10">
        <v>45236.0</v>
      </c>
      <c r="B3408" s="11" t="s">
        <v>694</v>
      </c>
      <c r="C3408" s="12">
        <v>0.0</v>
      </c>
      <c r="D3408" s="12">
        <f t="shared" si="1"/>
        <v>6</v>
      </c>
    </row>
    <row r="3409">
      <c r="A3409" s="10">
        <v>45236.0</v>
      </c>
      <c r="B3409" s="11" t="s">
        <v>2551</v>
      </c>
      <c r="C3409" s="12">
        <v>0.0</v>
      </c>
      <c r="D3409" s="12">
        <f t="shared" si="1"/>
        <v>6</v>
      </c>
    </row>
    <row r="3410">
      <c r="A3410" s="10">
        <v>45236.0</v>
      </c>
      <c r="B3410" s="11" t="s">
        <v>1196</v>
      </c>
      <c r="C3410" s="12">
        <v>0.0</v>
      </c>
      <c r="D3410" s="12">
        <f t="shared" si="1"/>
        <v>6</v>
      </c>
    </row>
    <row r="3411">
      <c r="A3411" s="10">
        <v>45236.0</v>
      </c>
      <c r="B3411" s="11" t="s">
        <v>2552</v>
      </c>
      <c r="C3411" s="12">
        <v>0.0</v>
      </c>
      <c r="D3411" s="12">
        <f t="shared" si="1"/>
        <v>6</v>
      </c>
    </row>
    <row r="3412">
      <c r="A3412" s="10">
        <v>45236.0</v>
      </c>
      <c r="B3412" s="11" t="s">
        <v>27</v>
      </c>
      <c r="C3412" s="12">
        <v>0.0</v>
      </c>
      <c r="D3412" s="12">
        <f t="shared" si="1"/>
        <v>6</v>
      </c>
    </row>
    <row r="3413">
      <c r="A3413" s="10">
        <v>45236.0</v>
      </c>
      <c r="B3413" s="11" t="s">
        <v>2553</v>
      </c>
      <c r="C3413" s="12">
        <v>0.0</v>
      </c>
      <c r="D3413" s="12">
        <f t="shared" si="1"/>
        <v>6</v>
      </c>
    </row>
    <row r="3414">
      <c r="A3414" s="10">
        <v>45236.0</v>
      </c>
      <c r="B3414" s="11" t="s">
        <v>1275</v>
      </c>
      <c r="C3414" s="12">
        <v>0.0</v>
      </c>
      <c r="D3414" s="12">
        <f t="shared" si="1"/>
        <v>6</v>
      </c>
    </row>
    <row r="3415">
      <c r="A3415" s="10">
        <v>45236.0</v>
      </c>
      <c r="B3415" s="11" t="s">
        <v>1528</v>
      </c>
      <c r="C3415" s="12">
        <v>0.0</v>
      </c>
      <c r="D3415" s="12">
        <f t="shared" si="1"/>
        <v>6</v>
      </c>
    </row>
    <row r="3416">
      <c r="A3416" s="10">
        <v>45236.0</v>
      </c>
      <c r="B3416" s="11" t="s">
        <v>622</v>
      </c>
      <c r="C3416" s="12">
        <v>0.0</v>
      </c>
      <c r="D3416" s="12">
        <f t="shared" si="1"/>
        <v>6</v>
      </c>
    </row>
    <row r="3417">
      <c r="A3417" s="10">
        <v>45236.0</v>
      </c>
      <c r="B3417" s="11" t="s">
        <v>2554</v>
      </c>
      <c r="C3417" s="12">
        <v>0.0</v>
      </c>
      <c r="D3417" s="12">
        <f t="shared" si="1"/>
        <v>6</v>
      </c>
    </row>
    <row r="3418">
      <c r="A3418" s="10">
        <v>45236.0</v>
      </c>
      <c r="B3418" s="11" t="s">
        <v>1073</v>
      </c>
      <c r="C3418" s="12">
        <v>0.0</v>
      </c>
      <c r="D3418" s="12">
        <f t="shared" si="1"/>
        <v>6</v>
      </c>
    </row>
    <row r="3419">
      <c r="A3419" s="10">
        <v>45236.0</v>
      </c>
      <c r="B3419" s="11" t="s">
        <v>2555</v>
      </c>
      <c r="C3419" s="12">
        <v>0.0</v>
      </c>
      <c r="D3419" s="12">
        <f t="shared" si="1"/>
        <v>6</v>
      </c>
    </row>
    <row r="3420">
      <c r="A3420" s="10">
        <v>45236.0</v>
      </c>
      <c r="B3420" s="11" t="s">
        <v>2556</v>
      </c>
      <c r="C3420" s="12">
        <v>0.0</v>
      </c>
      <c r="D3420" s="12">
        <f t="shared" si="1"/>
        <v>6</v>
      </c>
    </row>
    <row r="3421">
      <c r="A3421" s="10">
        <v>45236.0</v>
      </c>
      <c r="B3421" s="11" t="s">
        <v>2324</v>
      </c>
      <c r="C3421" s="12">
        <v>0.0</v>
      </c>
      <c r="D3421" s="12">
        <f t="shared" si="1"/>
        <v>6</v>
      </c>
    </row>
    <row r="3422">
      <c r="A3422" s="10">
        <v>45236.0</v>
      </c>
      <c r="B3422" s="11" t="s">
        <v>2557</v>
      </c>
      <c r="C3422" s="12">
        <v>0.0</v>
      </c>
      <c r="D3422" s="12">
        <f t="shared" si="1"/>
        <v>6</v>
      </c>
    </row>
    <row r="3423">
      <c r="A3423" s="10">
        <v>45236.0</v>
      </c>
      <c r="B3423" s="11" t="s">
        <v>1011</v>
      </c>
      <c r="C3423" s="12">
        <v>0.0</v>
      </c>
      <c r="D3423" s="12">
        <f t="shared" si="1"/>
        <v>6</v>
      </c>
    </row>
    <row r="3424">
      <c r="A3424" s="10">
        <v>45236.0</v>
      </c>
      <c r="B3424" s="11" t="s">
        <v>2558</v>
      </c>
      <c r="C3424" s="12">
        <v>0.0</v>
      </c>
      <c r="D3424" s="12">
        <f t="shared" si="1"/>
        <v>6</v>
      </c>
    </row>
    <row r="3425">
      <c r="A3425" s="10">
        <v>45236.0</v>
      </c>
      <c r="B3425" s="11" t="s">
        <v>2273</v>
      </c>
      <c r="C3425" s="12">
        <v>0.0</v>
      </c>
      <c r="D3425" s="12">
        <f t="shared" si="1"/>
        <v>6</v>
      </c>
    </row>
    <row r="3426">
      <c r="A3426" s="10">
        <v>45236.0</v>
      </c>
      <c r="B3426" s="11" t="s">
        <v>973</v>
      </c>
      <c r="C3426" s="12">
        <v>0.0</v>
      </c>
      <c r="D3426" s="12">
        <f t="shared" si="1"/>
        <v>6</v>
      </c>
    </row>
    <row r="3427">
      <c r="A3427" s="10">
        <v>45236.0</v>
      </c>
      <c r="B3427" s="11" t="s">
        <v>2559</v>
      </c>
      <c r="C3427" s="12">
        <v>0.0</v>
      </c>
      <c r="D3427" s="12">
        <f t="shared" si="1"/>
        <v>6</v>
      </c>
    </row>
    <row r="3428">
      <c r="A3428" s="10">
        <v>45236.0</v>
      </c>
      <c r="B3428" s="11" t="s">
        <v>2038</v>
      </c>
      <c r="C3428" s="12">
        <v>0.0</v>
      </c>
      <c r="D3428" s="12">
        <f t="shared" si="1"/>
        <v>6</v>
      </c>
    </row>
    <row r="3429">
      <c r="A3429" s="10">
        <v>45236.0</v>
      </c>
      <c r="B3429" s="11" t="s">
        <v>2560</v>
      </c>
      <c r="C3429" s="12">
        <v>0.0</v>
      </c>
      <c r="D3429" s="12">
        <f t="shared" si="1"/>
        <v>6</v>
      </c>
    </row>
    <row r="3430">
      <c r="A3430" s="10">
        <v>45236.0</v>
      </c>
      <c r="B3430" s="11" t="s">
        <v>2561</v>
      </c>
      <c r="C3430" s="12">
        <v>0.0</v>
      </c>
      <c r="D3430" s="12">
        <f t="shared" si="1"/>
        <v>6</v>
      </c>
    </row>
    <row r="3431">
      <c r="A3431" s="10">
        <v>45236.0</v>
      </c>
      <c r="B3431" s="11" t="s">
        <v>1678</v>
      </c>
      <c r="C3431" s="12">
        <v>0.0</v>
      </c>
      <c r="D3431" s="12">
        <f t="shared" si="1"/>
        <v>6</v>
      </c>
    </row>
    <row r="3432">
      <c r="A3432" s="10">
        <v>45236.0</v>
      </c>
      <c r="B3432" s="11" t="s">
        <v>2562</v>
      </c>
      <c r="C3432" s="12">
        <v>0.0</v>
      </c>
      <c r="D3432" s="12">
        <f t="shared" si="1"/>
        <v>6</v>
      </c>
    </row>
    <row r="3433">
      <c r="A3433" s="10">
        <v>45236.0</v>
      </c>
      <c r="B3433" s="11" t="s">
        <v>2563</v>
      </c>
      <c r="C3433" s="12">
        <v>0.0</v>
      </c>
      <c r="D3433" s="12">
        <f t="shared" si="1"/>
        <v>6</v>
      </c>
    </row>
    <row r="3434">
      <c r="A3434" s="10">
        <v>45236.0</v>
      </c>
      <c r="B3434" s="11" t="s">
        <v>2564</v>
      </c>
      <c r="C3434" s="12">
        <v>0.0</v>
      </c>
      <c r="D3434" s="12">
        <f t="shared" si="1"/>
        <v>6</v>
      </c>
    </row>
    <row r="3435">
      <c r="A3435" s="10">
        <v>45236.0</v>
      </c>
      <c r="B3435" s="11" t="s">
        <v>512</v>
      </c>
      <c r="C3435" s="12">
        <v>0.0</v>
      </c>
      <c r="D3435" s="12">
        <f t="shared" si="1"/>
        <v>6</v>
      </c>
    </row>
    <row r="3436">
      <c r="A3436" s="10">
        <v>45236.0</v>
      </c>
      <c r="B3436" s="11" t="s">
        <v>2565</v>
      </c>
      <c r="C3436" s="12">
        <v>0.0</v>
      </c>
      <c r="D3436" s="12">
        <f t="shared" si="1"/>
        <v>6</v>
      </c>
    </row>
    <row r="3437">
      <c r="A3437" s="10">
        <v>45236.0</v>
      </c>
      <c r="B3437" s="11" t="s">
        <v>196</v>
      </c>
      <c r="C3437" s="12">
        <v>0.0</v>
      </c>
      <c r="D3437" s="12">
        <f t="shared" si="1"/>
        <v>6</v>
      </c>
    </row>
    <row r="3438">
      <c r="A3438" s="10">
        <v>45236.0</v>
      </c>
      <c r="B3438" s="11" t="s">
        <v>2566</v>
      </c>
      <c r="C3438" s="12">
        <v>0.0</v>
      </c>
      <c r="D3438" s="12">
        <f t="shared" si="1"/>
        <v>6</v>
      </c>
    </row>
    <row r="3439">
      <c r="A3439" s="10">
        <v>45236.0</v>
      </c>
      <c r="B3439" s="11" t="s">
        <v>2567</v>
      </c>
      <c r="C3439" s="12">
        <v>0.0</v>
      </c>
      <c r="D3439" s="12">
        <f t="shared" si="1"/>
        <v>6</v>
      </c>
    </row>
    <row r="3440">
      <c r="A3440" s="10">
        <v>45236.0</v>
      </c>
      <c r="B3440" s="11" t="s">
        <v>2568</v>
      </c>
      <c r="C3440" s="12">
        <v>0.0</v>
      </c>
      <c r="D3440" s="12">
        <f t="shared" si="1"/>
        <v>6</v>
      </c>
    </row>
    <row r="3441">
      <c r="A3441" s="10">
        <v>45236.0</v>
      </c>
      <c r="B3441" s="11" t="s">
        <v>2569</v>
      </c>
      <c r="C3441" s="12">
        <v>0.0</v>
      </c>
      <c r="D3441" s="12">
        <f t="shared" si="1"/>
        <v>6</v>
      </c>
    </row>
    <row r="3442">
      <c r="A3442" s="10">
        <v>45236.0</v>
      </c>
      <c r="B3442" s="11" t="s">
        <v>2570</v>
      </c>
      <c r="C3442" s="12">
        <v>0.0</v>
      </c>
      <c r="D3442" s="12">
        <f t="shared" si="1"/>
        <v>6</v>
      </c>
    </row>
    <row r="3443">
      <c r="A3443" s="10">
        <v>45236.0</v>
      </c>
      <c r="B3443" s="11" t="s">
        <v>2571</v>
      </c>
      <c r="C3443" s="12">
        <v>0.0</v>
      </c>
      <c r="D3443" s="12">
        <f t="shared" si="1"/>
        <v>6</v>
      </c>
    </row>
    <row r="3444">
      <c r="A3444" s="10">
        <v>45236.0</v>
      </c>
      <c r="B3444" s="11" t="s">
        <v>2572</v>
      </c>
      <c r="C3444" s="12">
        <v>0.0</v>
      </c>
      <c r="D3444" s="12">
        <f t="shared" si="1"/>
        <v>6</v>
      </c>
    </row>
    <row r="3445">
      <c r="A3445" s="10">
        <v>45236.0</v>
      </c>
      <c r="B3445" s="11" t="s">
        <v>2573</v>
      </c>
      <c r="C3445" s="12">
        <v>0.0</v>
      </c>
      <c r="D3445" s="12">
        <f t="shared" si="1"/>
        <v>6</v>
      </c>
    </row>
    <row r="3446">
      <c r="A3446" s="10">
        <v>45236.0</v>
      </c>
      <c r="B3446" s="11" t="s">
        <v>2574</v>
      </c>
      <c r="C3446" s="12">
        <v>0.0</v>
      </c>
      <c r="D3446" s="12">
        <f t="shared" si="1"/>
        <v>6</v>
      </c>
    </row>
    <row r="3447">
      <c r="A3447" s="10">
        <v>45236.0</v>
      </c>
      <c r="B3447" s="11" t="s">
        <v>1549</v>
      </c>
      <c r="C3447" s="12">
        <v>0.0</v>
      </c>
      <c r="D3447" s="12">
        <f t="shared" si="1"/>
        <v>6</v>
      </c>
    </row>
    <row r="3448">
      <c r="A3448" s="10">
        <v>45236.0</v>
      </c>
      <c r="B3448" s="11" t="s">
        <v>2575</v>
      </c>
      <c r="C3448" s="12">
        <v>0.0</v>
      </c>
      <c r="D3448" s="12">
        <f t="shared" si="1"/>
        <v>6</v>
      </c>
    </row>
    <row r="3449">
      <c r="A3449" s="10">
        <v>45236.0</v>
      </c>
      <c r="B3449" s="11" t="s">
        <v>2576</v>
      </c>
      <c r="C3449" s="12">
        <v>0.0</v>
      </c>
      <c r="D3449" s="12">
        <f t="shared" si="1"/>
        <v>6</v>
      </c>
    </row>
    <row r="3450">
      <c r="A3450" s="10">
        <v>45236.0</v>
      </c>
      <c r="B3450" s="11" t="s">
        <v>2577</v>
      </c>
      <c r="C3450" s="12">
        <v>0.0</v>
      </c>
      <c r="D3450" s="12">
        <f t="shared" si="1"/>
        <v>6</v>
      </c>
    </row>
    <row r="3451">
      <c r="A3451" s="10">
        <v>45236.0</v>
      </c>
      <c r="B3451" s="11" t="s">
        <v>2578</v>
      </c>
      <c r="C3451" s="12">
        <v>0.0</v>
      </c>
      <c r="D3451" s="12">
        <f t="shared" si="1"/>
        <v>6</v>
      </c>
    </row>
    <row r="3452">
      <c r="A3452" s="10">
        <v>45236.0</v>
      </c>
      <c r="B3452" s="11" t="s">
        <v>2579</v>
      </c>
      <c r="C3452" s="12">
        <v>0.0</v>
      </c>
      <c r="D3452" s="12">
        <f t="shared" si="1"/>
        <v>6</v>
      </c>
    </row>
    <row r="3453">
      <c r="A3453" s="10">
        <v>45236.0</v>
      </c>
      <c r="B3453" s="11" t="s">
        <v>455</v>
      </c>
      <c r="C3453" s="12">
        <v>0.0</v>
      </c>
      <c r="D3453" s="12">
        <f t="shared" si="1"/>
        <v>6</v>
      </c>
    </row>
    <row r="3454">
      <c r="A3454" s="10">
        <v>45236.0</v>
      </c>
      <c r="B3454" s="11" t="s">
        <v>2580</v>
      </c>
      <c r="C3454" s="12">
        <v>0.0</v>
      </c>
      <c r="D3454" s="12">
        <f t="shared" si="1"/>
        <v>6</v>
      </c>
    </row>
    <row r="3455">
      <c r="A3455" s="10">
        <v>45236.0</v>
      </c>
      <c r="B3455" s="11" t="s">
        <v>2581</v>
      </c>
      <c r="C3455" s="12">
        <v>0.0</v>
      </c>
      <c r="D3455" s="12">
        <f t="shared" si="1"/>
        <v>6</v>
      </c>
    </row>
    <row r="3456">
      <c r="A3456" s="10">
        <v>45236.0</v>
      </c>
      <c r="B3456" s="11" t="s">
        <v>543</v>
      </c>
      <c r="C3456" s="12">
        <v>0.0</v>
      </c>
      <c r="D3456" s="12">
        <f t="shared" si="1"/>
        <v>6</v>
      </c>
    </row>
    <row r="3457">
      <c r="A3457" s="10">
        <v>45236.0</v>
      </c>
      <c r="B3457" s="11" t="s">
        <v>2582</v>
      </c>
      <c r="C3457" s="12">
        <v>0.0</v>
      </c>
      <c r="D3457" s="12">
        <f t="shared" si="1"/>
        <v>6</v>
      </c>
    </row>
    <row r="3458">
      <c r="A3458" s="10">
        <v>45236.0</v>
      </c>
      <c r="B3458" s="11" t="s">
        <v>2583</v>
      </c>
      <c r="C3458" s="12">
        <v>0.0</v>
      </c>
      <c r="D3458" s="12">
        <f t="shared" si="1"/>
        <v>6</v>
      </c>
    </row>
    <row r="3459">
      <c r="A3459" s="10">
        <v>45236.0</v>
      </c>
      <c r="B3459" s="11" t="s">
        <v>2584</v>
      </c>
      <c r="C3459" s="12">
        <v>0.0</v>
      </c>
      <c r="D3459" s="12">
        <f t="shared" si="1"/>
        <v>6</v>
      </c>
    </row>
    <row r="3460">
      <c r="A3460" s="10">
        <v>45236.0</v>
      </c>
      <c r="B3460" s="11" t="s">
        <v>2585</v>
      </c>
      <c r="C3460" s="12">
        <v>0.0</v>
      </c>
      <c r="D3460" s="12">
        <f t="shared" si="1"/>
        <v>6</v>
      </c>
    </row>
    <row r="3461">
      <c r="A3461" s="10">
        <v>45236.0</v>
      </c>
      <c r="B3461" s="11" t="s">
        <v>2586</v>
      </c>
      <c r="C3461" s="12">
        <v>0.0</v>
      </c>
      <c r="D3461" s="12">
        <f t="shared" si="1"/>
        <v>6</v>
      </c>
    </row>
    <row r="3462">
      <c r="A3462" s="10">
        <v>45236.0</v>
      </c>
      <c r="B3462" s="11" t="s">
        <v>2587</v>
      </c>
      <c r="C3462" s="12">
        <v>0.0</v>
      </c>
      <c r="D3462" s="12">
        <f t="shared" si="1"/>
        <v>6</v>
      </c>
    </row>
    <row r="3463">
      <c r="A3463" s="10">
        <v>45236.0</v>
      </c>
      <c r="B3463" s="11" t="s">
        <v>2588</v>
      </c>
      <c r="C3463" s="12">
        <v>0.0</v>
      </c>
      <c r="D3463" s="12">
        <f t="shared" si="1"/>
        <v>6</v>
      </c>
    </row>
    <row r="3464">
      <c r="A3464" s="10">
        <v>45236.0</v>
      </c>
      <c r="B3464" s="11" t="s">
        <v>69</v>
      </c>
      <c r="C3464" s="12">
        <v>0.0</v>
      </c>
      <c r="D3464" s="12">
        <f t="shared" si="1"/>
        <v>6</v>
      </c>
    </row>
    <row r="3465">
      <c r="A3465" s="10">
        <v>45236.0</v>
      </c>
      <c r="B3465" s="11" t="s">
        <v>2589</v>
      </c>
      <c r="C3465" s="12">
        <v>0.0</v>
      </c>
      <c r="D3465" s="12">
        <f t="shared" si="1"/>
        <v>6</v>
      </c>
    </row>
    <row r="3466">
      <c r="A3466" s="10">
        <v>45236.0</v>
      </c>
      <c r="B3466" s="11" t="s">
        <v>1926</v>
      </c>
      <c r="C3466" s="12">
        <v>0.0</v>
      </c>
      <c r="D3466" s="12">
        <f t="shared" si="1"/>
        <v>6</v>
      </c>
    </row>
    <row r="3467">
      <c r="A3467" s="10">
        <v>45236.0</v>
      </c>
      <c r="B3467" s="11" t="s">
        <v>207</v>
      </c>
      <c r="C3467" s="12">
        <v>0.0</v>
      </c>
      <c r="D3467" s="12">
        <f t="shared" si="1"/>
        <v>6</v>
      </c>
    </row>
    <row r="3468">
      <c r="A3468" s="10">
        <v>45236.0</v>
      </c>
      <c r="B3468" s="11" t="s">
        <v>2590</v>
      </c>
      <c r="C3468" s="12">
        <v>0.0</v>
      </c>
      <c r="D3468" s="12">
        <f t="shared" si="1"/>
        <v>6</v>
      </c>
    </row>
    <row r="3469">
      <c r="A3469" s="10">
        <v>45236.0</v>
      </c>
      <c r="B3469" s="11" t="s">
        <v>2591</v>
      </c>
      <c r="C3469" s="12">
        <v>0.0</v>
      </c>
      <c r="D3469" s="12">
        <f t="shared" si="1"/>
        <v>6</v>
      </c>
    </row>
    <row r="3470">
      <c r="A3470" s="10">
        <v>45236.0</v>
      </c>
      <c r="B3470" s="11" t="s">
        <v>2592</v>
      </c>
      <c r="C3470" s="12">
        <v>0.0</v>
      </c>
      <c r="D3470" s="12">
        <f t="shared" si="1"/>
        <v>6</v>
      </c>
    </row>
    <row r="3471">
      <c r="A3471" s="10">
        <v>45236.0</v>
      </c>
      <c r="B3471" s="11" t="s">
        <v>2593</v>
      </c>
      <c r="C3471" s="12">
        <v>0.0</v>
      </c>
      <c r="D3471" s="12">
        <f t="shared" si="1"/>
        <v>6</v>
      </c>
    </row>
    <row r="3472">
      <c r="A3472" s="10">
        <v>45236.0</v>
      </c>
      <c r="B3472" s="11" t="s">
        <v>2594</v>
      </c>
      <c r="C3472" s="12">
        <v>0.0</v>
      </c>
      <c r="D3472" s="12">
        <f t="shared" si="1"/>
        <v>6</v>
      </c>
    </row>
    <row r="3473">
      <c r="A3473" s="10">
        <v>45236.0</v>
      </c>
      <c r="B3473" s="11" t="s">
        <v>2078</v>
      </c>
      <c r="C3473" s="12">
        <v>0.0</v>
      </c>
      <c r="D3473" s="12">
        <f t="shared" si="1"/>
        <v>6</v>
      </c>
    </row>
    <row r="3474">
      <c r="A3474" s="10">
        <v>45236.0</v>
      </c>
      <c r="B3474" s="11" t="s">
        <v>2595</v>
      </c>
      <c r="C3474" s="12">
        <v>0.0</v>
      </c>
      <c r="D3474" s="12">
        <f t="shared" si="1"/>
        <v>6</v>
      </c>
    </row>
    <row r="3475">
      <c r="A3475" s="10">
        <v>45243.0</v>
      </c>
      <c r="B3475" s="11" t="s">
        <v>2412</v>
      </c>
      <c r="C3475" s="12">
        <v>0.0</v>
      </c>
      <c r="D3475" s="12">
        <f t="shared" si="1"/>
        <v>13</v>
      </c>
    </row>
    <row r="3476">
      <c r="A3476" s="10">
        <v>45243.0</v>
      </c>
      <c r="B3476" s="11" t="s">
        <v>2596</v>
      </c>
      <c r="C3476" s="12">
        <v>0.0</v>
      </c>
      <c r="D3476" s="12">
        <f t="shared" si="1"/>
        <v>13</v>
      </c>
    </row>
    <row r="3477">
      <c r="A3477" s="10">
        <v>45243.0</v>
      </c>
      <c r="B3477" s="11" t="s">
        <v>1277</v>
      </c>
      <c r="C3477" s="12">
        <v>0.0</v>
      </c>
      <c r="D3477" s="12">
        <f t="shared" si="1"/>
        <v>13</v>
      </c>
    </row>
    <row r="3478">
      <c r="A3478" s="10">
        <v>45243.0</v>
      </c>
      <c r="B3478" s="11" t="s">
        <v>797</v>
      </c>
      <c r="C3478" s="12">
        <v>0.0</v>
      </c>
      <c r="D3478" s="12">
        <f t="shared" si="1"/>
        <v>13</v>
      </c>
    </row>
    <row r="3479">
      <c r="A3479" s="10">
        <v>45243.0</v>
      </c>
      <c r="B3479" s="11" t="s">
        <v>2597</v>
      </c>
      <c r="C3479" s="12">
        <v>0.0</v>
      </c>
      <c r="D3479" s="12">
        <f t="shared" si="1"/>
        <v>13</v>
      </c>
    </row>
    <row r="3480">
      <c r="A3480" s="10">
        <v>45243.0</v>
      </c>
      <c r="B3480" s="11" t="s">
        <v>295</v>
      </c>
      <c r="C3480" s="12">
        <v>0.0</v>
      </c>
      <c r="D3480" s="12">
        <f t="shared" si="1"/>
        <v>13</v>
      </c>
    </row>
    <row r="3481">
      <c r="A3481" s="10">
        <v>45243.0</v>
      </c>
      <c r="B3481" s="11" t="s">
        <v>611</v>
      </c>
      <c r="C3481" s="12">
        <v>0.0</v>
      </c>
      <c r="D3481" s="12">
        <f t="shared" si="1"/>
        <v>13</v>
      </c>
    </row>
    <row r="3482">
      <c r="A3482" s="10">
        <v>45243.0</v>
      </c>
      <c r="B3482" s="11" t="s">
        <v>2598</v>
      </c>
      <c r="C3482" s="12">
        <v>0.0</v>
      </c>
      <c r="D3482" s="12">
        <f t="shared" si="1"/>
        <v>13</v>
      </c>
    </row>
    <row r="3483">
      <c r="A3483" s="10">
        <v>45243.0</v>
      </c>
      <c r="B3483" s="11" t="s">
        <v>1100</v>
      </c>
      <c r="C3483" s="12">
        <v>0.0</v>
      </c>
      <c r="D3483" s="12">
        <f t="shared" si="1"/>
        <v>13</v>
      </c>
    </row>
    <row r="3484">
      <c r="A3484" s="10">
        <v>45243.0</v>
      </c>
      <c r="B3484" s="11" t="s">
        <v>1414</v>
      </c>
      <c r="C3484" s="12">
        <v>0.0</v>
      </c>
      <c r="D3484" s="12">
        <f t="shared" si="1"/>
        <v>13</v>
      </c>
    </row>
    <row r="3485">
      <c r="A3485" s="10">
        <v>45243.0</v>
      </c>
      <c r="B3485" s="11" t="s">
        <v>1350</v>
      </c>
      <c r="C3485" s="12">
        <v>0.0</v>
      </c>
      <c r="D3485" s="12">
        <f t="shared" si="1"/>
        <v>13</v>
      </c>
    </row>
    <row r="3486">
      <c r="A3486" s="10">
        <v>45243.0</v>
      </c>
      <c r="B3486" s="11" t="s">
        <v>1901</v>
      </c>
      <c r="C3486" s="12">
        <v>0.0</v>
      </c>
      <c r="D3486" s="12">
        <f t="shared" si="1"/>
        <v>13</v>
      </c>
    </row>
    <row r="3487">
      <c r="A3487" s="10">
        <v>45243.0</v>
      </c>
      <c r="B3487" s="11" t="s">
        <v>2599</v>
      </c>
      <c r="C3487" s="12">
        <v>0.0</v>
      </c>
      <c r="D3487" s="12">
        <f t="shared" si="1"/>
        <v>13</v>
      </c>
    </row>
    <row r="3488">
      <c r="A3488" s="10">
        <v>45243.0</v>
      </c>
      <c r="B3488" s="11" t="s">
        <v>2600</v>
      </c>
      <c r="C3488" s="12">
        <v>0.0</v>
      </c>
      <c r="D3488" s="12">
        <f t="shared" si="1"/>
        <v>13</v>
      </c>
    </row>
    <row r="3489">
      <c r="A3489" s="10">
        <v>45243.0</v>
      </c>
      <c r="B3489" s="11" t="s">
        <v>635</v>
      </c>
      <c r="C3489" s="12">
        <v>0.0</v>
      </c>
      <c r="D3489" s="12">
        <f t="shared" si="1"/>
        <v>13</v>
      </c>
    </row>
    <row r="3490">
      <c r="A3490" s="10">
        <v>45243.0</v>
      </c>
      <c r="B3490" s="11" t="s">
        <v>1957</v>
      </c>
      <c r="C3490" s="12">
        <v>0.0</v>
      </c>
      <c r="D3490" s="12">
        <f t="shared" si="1"/>
        <v>13</v>
      </c>
    </row>
    <row r="3491">
      <c r="A3491" s="10">
        <v>45243.0</v>
      </c>
      <c r="B3491" s="11" t="s">
        <v>852</v>
      </c>
      <c r="C3491" s="12">
        <v>0.0</v>
      </c>
      <c r="D3491" s="12">
        <f t="shared" si="1"/>
        <v>13</v>
      </c>
    </row>
    <row r="3492">
      <c r="A3492" s="10">
        <v>45243.0</v>
      </c>
      <c r="B3492" s="11" t="s">
        <v>621</v>
      </c>
      <c r="C3492" s="12">
        <v>0.0</v>
      </c>
      <c r="D3492" s="12">
        <f t="shared" si="1"/>
        <v>13</v>
      </c>
    </row>
    <row r="3493">
      <c r="A3493" s="10">
        <v>45243.0</v>
      </c>
      <c r="B3493" s="11" t="s">
        <v>314</v>
      </c>
      <c r="C3493" s="12">
        <v>0.0</v>
      </c>
      <c r="D3493" s="12">
        <f t="shared" si="1"/>
        <v>13</v>
      </c>
    </row>
    <row r="3494">
      <c r="A3494" s="10">
        <v>45243.0</v>
      </c>
      <c r="B3494" s="11" t="s">
        <v>2601</v>
      </c>
      <c r="C3494" s="12">
        <v>0.0</v>
      </c>
      <c r="D3494" s="12">
        <f t="shared" si="1"/>
        <v>13</v>
      </c>
    </row>
    <row r="3495">
      <c r="A3495" s="10">
        <v>45243.0</v>
      </c>
      <c r="B3495" s="11" t="s">
        <v>1112</v>
      </c>
      <c r="C3495" s="12">
        <v>0.0</v>
      </c>
      <c r="D3495" s="12">
        <f t="shared" si="1"/>
        <v>13</v>
      </c>
    </row>
    <row r="3496">
      <c r="A3496" s="10">
        <v>45243.0</v>
      </c>
      <c r="B3496" s="11" t="s">
        <v>2602</v>
      </c>
      <c r="C3496" s="12">
        <v>0.0</v>
      </c>
      <c r="D3496" s="12">
        <f t="shared" si="1"/>
        <v>13</v>
      </c>
    </row>
    <row r="3497">
      <c r="A3497" s="10">
        <v>45243.0</v>
      </c>
      <c r="B3497" s="11" t="s">
        <v>2603</v>
      </c>
      <c r="C3497" s="12">
        <v>0.0</v>
      </c>
      <c r="D3497" s="12">
        <f t="shared" si="1"/>
        <v>13</v>
      </c>
    </row>
    <row r="3498">
      <c r="A3498" s="10">
        <v>45243.0</v>
      </c>
      <c r="B3498" s="11" t="s">
        <v>2604</v>
      </c>
      <c r="C3498" s="12">
        <v>0.0</v>
      </c>
      <c r="D3498" s="12">
        <f t="shared" si="1"/>
        <v>13</v>
      </c>
    </row>
    <row r="3499">
      <c r="A3499" s="10">
        <v>45243.0</v>
      </c>
      <c r="B3499" s="11" t="s">
        <v>2605</v>
      </c>
      <c r="C3499" s="12">
        <v>0.0</v>
      </c>
      <c r="D3499" s="12">
        <f t="shared" si="1"/>
        <v>13</v>
      </c>
    </row>
    <row r="3500">
      <c r="A3500" s="10">
        <v>45243.0</v>
      </c>
      <c r="B3500" s="11" t="s">
        <v>515</v>
      </c>
      <c r="C3500" s="12">
        <v>0.0</v>
      </c>
      <c r="D3500" s="12">
        <f t="shared" si="1"/>
        <v>13</v>
      </c>
    </row>
    <row r="3501">
      <c r="A3501" s="10">
        <v>45243.0</v>
      </c>
      <c r="B3501" s="11" t="s">
        <v>2606</v>
      </c>
      <c r="C3501" s="12">
        <v>0.0</v>
      </c>
      <c r="D3501" s="12">
        <f t="shared" si="1"/>
        <v>13</v>
      </c>
    </row>
    <row r="3502">
      <c r="A3502" s="10">
        <v>45243.0</v>
      </c>
      <c r="B3502" s="11" t="s">
        <v>2607</v>
      </c>
      <c r="C3502" s="12">
        <v>0.0</v>
      </c>
      <c r="D3502" s="12">
        <f t="shared" si="1"/>
        <v>13</v>
      </c>
    </row>
    <row r="3503">
      <c r="A3503" s="10">
        <v>45243.0</v>
      </c>
      <c r="B3503" s="11" t="s">
        <v>1642</v>
      </c>
      <c r="C3503" s="12">
        <v>0.0</v>
      </c>
      <c r="D3503" s="12">
        <f t="shared" si="1"/>
        <v>13</v>
      </c>
    </row>
    <row r="3504">
      <c r="A3504" s="10">
        <v>45243.0</v>
      </c>
      <c r="B3504" s="11" t="s">
        <v>1007</v>
      </c>
      <c r="C3504" s="12">
        <v>0.0</v>
      </c>
      <c r="D3504" s="12">
        <f t="shared" si="1"/>
        <v>13</v>
      </c>
    </row>
    <row r="3505">
      <c r="A3505" s="10">
        <v>45243.0</v>
      </c>
      <c r="B3505" s="11" t="s">
        <v>2608</v>
      </c>
      <c r="C3505" s="12">
        <v>0.0</v>
      </c>
      <c r="D3505" s="12">
        <f t="shared" si="1"/>
        <v>13</v>
      </c>
    </row>
    <row r="3506">
      <c r="A3506" s="10">
        <v>45243.0</v>
      </c>
      <c r="B3506" s="11" t="s">
        <v>2609</v>
      </c>
      <c r="C3506" s="12">
        <v>0.0</v>
      </c>
      <c r="D3506" s="12">
        <f t="shared" si="1"/>
        <v>13</v>
      </c>
    </row>
    <row r="3507">
      <c r="A3507" s="10">
        <v>45243.0</v>
      </c>
      <c r="B3507" s="11" t="s">
        <v>2610</v>
      </c>
      <c r="C3507" s="12">
        <v>0.0</v>
      </c>
      <c r="D3507" s="12">
        <f t="shared" si="1"/>
        <v>13</v>
      </c>
    </row>
    <row r="3508">
      <c r="A3508" s="10">
        <v>45243.0</v>
      </c>
      <c r="B3508" s="11" t="s">
        <v>2611</v>
      </c>
      <c r="C3508" s="12">
        <v>0.0</v>
      </c>
      <c r="D3508" s="12">
        <f t="shared" si="1"/>
        <v>13</v>
      </c>
    </row>
    <row r="3509">
      <c r="A3509" s="10">
        <v>45243.0</v>
      </c>
      <c r="B3509" s="11" t="s">
        <v>2612</v>
      </c>
      <c r="C3509" s="12">
        <v>0.0</v>
      </c>
      <c r="D3509" s="12">
        <f t="shared" si="1"/>
        <v>13</v>
      </c>
    </row>
    <row r="3510">
      <c r="A3510" s="10">
        <v>45243.0</v>
      </c>
      <c r="B3510" s="11" t="s">
        <v>2613</v>
      </c>
      <c r="C3510" s="12">
        <v>0.0</v>
      </c>
      <c r="D3510" s="12">
        <f t="shared" si="1"/>
        <v>13</v>
      </c>
    </row>
    <row r="3511">
      <c r="A3511" s="10">
        <v>45243.0</v>
      </c>
      <c r="B3511" s="11" t="s">
        <v>2614</v>
      </c>
      <c r="C3511" s="12">
        <v>0.0</v>
      </c>
      <c r="D3511" s="12">
        <f t="shared" si="1"/>
        <v>13</v>
      </c>
    </row>
    <row r="3512">
      <c r="A3512" s="10">
        <v>45243.0</v>
      </c>
      <c r="B3512" s="11" t="s">
        <v>1523</v>
      </c>
      <c r="C3512" s="12">
        <v>0.0</v>
      </c>
      <c r="D3512" s="12">
        <f t="shared" si="1"/>
        <v>13</v>
      </c>
    </row>
    <row r="3513">
      <c r="A3513" s="10">
        <v>45243.0</v>
      </c>
      <c r="B3513" s="11" t="s">
        <v>2615</v>
      </c>
      <c r="C3513" s="12">
        <v>0.0</v>
      </c>
      <c r="D3513" s="12">
        <f t="shared" si="1"/>
        <v>13</v>
      </c>
    </row>
    <row r="3514">
      <c r="A3514" s="10">
        <v>45243.0</v>
      </c>
      <c r="B3514" s="11" t="s">
        <v>2616</v>
      </c>
      <c r="C3514" s="12">
        <v>0.0</v>
      </c>
      <c r="D3514" s="12">
        <f t="shared" si="1"/>
        <v>13</v>
      </c>
    </row>
    <row r="3515">
      <c r="A3515" s="10">
        <v>45243.0</v>
      </c>
      <c r="B3515" s="11" t="s">
        <v>2617</v>
      </c>
      <c r="C3515" s="12">
        <v>0.0</v>
      </c>
      <c r="D3515" s="12">
        <f t="shared" si="1"/>
        <v>13</v>
      </c>
    </row>
    <row r="3516">
      <c r="A3516" s="10">
        <v>45243.0</v>
      </c>
      <c r="B3516" s="11" t="s">
        <v>2618</v>
      </c>
      <c r="C3516" s="12">
        <v>0.0</v>
      </c>
      <c r="D3516" s="12">
        <f t="shared" si="1"/>
        <v>13</v>
      </c>
    </row>
    <row r="3517">
      <c r="A3517" s="10">
        <v>45243.0</v>
      </c>
      <c r="B3517" s="11" t="s">
        <v>2316</v>
      </c>
      <c r="C3517" s="12">
        <v>0.0</v>
      </c>
      <c r="D3517" s="12">
        <f t="shared" si="1"/>
        <v>13</v>
      </c>
    </row>
    <row r="3518">
      <c r="A3518" s="10">
        <v>45243.0</v>
      </c>
      <c r="B3518" s="11" t="s">
        <v>2619</v>
      </c>
      <c r="C3518" s="12">
        <v>0.0</v>
      </c>
      <c r="D3518" s="12">
        <f t="shared" si="1"/>
        <v>13</v>
      </c>
    </row>
    <row r="3519">
      <c r="A3519" s="10">
        <v>45243.0</v>
      </c>
      <c r="B3519" s="11" t="s">
        <v>1924</v>
      </c>
      <c r="C3519" s="12">
        <v>0.0</v>
      </c>
      <c r="D3519" s="12">
        <f t="shared" si="1"/>
        <v>13</v>
      </c>
    </row>
    <row r="3520">
      <c r="A3520" s="10">
        <v>45243.0</v>
      </c>
      <c r="B3520" s="11" t="s">
        <v>2620</v>
      </c>
      <c r="C3520" s="12">
        <v>0.0</v>
      </c>
      <c r="D3520" s="12">
        <f t="shared" si="1"/>
        <v>13</v>
      </c>
    </row>
    <row r="3521">
      <c r="A3521" s="10">
        <v>45243.0</v>
      </c>
      <c r="B3521" s="11" t="s">
        <v>2621</v>
      </c>
      <c r="C3521" s="12">
        <v>0.0</v>
      </c>
      <c r="D3521" s="12">
        <f t="shared" si="1"/>
        <v>13</v>
      </c>
    </row>
    <row r="3522">
      <c r="A3522" s="10">
        <v>45243.0</v>
      </c>
      <c r="B3522" s="11" t="s">
        <v>2337</v>
      </c>
      <c r="C3522" s="12">
        <v>0.0</v>
      </c>
      <c r="D3522" s="12">
        <f t="shared" si="1"/>
        <v>13</v>
      </c>
    </row>
    <row r="3523">
      <c r="A3523" s="10">
        <v>45243.0</v>
      </c>
      <c r="B3523" s="11" t="s">
        <v>2622</v>
      </c>
      <c r="C3523" s="12">
        <v>0.0</v>
      </c>
      <c r="D3523" s="12">
        <f t="shared" si="1"/>
        <v>13</v>
      </c>
    </row>
    <row r="3524">
      <c r="A3524" s="10">
        <v>45243.0</v>
      </c>
      <c r="B3524" s="11" t="s">
        <v>373</v>
      </c>
      <c r="C3524" s="12">
        <v>0.0</v>
      </c>
      <c r="D3524" s="12">
        <f t="shared" si="1"/>
        <v>13</v>
      </c>
    </row>
    <row r="3525">
      <c r="A3525" s="10">
        <v>45243.0</v>
      </c>
      <c r="B3525" s="11" t="s">
        <v>2623</v>
      </c>
      <c r="C3525" s="12">
        <v>0.0</v>
      </c>
      <c r="D3525" s="12">
        <f t="shared" si="1"/>
        <v>13</v>
      </c>
    </row>
    <row r="3526">
      <c r="A3526" s="10">
        <v>45243.0</v>
      </c>
      <c r="B3526" s="11" t="s">
        <v>1363</v>
      </c>
      <c r="C3526" s="12">
        <v>0.0</v>
      </c>
      <c r="D3526" s="12">
        <f t="shared" si="1"/>
        <v>13</v>
      </c>
    </row>
    <row r="3527">
      <c r="A3527" s="10">
        <v>45243.0</v>
      </c>
      <c r="B3527" s="11" t="s">
        <v>149</v>
      </c>
      <c r="C3527" s="12">
        <v>0.0</v>
      </c>
      <c r="D3527" s="12">
        <f t="shared" si="1"/>
        <v>13</v>
      </c>
    </row>
    <row r="3528">
      <c r="A3528" s="10">
        <v>45243.0</v>
      </c>
      <c r="B3528" s="11" t="s">
        <v>694</v>
      </c>
      <c r="C3528" s="12">
        <v>0.0</v>
      </c>
      <c r="D3528" s="12">
        <f t="shared" si="1"/>
        <v>13</v>
      </c>
    </row>
    <row r="3529">
      <c r="A3529" s="10">
        <v>45243.0</v>
      </c>
      <c r="B3529" s="11" t="s">
        <v>1408</v>
      </c>
      <c r="C3529" s="12">
        <v>0.0</v>
      </c>
      <c r="D3529" s="12">
        <f t="shared" si="1"/>
        <v>13</v>
      </c>
    </row>
    <row r="3530">
      <c r="A3530" s="10">
        <v>45244.0</v>
      </c>
      <c r="B3530" s="11" t="s">
        <v>2624</v>
      </c>
      <c r="C3530" s="12">
        <v>0.0</v>
      </c>
      <c r="D3530" s="12">
        <f t="shared" si="1"/>
        <v>14</v>
      </c>
    </row>
    <row r="3531">
      <c r="A3531" s="10">
        <v>45244.0</v>
      </c>
      <c r="B3531" s="11" t="s">
        <v>1101</v>
      </c>
      <c r="C3531" s="12">
        <v>0.0</v>
      </c>
      <c r="D3531" s="12">
        <f t="shared" si="1"/>
        <v>14</v>
      </c>
    </row>
    <row r="3532">
      <c r="A3532" s="10">
        <v>45244.0</v>
      </c>
      <c r="B3532" s="11" t="s">
        <v>2625</v>
      </c>
      <c r="C3532" s="12">
        <v>0.0</v>
      </c>
      <c r="D3532" s="12">
        <f t="shared" si="1"/>
        <v>14</v>
      </c>
    </row>
    <row r="3533">
      <c r="A3533" s="10">
        <v>45244.0</v>
      </c>
      <c r="B3533" s="11" t="s">
        <v>1593</v>
      </c>
      <c r="C3533" s="12">
        <v>0.0</v>
      </c>
      <c r="D3533" s="12">
        <f t="shared" si="1"/>
        <v>14</v>
      </c>
    </row>
    <row r="3534">
      <c r="A3534" s="10">
        <v>45244.0</v>
      </c>
      <c r="B3534" s="11" t="s">
        <v>702</v>
      </c>
      <c r="C3534" s="12">
        <v>0.0</v>
      </c>
      <c r="D3534" s="12">
        <f t="shared" si="1"/>
        <v>14</v>
      </c>
    </row>
    <row r="3535">
      <c r="A3535" s="10">
        <v>45244.0</v>
      </c>
      <c r="B3535" s="11" t="s">
        <v>2626</v>
      </c>
      <c r="C3535" s="12">
        <v>0.0</v>
      </c>
      <c r="D3535" s="12">
        <f t="shared" si="1"/>
        <v>14</v>
      </c>
    </row>
    <row r="3536">
      <c r="A3536" s="10">
        <v>45244.0</v>
      </c>
      <c r="B3536" s="11" t="s">
        <v>2627</v>
      </c>
      <c r="C3536" s="12">
        <v>0.0</v>
      </c>
      <c r="D3536" s="12">
        <f t="shared" si="1"/>
        <v>14</v>
      </c>
    </row>
    <row r="3537">
      <c r="A3537" s="10">
        <v>45244.0</v>
      </c>
      <c r="B3537" s="11" t="s">
        <v>1426</v>
      </c>
      <c r="C3537" s="12">
        <v>0.0</v>
      </c>
      <c r="D3537" s="12">
        <f t="shared" si="1"/>
        <v>14</v>
      </c>
    </row>
    <row r="3538">
      <c r="A3538" s="10">
        <v>45244.0</v>
      </c>
      <c r="B3538" s="11" t="s">
        <v>2628</v>
      </c>
      <c r="C3538" s="12">
        <v>0.0</v>
      </c>
      <c r="D3538" s="12">
        <f t="shared" si="1"/>
        <v>14</v>
      </c>
    </row>
    <row r="3539">
      <c r="A3539" s="10">
        <v>45244.0</v>
      </c>
      <c r="B3539" s="11" t="s">
        <v>2629</v>
      </c>
      <c r="C3539" s="12">
        <v>0.0</v>
      </c>
      <c r="D3539" s="12">
        <f t="shared" si="1"/>
        <v>14</v>
      </c>
    </row>
    <row r="3540">
      <c r="A3540" s="10">
        <v>45244.0</v>
      </c>
      <c r="B3540" s="11" t="s">
        <v>2630</v>
      </c>
      <c r="C3540" s="12">
        <v>0.0</v>
      </c>
      <c r="D3540" s="12">
        <f t="shared" si="1"/>
        <v>14</v>
      </c>
    </row>
    <row r="3541">
      <c r="A3541" s="10">
        <v>45244.0</v>
      </c>
      <c r="B3541" s="11" t="s">
        <v>2631</v>
      </c>
      <c r="C3541" s="12">
        <v>0.0</v>
      </c>
      <c r="D3541" s="12">
        <f t="shared" si="1"/>
        <v>14</v>
      </c>
    </row>
    <row r="3542">
      <c r="A3542" s="10">
        <v>45244.0</v>
      </c>
      <c r="B3542" s="11" t="s">
        <v>466</v>
      </c>
      <c r="C3542" s="12">
        <v>0.0</v>
      </c>
      <c r="D3542" s="12">
        <f t="shared" si="1"/>
        <v>14</v>
      </c>
    </row>
    <row r="3543">
      <c r="A3543" s="10">
        <v>45244.0</v>
      </c>
      <c r="B3543" s="11" t="s">
        <v>2632</v>
      </c>
      <c r="C3543" s="12">
        <v>0.0</v>
      </c>
      <c r="D3543" s="12">
        <f t="shared" si="1"/>
        <v>14</v>
      </c>
    </row>
    <row r="3544">
      <c r="A3544" s="10">
        <v>45244.0</v>
      </c>
      <c r="B3544" s="11" t="s">
        <v>810</v>
      </c>
      <c r="C3544" s="12">
        <v>0.0</v>
      </c>
      <c r="D3544" s="12">
        <f t="shared" si="1"/>
        <v>14</v>
      </c>
    </row>
    <row r="3545">
      <c r="A3545" s="10">
        <v>45244.0</v>
      </c>
      <c r="B3545" s="11" t="s">
        <v>2633</v>
      </c>
      <c r="C3545" s="12">
        <v>0.0</v>
      </c>
      <c r="D3545" s="12">
        <f t="shared" si="1"/>
        <v>14</v>
      </c>
    </row>
    <row r="3546">
      <c r="A3546" s="10">
        <v>45244.0</v>
      </c>
      <c r="B3546" s="11" t="s">
        <v>661</v>
      </c>
      <c r="C3546" s="12">
        <v>0.0</v>
      </c>
      <c r="D3546" s="12">
        <f t="shared" si="1"/>
        <v>14</v>
      </c>
    </row>
    <row r="3547">
      <c r="A3547" s="10">
        <v>45244.0</v>
      </c>
      <c r="B3547" s="11" t="s">
        <v>1618</v>
      </c>
      <c r="C3547" s="12">
        <v>0.0</v>
      </c>
      <c r="D3547" s="12">
        <f t="shared" si="1"/>
        <v>14</v>
      </c>
    </row>
    <row r="3548">
      <c r="A3548" s="10">
        <v>45244.0</v>
      </c>
      <c r="B3548" s="11" t="s">
        <v>2634</v>
      </c>
      <c r="C3548" s="12">
        <v>0.0</v>
      </c>
      <c r="D3548" s="12">
        <f t="shared" si="1"/>
        <v>14</v>
      </c>
    </row>
    <row r="3549">
      <c r="A3549" s="10">
        <v>45244.0</v>
      </c>
      <c r="B3549" s="11" t="s">
        <v>2635</v>
      </c>
      <c r="C3549" s="12">
        <v>0.0</v>
      </c>
      <c r="D3549" s="12">
        <f t="shared" si="1"/>
        <v>14</v>
      </c>
    </row>
    <row r="3550">
      <c r="A3550" s="10">
        <v>45244.0</v>
      </c>
      <c r="B3550" s="11" t="s">
        <v>2636</v>
      </c>
      <c r="C3550" s="12">
        <v>0.0</v>
      </c>
      <c r="D3550" s="12">
        <f t="shared" si="1"/>
        <v>14</v>
      </c>
    </row>
    <row r="3551">
      <c r="A3551" s="10">
        <v>45244.0</v>
      </c>
      <c r="B3551" s="11" t="s">
        <v>2637</v>
      </c>
      <c r="C3551" s="12">
        <v>0.0</v>
      </c>
      <c r="D3551" s="12">
        <f t="shared" si="1"/>
        <v>14</v>
      </c>
    </row>
    <row r="3552">
      <c r="A3552" s="10">
        <v>45244.0</v>
      </c>
      <c r="B3552" s="11" t="s">
        <v>2638</v>
      </c>
      <c r="C3552" s="12">
        <v>0.0</v>
      </c>
      <c r="D3552" s="12">
        <f t="shared" si="1"/>
        <v>14</v>
      </c>
    </row>
    <row r="3553">
      <c r="A3553" s="10">
        <v>45244.0</v>
      </c>
      <c r="B3553" s="11" t="s">
        <v>2639</v>
      </c>
      <c r="C3553" s="12">
        <v>0.0</v>
      </c>
      <c r="D3553" s="12">
        <f t="shared" si="1"/>
        <v>14</v>
      </c>
    </row>
    <row r="3554">
      <c r="A3554" s="10">
        <v>45244.0</v>
      </c>
      <c r="B3554" s="11" t="s">
        <v>1073</v>
      </c>
      <c r="C3554" s="12">
        <v>0.0</v>
      </c>
      <c r="D3554" s="12">
        <f t="shared" si="1"/>
        <v>14</v>
      </c>
    </row>
    <row r="3555">
      <c r="A3555" s="10">
        <v>45244.0</v>
      </c>
      <c r="B3555" s="11" t="s">
        <v>970</v>
      </c>
      <c r="C3555" s="12">
        <v>0.0</v>
      </c>
      <c r="D3555" s="12">
        <f t="shared" si="1"/>
        <v>14</v>
      </c>
    </row>
    <row r="3556">
      <c r="A3556" s="10">
        <v>45244.0</v>
      </c>
      <c r="B3556" s="11" t="s">
        <v>2640</v>
      </c>
      <c r="C3556" s="12">
        <v>0.0</v>
      </c>
      <c r="D3556" s="12">
        <f t="shared" si="1"/>
        <v>14</v>
      </c>
    </row>
    <row r="3557">
      <c r="A3557" s="10">
        <v>45244.0</v>
      </c>
      <c r="B3557" s="11" t="s">
        <v>2641</v>
      </c>
      <c r="C3557" s="12">
        <v>0.0</v>
      </c>
      <c r="D3557" s="12">
        <f t="shared" si="1"/>
        <v>14</v>
      </c>
    </row>
    <row r="3558">
      <c r="A3558" s="10">
        <v>45244.0</v>
      </c>
      <c r="B3558" s="11" t="s">
        <v>2642</v>
      </c>
      <c r="C3558" s="12">
        <v>0.0</v>
      </c>
      <c r="D3558" s="12">
        <f t="shared" si="1"/>
        <v>14</v>
      </c>
    </row>
    <row r="3559">
      <c r="A3559" s="10">
        <v>45244.0</v>
      </c>
      <c r="B3559" s="11" t="s">
        <v>1779</v>
      </c>
      <c r="C3559" s="12">
        <v>0.0</v>
      </c>
      <c r="D3559" s="12">
        <f t="shared" si="1"/>
        <v>14</v>
      </c>
    </row>
    <row r="3560">
      <c r="A3560" s="10">
        <v>45244.0</v>
      </c>
      <c r="B3560" s="11" t="s">
        <v>2643</v>
      </c>
      <c r="C3560" s="12">
        <v>0.0</v>
      </c>
      <c r="D3560" s="12">
        <f t="shared" si="1"/>
        <v>14</v>
      </c>
    </row>
    <row r="3561">
      <c r="A3561" s="10">
        <v>45244.0</v>
      </c>
      <c r="B3561" s="11" t="s">
        <v>1718</v>
      </c>
      <c r="C3561" s="12">
        <v>0.0</v>
      </c>
      <c r="D3561" s="12">
        <f t="shared" si="1"/>
        <v>14</v>
      </c>
    </row>
    <row r="3562">
      <c r="A3562" s="10">
        <v>45244.0</v>
      </c>
      <c r="B3562" s="11" t="s">
        <v>2513</v>
      </c>
      <c r="C3562" s="12">
        <v>0.0</v>
      </c>
      <c r="D3562" s="12">
        <f t="shared" si="1"/>
        <v>14</v>
      </c>
    </row>
    <row r="3563">
      <c r="A3563" s="10">
        <v>45244.0</v>
      </c>
      <c r="B3563" s="11" t="s">
        <v>2644</v>
      </c>
      <c r="C3563" s="12">
        <v>0.0</v>
      </c>
      <c r="D3563" s="12">
        <f t="shared" si="1"/>
        <v>14</v>
      </c>
    </row>
    <row r="3564">
      <c r="A3564" s="10">
        <v>45244.0</v>
      </c>
      <c r="B3564" s="11" t="s">
        <v>2645</v>
      </c>
      <c r="C3564" s="12">
        <v>0.0</v>
      </c>
      <c r="D3564" s="12">
        <f t="shared" si="1"/>
        <v>14</v>
      </c>
    </row>
    <row r="3565">
      <c r="A3565" s="10">
        <v>45244.0</v>
      </c>
      <c r="B3565" s="11" t="s">
        <v>2646</v>
      </c>
      <c r="C3565" s="12">
        <v>0.0</v>
      </c>
      <c r="D3565" s="12">
        <f t="shared" si="1"/>
        <v>14</v>
      </c>
    </row>
    <row r="3566">
      <c r="A3566" s="10">
        <v>45244.0</v>
      </c>
      <c r="B3566" s="11" t="s">
        <v>2647</v>
      </c>
      <c r="C3566" s="12">
        <v>0.0</v>
      </c>
      <c r="D3566" s="12">
        <f t="shared" si="1"/>
        <v>14</v>
      </c>
    </row>
    <row r="3567">
      <c r="A3567" s="10">
        <v>45244.0</v>
      </c>
      <c r="B3567" s="11" t="s">
        <v>1467</v>
      </c>
      <c r="C3567" s="12">
        <v>0.0</v>
      </c>
      <c r="D3567" s="12">
        <f t="shared" si="1"/>
        <v>14</v>
      </c>
    </row>
    <row r="3568">
      <c r="A3568" s="10">
        <v>45244.0</v>
      </c>
      <c r="B3568" s="11" t="s">
        <v>2648</v>
      </c>
      <c r="C3568" s="12">
        <v>0.0</v>
      </c>
      <c r="D3568" s="12">
        <f t="shared" si="1"/>
        <v>14</v>
      </c>
    </row>
    <row r="3569">
      <c r="A3569" s="10">
        <v>45244.0</v>
      </c>
      <c r="B3569" s="11" t="s">
        <v>967</v>
      </c>
      <c r="C3569" s="12">
        <v>0.0</v>
      </c>
      <c r="D3569" s="12">
        <f t="shared" si="1"/>
        <v>14</v>
      </c>
    </row>
    <row r="3570">
      <c r="A3570" s="10">
        <v>45244.0</v>
      </c>
      <c r="B3570" s="11" t="s">
        <v>2649</v>
      </c>
      <c r="C3570" s="12">
        <v>0.0</v>
      </c>
      <c r="D3570" s="12">
        <f t="shared" si="1"/>
        <v>14</v>
      </c>
    </row>
    <row r="3571">
      <c r="A3571" s="10">
        <v>45244.0</v>
      </c>
      <c r="B3571" s="11" t="s">
        <v>2650</v>
      </c>
      <c r="C3571" s="12">
        <v>0.0</v>
      </c>
      <c r="D3571" s="12">
        <f t="shared" si="1"/>
        <v>14</v>
      </c>
    </row>
    <row r="3572">
      <c r="A3572" s="10">
        <v>45244.0</v>
      </c>
      <c r="B3572" s="11" t="s">
        <v>2651</v>
      </c>
      <c r="C3572" s="12">
        <v>0.0</v>
      </c>
      <c r="D3572" s="12">
        <f t="shared" si="1"/>
        <v>14</v>
      </c>
    </row>
    <row r="3573">
      <c r="A3573" s="10">
        <v>45244.0</v>
      </c>
      <c r="B3573" s="11" t="s">
        <v>1608</v>
      </c>
      <c r="C3573" s="12">
        <v>0.0</v>
      </c>
      <c r="D3573" s="12">
        <f t="shared" si="1"/>
        <v>14</v>
      </c>
    </row>
    <row r="3574">
      <c r="A3574" s="10">
        <v>45244.0</v>
      </c>
      <c r="B3574" s="11" t="s">
        <v>1179</v>
      </c>
      <c r="C3574" s="12">
        <v>0.0</v>
      </c>
      <c r="D3574" s="12">
        <f t="shared" si="1"/>
        <v>14</v>
      </c>
    </row>
    <row r="3575">
      <c r="A3575" s="10">
        <v>45244.0</v>
      </c>
      <c r="B3575" s="11" t="s">
        <v>1206</v>
      </c>
      <c r="C3575" s="12">
        <v>0.0</v>
      </c>
      <c r="D3575" s="12">
        <f t="shared" si="1"/>
        <v>14</v>
      </c>
    </row>
    <row r="3576">
      <c r="A3576" s="10">
        <v>45244.0</v>
      </c>
      <c r="B3576" s="11" t="s">
        <v>2652</v>
      </c>
      <c r="C3576" s="12">
        <v>0.0</v>
      </c>
      <c r="D3576" s="12">
        <f t="shared" si="1"/>
        <v>14</v>
      </c>
    </row>
    <row r="3577">
      <c r="A3577" s="10">
        <v>45244.0</v>
      </c>
      <c r="B3577" s="11" t="s">
        <v>2653</v>
      </c>
      <c r="C3577" s="12">
        <v>0.0</v>
      </c>
      <c r="D3577" s="12">
        <f t="shared" si="1"/>
        <v>14</v>
      </c>
    </row>
    <row r="3578">
      <c r="A3578" s="10">
        <v>45244.0</v>
      </c>
      <c r="B3578" s="11" t="s">
        <v>559</v>
      </c>
      <c r="C3578" s="12">
        <v>0.0</v>
      </c>
      <c r="D3578" s="12">
        <f t="shared" si="1"/>
        <v>14</v>
      </c>
    </row>
    <row r="3579">
      <c r="A3579" s="10">
        <v>45244.0</v>
      </c>
      <c r="B3579" s="11" t="s">
        <v>139</v>
      </c>
      <c r="C3579" s="12">
        <v>0.0</v>
      </c>
      <c r="D3579" s="12">
        <f t="shared" si="1"/>
        <v>14</v>
      </c>
    </row>
    <row r="3580">
      <c r="A3580" s="10">
        <v>45244.0</v>
      </c>
      <c r="B3580" s="11" t="s">
        <v>1195</v>
      </c>
      <c r="C3580" s="12">
        <v>0.0</v>
      </c>
      <c r="D3580" s="12">
        <f t="shared" si="1"/>
        <v>14</v>
      </c>
    </row>
    <row r="3581">
      <c r="A3581" s="10">
        <v>45244.0</v>
      </c>
      <c r="B3581" s="11" t="s">
        <v>1645</v>
      </c>
      <c r="C3581" s="12">
        <v>0.0</v>
      </c>
      <c r="D3581" s="12">
        <f t="shared" si="1"/>
        <v>14</v>
      </c>
    </row>
    <row r="3582">
      <c r="A3582" s="10">
        <v>45244.0</v>
      </c>
      <c r="B3582" s="11" t="s">
        <v>2654</v>
      </c>
      <c r="C3582" s="12">
        <v>0.0</v>
      </c>
      <c r="D3582" s="12">
        <f t="shared" si="1"/>
        <v>14</v>
      </c>
    </row>
    <row r="3583">
      <c r="A3583" s="10">
        <v>45244.0</v>
      </c>
      <c r="B3583" s="11" t="s">
        <v>2655</v>
      </c>
      <c r="C3583" s="12">
        <v>0.0</v>
      </c>
      <c r="D3583" s="12">
        <f t="shared" si="1"/>
        <v>14</v>
      </c>
    </row>
    <row r="3584">
      <c r="A3584" s="10">
        <v>45244.0</v>
      </c>
      <c r="B3584" s="11" t="s">
        <v>2656</v>
      </c>
      <c r="C3584" s="12">
        <v>0.0</v>
      </c>
      <c r="D3584" s="12">
        <f t="shared" si="1"/>
        <v>14</v>
      </c>
    </row>
    <row r="3585">
      <c r="A3585" s="10">
        <v>45244.0</v>
      </c>
      <c r="B3585" s="11" t="s">
        <v>2657</v>
      </c>
      <c r="C3585" s="12">
        <v>0.0</v>
      </c>
      <c r="D3585" s="12">
        <f t="shared" si="1"/>
        <v>14</v>
      </c>
    </row>
    <row r="3586">
      <c r="A3586" s="10">
        <v>45244.0</v>
      </c>
      <c r="B3586" s="11" t="s">
        <v>2658</v>
      </c>
      <c r="C3586" s="12">
        <v>0.0</v>
      </c>
      <c r="D3586" s="12">
        <f t="shared" si="1"/>
        <v>14</v>
      </c>
    </row>
    <row r="3587">
      <c r="A3587" s="10">
        <v>45244.0</v>
      </c>
      <c r="B3587" s="11" t="s">
        <v>962</v>
      </c>
      <c r="C3587" s="12">
        <v>0.0</v>
      </c>
      <c r="D3587" s="12">
        <f t="shared" si="1"/>
        <v>14</v>
      </c>
    </row>
    <row r="3588">
      <c r="A3588" s="10">
        <v>45244.0</v>
      </c>
      <c r="B3588" s="11" t="s">
        <v>2659</v>
      </c>
      <c r="C3588" s="12">
        <v>0.0</v>
      </c>
      <c r="D3588" s="12">
        <f t="shared" si="1"/>
        <v>14</v>
      </c>
    </row>
    <row r="3589">
      <c r="A3589" s="10">
        <v>45244.0</v>
      </c>
      <c r="B3589" s="11" t="s">
        <v>2660</v>
      </c>
      <c r="C3589" s="12">
        <v>0.0</v>
      </c>
      <c r="D3589" s="12">
        <f t="shared" si="1"/>
        <v>14</v>
      </c>
    </row>
    <row r="3590">
      <c r="A3590" s="10">
        <v>45244.0</v>
      </c>
      <c r="B3590" s="11" t="s">
        <v>2661</v>
      </c>
      <c r="C3590" s="12">
        <v>0.0</v>
      </c>
      <c r="D3590" s="12">
        <f t="shared" si="1"/>
        <v>14</v>
      </c>
    </row>
    <row r="3591">
      <c r="A3591" s="10">
        <v>45244.0</v>
      </c>
      <c r="B3591" s="11" t="s">
        <v>1450</v>
      </c>
      <c r="C3591" s="12">
        <v>0.0</v>
      </c>
      <c r="D3591" s="12">
        <f t="shared" si="1"/>
        <v>14</v>
      </c>
    </row>
    <row r="3592">
      <c r="A3592" s="10">
        <v>45244.0</v>
      </c>
      <c r="B3592" s="11" t="s">
        <v>1270</v>
      </c>
      <c r="C3592" s="12">
        <v>0.0</v>
      </c>
      <c r="D3592" s="12">
        <f t="shared" si="1"/>
        <v>14</v>
      </c>
    </row>
    <row r="3593">
      <c r="A3593" s="10">
        <v>45244.0</v>
      </c>
      <c r="B3593" s="11" t="s">
        <v>735</v>
      </c>
      <c r="C3593" s="12">
        <v>0.0</v>
      </c>
      <c r="D3593" s="12">
        <f t="shared" si="1"/>
        <v>14</v>
      </c>
    </row>
    <row r="3594">
      <c r="A3594" s="10">
        <v>45244.0</v>
      </c>
      <c r="B3594" s="11" t="s">
        <v>2662</v>
      </c>
      <c r="C3594" s="12">
        <v>0.0</v>
      </c>
      <c r="D3594" s="12">
        <f t="shared" si="1"/>
        <v>14</v>
      </c>
    </row>
    <row r="3595">
      <c r="A3595" s="10">
        <v>45244.0</v>
      </c>
      <c r="B3595" s="11" t="s">
        <v>2663</v>
      </c>
      <c r="C3595" s="12">
        <v>0.0</v>
      </c>
      <c r="D3595" s="12">
        <f t="shared" si="1"/>
        <v>14</v>
      </c>
    </row>
    <row r="3596">
      <c r="A3596" s="10">
        <v>45244.0</v>
      </c>
      <c r="B3596" s="11" t="s">
        <v>2525</v>
      </c>
      <c r="C3596" s="12">
        <v>0.0</v>
      </c>
      <c r="D3596" s="12">
        <f t="shared" si="1"/>
        <v>14</v>
      </c>
    </row>
    <row r="3597">
      <c r="A3597" s="10">
        <v>45244.0</v>
      </c>
      <c r="B3597" s="11" t="s">
        <v>2664</v>
      </c>
      <c r="C3597" s="12">
        <v>0.0</v>
      </c>
      <c r="D3597" s="12">
        <f t="shared" si="1"/>
        <v>14</v>
      </c>
    </row>
    <row r="3598">
      <c r="A3598" s="10">
        <v>45244.0</v>
      </c>
      <c r="B3598" s="11" t="s">
        <v>2665</v>
      </c>
      <c r="C3598" s="12">
        <v>0.0</v>
      </c>
      <c r="D3598" s="12">
        <f t="shared" si="1"/>
        <v>14</v>
      </c>
    </row>
    <row r="3599">
      <c r="A3599" s="10">
        <v>45244.0</v>
      </c>
      <c r="B3599" s="11" t="s">
        <v>2666</v>
      </c>
      <c r="C3599" s="12">
        <v>0.0</v>
      </c>
      <c r="D3599" s="12">
        <f t="shared" si="1"/>
        <v>14</v>
      </c>
    </row>
    <row r="3600">
      <c r="A3600" s="10">
        <v>45244.0</v>
      </c>
      <c r="B3600" s="11" t="s">
        <v>1152</v>
      </c>
      <c r="C3600" s="12">
        <v>0.0</v>
      </c>
      <c r="D3600" s="12">
        <f t="shared" si="1"/>
        <v>14</v>
      </c>
    </row>
    <row r="3601">
      <c r="A3601" s="10">
        <v>45244.0</v>
      </c>
      <c r="B3601" s="11" t="s">
        <v>1616</v>
      </c>
      <c r="C3601" s="12">
        <v>0.0</v>
      </c>
      <c r="D3601" s="12">
        <f t="shared" si="1"/>
        <v>14</v>
      </c>
    </row>
    <row r="3602">
      <c r="A3602" s="10">
        <v>45249.0</v>
      </c>
      <c r="B3602" s="11" t="s">
        <v>2627</v>
      </c>
      <c r="C3602" s="12">
        <v>0.0</v>
      </c>
      <c r="D3602" s="12">
        <f t="shared" si="1"/>
        <v>19</v>
      </c>
    </row>
    <row r="3603">
      <c r="A3603" s="10">
        <v>45249.0</v>
      </c>
      <c r="B3603" s="11" t="s">
        <v>2667</v>
      </c>
      <c r="C3603" s="12">
        <v>0.0</v>
      </c>
      <c r="D3603" s="12">
        <f t="shared" si="1"/>
        <v>19</v>
      </c>
    </row>
    <row r="3604">
      <c r="A3604" s="10">
        <v>45249.0</v>
      </c>
      <c r="B3604" s="11" t="s">
        <v>543</v>
      </c>
      <c r="C3604" s="12">
        <v>0.0</v>
      </c>
      <c r="D3604" s="12">
        <f t="shared" si="1"/>
        <v>19</v>
      </c>
    </row>
    <row r="3605">
      <c r="A3605" s="10">
        <v>45249.0</v>
      </c>
      <c r="B3605" s="11" t="s">
        <v>1637</v>
      </c>
      <c r="C3605" s="12">
        <v>0.0</v>
      </c>
      <c r="D3605" s="12">
        <f t="shared" si="1"/>
        <v>19</v>
      </c>
    </row>
    <row r="3606">
      <c r="A3606" s="10">
        <v>45249.0</v>
      </c>
      <c r="B3606" s="11" t="s">
        <v>2405</v>
      </c>
      <c r="C3606" s="12">
        <v>0.0</v>
      </c>
      <c r="D3606" s="12">
        <f t="shared" si="1"/>
        <v>19</v>
      </c>
    </row>
    <row r="3607">
      <c r="A3607" s="10">
        <v>45249.0</v>
      </c>
      <c r="B3607" s="11" t="s">
        <v>2668</v>
      </c>
      <c r="C3607" s="12">
        <v>0.0</v>
      </c>
      <c r="D3607" s="12">
        <f t="shared" si="1"/>
        <v>19</v>
      </c>
    </row>
    <row r="3608">
      <c r="A3608" s="10">
        <v>45249.0</v>
      </c>
      <c r="B3608" s="11" t="s">
        <v>650</v>
      </c>
      <c r="C3608" s="12">
        <v>0.0</v>
      </c>
      <c r="D3608" s="12">
        <f t="shared" si="1"/>
        <v>19</v>
      </c>
    </row>
    <row r="3609">
      <c r="A3609" s="10">
        <v>45249.0</v>
      </c>
      <c r="B3609" s="11" t="s">
        <v>2669</v>
      </c>
      <c r="C3609" s="12">
        <v>0.0</v>
      </c>
      <c r="D3609" s="12">
        <f t="shared" si="1"/>
        <v>19</v>
      </c>
    </row>
    <row r="3610">
      <c r="A3610" s="10">
        <v>45249.0</v>
      </c>
      <c r="B3610" s="11" t="s">
        <v>2670</v>
      </c>
      <c r="C3610" s="12">
        <v>0.0</v>
      </c>
      <c r="D3610" s="12">
        <f t="shared" si="1"/>
        <v>19</v>
      </c>
    </row>
    <row r="3611">
      <c r="A3611" s="10">
        <v>45249.0</v>
      </c>
      <c r="B3611" s="11" t="s">
        <v>2671</v>
      </c>
      <c r="C3611" s="12">
        <v>0.0</v>
      </c>
      <c r="D3611" s="12">
        <f t="shared" si="1"/>
        <v>19</v>
      </c>
    </row>
    <row r="3612">
      <c r="A3612" s="10">
        <v>45249.0</v>
      </c>
      <c r="B3612" s="11" t="s">
        <v>2672</v>
      </c>
      <c r="C3612" s="12">
        <v>0.0</v>
      </c>
      <c r="D3612" s="12">
        <f t="shared" si="1"/>
        <v>19</v>
      </c>
    </row>
    <row r="3613">
      <c r="A3613" s="10">
        <v>45249.0</v>
      </c>
      <c r="B3613" s="11" t="s">
        <v>2673</v>
      </c>
      <c r="C3613" s="12">
        <v>0.0</v>
      </c>
      <c r="D3613" s="12">
        <f t="shared" si="1"/>
        <v>19</v>
      </c>
    </row>
    <row r="3614">
      <c r="A3614" s="10">
        <v>45249.0</v>
      </c>
      <c r="B3614" s="11" t="s">
        <v>1299</v>
      </c>
      <c r="C3614" s="12">
        <v>0.0</v>
      </c>
      <c r="D3614" s="12">
        <f t="shared" si="1"/>
        <v>19</v>
      </c>
    </row>
    <row r="3615">
      <c r="A3615" s="10">
        <v>45249.0</v>
      </c>
      <c r="B3615" s="11" t="s">
        <v>1730</v>
      </c>
      <c r="C3615" s="12">
        <v>0.0</v>
      </c>
      <c r="D3615" s="12">
        <f t="shared" si="1"/>
        <v>19</v>
      </c>
    </row>
    <row r="3616">
      <c r="A3616" s="10">
        <v>45249.0</v>
      </c>
      <c r="B3616" s="11" t="s">
        <v>2674</v>
      </c>
      <c r="C3616" s="12">
        <v>0.0</v>
      </c>
      <c r="D3616" s="12">
        <f t="shared" si="1"/>
        <v>19</v>
      </c>
    </row>
    <row r="3617">
      <c r="A3617" s="10">
        <v>45249.0</v>
      </c>
      <c r="B3617" s="11" t="s">
        <v>2675</v>
      </c>
      <c r="C3617" s="12">
        <v>0.0</v>
      </c>
      <c r="D3617" s="12">
        <f t="shared" si="1"/>
        <v>19</v>
      </c>
    </row>
    <row r="3618">
      <c r="A3618" s="10">
        <v>45249.0</v>
      </c>
      <c r="B3618" s="11" t="s">
        <v>2676</v>
      </c>
      <c r="C3618" s="12">
        <v>0.0</v>
      </c>
      <c r="D3618" s="12">
        <f t="shared" si="1"/>
        <v>19</v>
      </c>
    </row>
    <row r="3619">
      <c r="A3619" s="10">
        <v>45249.0</v>
      </c>
      <c r="B3619" s="11" t="s">
        <v>2677</v>
      </c>
      <c r="C3619" s="12">
        <v>0.0</v>
      </c>
      <c r="D3619" s="12">
        <f t="shared" si="1"/>
        <v>19</v>
      </c>
    </row>
    <row r="3620">
      <c r="A3620" s="10">
        <v>45249.0</v>
      </c>
      <c r="B3620" s="11" t="s">
        <v>369</v>
      </c>
      <c r="C3620" s="12">
        <v>0.0</v>
      </c>
      <c r="D3620" s="12">
        <f t="shared" si="1"/>
        <v>19</v>
      </c>
    </row>
    <row r="3621">
      <c r="A3621" s="10">
        <v>45249.0</v>
      </c>
      <c r="B3621" s="11" t="s">
        <v>403</v>
      </c>
      <c r="C3621" s="12">
        <v>0.0</v>
      </c>
      <c r="D3621" s="12">
        <f t="shared" si="1"/>
        <v>19</v>
      </c>
    </row>
    <row r="3622">
      <c r="A3622" s="10">
        <v>45249.0</v>
      </c>
      <c r="B3622" s="11" t="s">
        <v>732</v>
      </c>
      <c r="C3622" s="12">
        <v>0.0</v>
      </c>
      <c r="D3622" s="12">
        <f t="shared" si="1"/>
        <v>19</v>
      </c>
    </row>
    <row r="3623">
      <c r="A3623" s="10">
        <v>45249.0</v>
      </c>
      <c r="B3623" s="11" t="s">
        <v>2678</v>
      </c>
      <c r="C3623" s="12">
        <v>0.0</v>
      </c>
      <c r="D3623" s="12">
        <f t="shared" si="1"/>
        <v>19</v>
      </c>
    </row>
    <row r="3624">
      <c r="A3624" s="10">
        <v>45249.0</v>
      </c>
      <c r="B3624" s="11" t="s">
        <v>513</v>
      </c>
      <c r="C3624" s="12">
        <v>0.0</v>
      </c>
      <c r="D3624" s="12">
        <f t="shared" si="1"/>
        <v>19</v>
      </c>
    </row>
    <row r="3625">
      <c r="A3625" s="10">
        <v>45249.0</v>
      </c>
      <c r="B3625" s="11" t="s">
        <v>125</v>
      </c>
      <c r="C3625" s="12">
        <v>0.0</v>
      </c>
      <c r="D3625" s="12">
        <f t="shared" si="1"/>
        <v>19</v>
      </c>
    </row>
    <row r="3626">
      <c r="A3626" s="10">
        <v>45249.0</v>
      </c>
      <c r="B3626" s="11" t="s">
        <v>2679</v>
      </c>
      <c r="C3626" s="12">
        <v>0.0</v>
      </c>
      <c r="D3626" s="12">
        <f t="shared" si="1"/>
        <v>19</v>
      </c>
    </row>
    <row r="3627">
      <c r="A3627" s="10">
        <v>45249.0</v>
      </c>
      <c r="B3627" s="11" t="s">
        <v>1348</v>
      </c>
      <c r="C3627" s="12">
        <v>0.0</v>
      </c>
      <c r="D3627" s="12">
        <f t="shared" si="1"/>
        <v>19</v>
      </c>
    </row>
    <row r="3628">
      <c r="A3628" s="10">
        <v>45249.0</v>
      </c>
      <c r="B3628" s="11" t="s">
        <v>2680</v>
      </c>
      <c r="C3628" s="12">
        <v>0.0</v>
      </c>
      <c r="D3628" s="12">
        <f t="shared" si="1"/>
        <v>19</v>
      </c>
    </row>
    <row r="3629">
      <c r="A3629" s="10">
        <v>45249.0</v>
      </c>
      <c r="B3629" s="11" t="s">
        <v>2350</v>
      </c>
      <c r="C3629" s="12">
        <v>0.0</v>
      </c>
      <c r="D3629" s="12">
        <f t="shared" si="1"/>
        <v>19</v>
      </c>
    </row>
    <row r="3630">
      <c r="A3630" s="10">
        <v>45249.0</v>
      </c>
      <c r="B3630" s="11" t="s">
        <v>565</v>
      </c>
      <c r="C3630" s="12">
        <v>0.0</v>
      </c>
      <c r="D3630" s="12">
        <f t="shared" si="1"/>
        <v>19</v>
      </c>
    </row>
    <row r="3631">
      <c r="A3631" s="10">
        <v>45249.0</v>
      </c>
      <c r="B3631" s="11" t="s">
        <v>1426</v>
      </c>
      <c r="C3631" s="12">
        <v>0.0</v>
      </c>
      <c r="D3631" s="12">
        <f t="shared" si="1"/>
        <v>19</v>
      </c>
    </row>
    <row r="3632">
      <c r="A3632" s="10">
        <v>45249.0</v>
      </c>
      <c r="B3632" s="11" t="s">
        <v>2681</v>
      </c>
      <c r="C3632" s="12">
        <v>0.0</v>
      </c>
      <c r="D3632" s="12">
        <f t="shared" si="1"/>
        <v>19</v>
      </c>
    </row>
    <row r="3633">
      <c r="A3633" s="10">
        <v>45249.0</v>
      </c>
      <c r="B3633" s="11" t="s">
        <v>2682</v>
      </c>
      <c r="C3633" s="12">
        <v>0.0</v>
      </c>
      <c r="D3633" s="12">
        <f t="shared" si="1"/>
        <v>19</v>
      </c>
    </row>
    <row r="3634">
      <c r="A3634" s="10">
        <v>45249.0</v>
      </c>
      <c r="B3634" s="11" t="s">
        <v>2683</v>
      </c>
      <c r="C3634" s="12">
        <v>0.0</v>
      </c>
      <c r="D3634" s="12">
        <f t="shared" si="1"/>
        <v>19</v>
      </c>
    </row>
    <row r="3635">
      <c r="A3635" s="10">
        <v>45249.0</v>
      </c>
      <c r="B3635" s="11" t="s">
        <v>2684</v>
      </c>
      <c r="C3635" s="12">
        <v>0.0</v>
      </c>
      <c r="D3635" s="12">
        <f t="shared" si="1"/>
        <v>19</v>
      </c>
    </row>
    <row r="3636">
      <c r="A3636" s="10">
        <v>45249.0</v>
      </c>
      <c r="B3636" s="11" t="s">
        <v>937</v>
      </c>
      <c r="C3636" s="12">
        <v>0.0</v>
      </c>
      <c r="D3636" s="12">
        <f t="shared" si="1"/>
        <v>19</v>
      </c>
    </row>
    <row r="3637">
      <c r="A3637" s="10">
        <v>45249.0</v>
      </c>
      <c r="B3637" s="11" t="s">
        <v>2685</v>
      </c>
      <c r="C3637" s="12">
        <v>0.0</v>
      </c>
      <c r="D3637" s="12">
        <f t="shared" si="1"/>
        <v>19</v>
      </c>
    </row>
    <row r="3638">
      <c r="A3638" s="10">
        <v>45245.0</v>
      </c>
      <c r="B3638" s="11" t="s">
        <v>2686</v>
      </c>
      <c r="C3638" s="12">
        <v>0.0</v>
      </c>
      <c r="D3638" s="12">
        <f t="shared" si="1"/>
        <v>15</v>
      </c>
    </row>
    <row r="3639">
      <c r="A3639" s="10">
        <v>45245.0</v>
      </c>
      <c r="B3639" s="11" t="s">
        <v>2687</v>
      </c>
      <c r="C3639" s="12">
        <v>0.0</v>
      </c>
      <c r="D3639" s="12">
        <f t="shared" si="1"/>
        <v>15</v>
      </c>
    </row>
    <row r="3640">
      <c r="A3640" s="10">
        <v>45245.0</v>
      </c>
      <c r="B3640" s="11" t="s">
        <v>2688</v>
      </c>
      <c r="C3640" s="12">
        <v>0.0</v>
      </c>
      <c r="D3640" s="12">
        <f t="shared" si="1"/>
        <v>15</v>
      </c>
    </row>
    <row r="3641">
      <c r="A3641" s="10">
        <v>45245.0</v>
      </c>
      <c r="B3641" s="11" t="s">
        <v>2689</v>
      </c>
      <c r="C3641" s="12">
        <v>0.0</v>
      </c>
      <c r="D3641" s="12">
        <f t="shared" si="1"/>
        <v>15</v>
      </c>
    </row>
    <row r="3642">
      <c r="A3642" s="10">
        <v>45245.0</v>
      </c>
      <c r="B3642" s="11" t="s">
        <v>2624</v>
      </c>
      <c r="C3642" s="12">
        <v>0.0</v>
      </c>
      <c r="D3642" s="12">
        <f t="shared" si="1"/>
        <v>15</v>
      </c>
    </row>
    <row r="3643">
      <c r="A3643" s="10">
        <v>45245.0</v>
      </c>
      <c r="B3643" s="11" t="s">
        <v>533</v>
      </c>
      <c r="C3643" s="12">
        <v>0.0</v>
      </c>
      <c r="D3643" s="12">
        <f t="shared" si="1"/>
        <v>15</v>
      </c>
    </row>
    <row r="3644">
      <c r="A3644" s="10">
        <v>45245.0</v>
      </c>
      <c r="B3644" s="11" t="s">
        <v>856</v>
      </c>
      <c r="C3644" s="12">
        <v>0.0</v>
      </c>
      <c r="D3644" s="12">
        <f t="shared" si="1"/>
        <v>15</v>
      </c>
    </row>
    <row r="3645">
      <c r="A3645" s="10">
        <v>45245.0</v>
      </c>
      <c r="B3645" s="11" t="s">
        <v>2690</v>
      </c>
      <c r="C3645" s="12">
        <v>0.0</v>
      </c>
      <c r="D3645" s="12">
        <f t="shared" si="1"/>
        <v>15</v>
      </c>
    </row>
    <row r="3646">
      <c r="A3646" s="10">
        <v>45245.0</v>
      </c>
      <c r="B3646" s="11" t="s">
        <v>2691</v>
      </c>
      <c r="C3646" s="12">
        <v>0.0</v>
      </c>
      <c r="D3646" s="12">
        <f t="shared" si="1"/>
        <v>15</v>
      </c>
    </row>
    <row r="3647">
      <c r="A3647" s="10">
        <v>45245.0</v>
      </c>
      <c r="B3647" s="11" t="s">
        <v>2692</v>
      </c>
      <c r="C3647" s="12">
        <v>0.0</v>
      </c>
      <c r="D3647" s="12">
        <f t="shared" si="1"/>
        <v>15</v>
      </c>
    </row>
    <row r="3648">
      <c r="A3648" s="10">
        <v>45245.0</v>
      </c>
      <c r="B3648" s="11" t="s">
        <v>2693</v>
      </c>
      <c r="C3648" s="12">
        <v>0.0</v>
      </c>
      <c r="D3648" s="12">
        <f t="shared" si="1"/>
        <v>15</v>
      </c>
    </row>
    <row r="3649">
      <c r="A3649" s="10">
        <v>45245.0</v>
      </c>
      <c r="B3649" s="11" t="s">
        <v>2694</v>
      </c>
      <c r="C3649" s="12">
        <v>0.0</v>
      </c>
      <c r="D3649" s="12">
        <f t="shared" si="1"/>
        <v>15</v>
      </c>
    </row>
    <row r="3650">
      <c r="A3650" s="10">
        <v>45245.0</v>
      </c>
      <c r="B3650" s="11" t="s">
        <v>449</v>
      </c>
      <c r="C3650" s="12">
        <v>0.0</v>
      </c>
      <c r="D3650" s="12">
        <f t="shared" si="1"/>
        <v>15</v>
      </c>
    </row>
    <row r="3651">
      <c r="A3651" s="10">
        <v>45245.0</v>
      </c>
      <c r="B3651" s="11" t="s">
        <v>2695</v>
      </c>
      <c r="C3651" s="12">
        <v>0.0</v>
      </c>
      <c r="D3651" s="12">
        <f t="shared" si="1"/>
        <v>15</v>
      </c>
    </row>
    <row r="3652">
      <c r="A3652" s="10">
        <v>45245.0</v>
      </c>
      <c r="B3652" s="11" t="s">
        <v>2696</v>
      </c>
      <c r="C3652" s="12">
        <v>0.0</v>
      </c>
      <c r="D3652" s="12">
        <f t="shared" si="1"/>
        <v>15</v>
      </c>
    </row>
    <row r="3653">
      <c r="A3653" s="10">
        <v>45245.0</v>
      </c>
      <c r="B3653" s="11" t="s">
        <v>2075</v>
      </c>
      <c r="C3653" s="12">
        <v>0.0</v>
      </c>
      <c r="D3653" s="12">
        <f t="shared" si="1"/>
        <v>15</v>
      </c>
    </row>
    <row r="3654">
      <c r="A3654" s="10">
        <v>45245.0</v>
      </c>
      <c r="B3654" s="11" t="s">
        <v>306</v>
      </c>
      <c r="C3654" s="12">
        <v>0.0</v>
      </c>
      <c r="D3654" s="12">
        <f t="shared" si="1"/>
        <v>15</v>
      </c>
    </row>
    <row r="3655">
      <c r="A3655" s="10">
        <v>45245.0</v>
      </c>
      <c r="B3655" s="11" t="s">
        <v>2697</v>
      </c>
      <c r="C3655" s="12">
        <v>0.0</v>
      </c>
      <c r="D3655" s="12">
        <f t="shared" si="1"/>
        <v>15</v>
      </c>
    </row>
    <row r="3656">
      <c r="A3656" s="10">
        <v>45245.0</v>
      </c>
      <c r="B3656" s="11" t="s">
        <v>2698</v>
      </c>
      <c r="C3656" s="12">
        <v>0.0</v>
      </c>
      <c r="D3656" s="12">
        <f t="shared" si="1"/>
        <v>15</v>
      </c>
    </row>
    <row r="3657">
      <c r="A3657" s="10">
        <v>45245.0</v>
      </c>
      <c r="B3657" s="11" t="s">
        <v>2699</v>
      </c>
      <c r="C3657" s="12">
        <v>0.0</v>
      </c>
      <c r="D3657" s="12">
        <f t="shared" si="1"/>
        <v>15</v>
      </c>
    </row>
    <row r="3658">
      <c r="A3658" s="10">
        <v>45245.0</v>
      </c>
      <c r="B3658" s="11" t="s">
        <v>2700</v>
      </c>
      <c r="C3658" s="12">
        <v>0.0</v>
      </c>
      <c r="D3658" s="12">
        <f t="shared" si="1"/>
        <v>15</v>
      </c>
    </row>
    <row r="3659">
      <c r="A3659" s="10">
        <v>45245.0</v>
      </c>
      <c r="B3659" s="11" t="s">
        <v>2701</v>
      </c>
      <c r="C3659" s="12">
        <v>0.0</v>
      </c>
      <c r="D3659" s="12">
        <f t="shared" si="1"/>
        <v>15</v>
      </c>
    </row>
    <row r="3660">
      <c r="A3660" s="10">
        <v>45245.0</v>
      </c>
      <c r="B3660" s="11" t="s">
        <v>2702</v>
      </c>
      <c r="C3660" s="12">
        <v>0.0</v>
      </c>
      <c r="D3660" s="12">
        <f t="shared" si="1"/>
        <v>15</v>
      </c>
    </row>
    <row r="3661">
      <c r="A3661" s="10">
        <v>45245.0</v>
      </c>
      <c r="B3661" s="11" t="s">
        <v>297</v>
      </c>
      <c r="C3661" s="12">
        <v>0.0</v>
      </c>
      <c r="D3661" s="12">
        <f t="shared" si="1"/>
        <v>15</v>
      </c>
    </row>
    <row r="3662">
      <c r="A3662" s="10">
        <v>45245.0</v>
      </c>
      <c r="B3662" s="11" t="s">
        <v>2703</v>
      </c>
      <c r="C3662" s="12">
        <v>0.0</v>
      </c>
      <c r="D3662" s="12">
        <f t="shared" si="1"/>
        <v>15</v>
      </c>
    </row>
    <row r="3663">
      <c r="A3663" s="10">
        <v>45245.0</v>
      </c>
      <c r="B3663" s="11" t="s">
        <v>1725</v>
      </c>
      <c r="C3663" s="12">
        <v>0.0</v>
      </c>
      <c r="D3663" s="12">
        <f t="shared" si="1"/>
        <v>15</v>
      </c>
    </row>
    <row r="3664">
      <c r="A3664" s="10">
        <v>45245.0</v>
      </c>
      <c r="B3664" s="11" t="s">
        <v>2704</v>
      </c>
      <c r="C3664" s="12">
        <v>0.0</v>
      </c>
      <c r="D3664" s="12">
        <f t="shared" si="1"/>
        <v>15</v>
      </c>
    </row>
    <row r="3665">
      <c r="A3665" s="10">
        <v>45245.0</v>
      </c>
      <c r="B3665" s="11" t="s">
        <v>2705</v>
      </c>
      <c r="C3665" s="12">
        <v>0.0</v>
      </c>
      <c r="D3665" s="12">
        <f t="shared" si="1"/>
        <v>15</v>
      </c>
    </row>
    <row r="3666">
      <c r="A3666" s="10">
        <v>45245.0</v>
      </c>
      <c r="B3666" s="11" t="s">
        <v>2706</v>
      </c>
      <c r="C3666" s="12">
        <v>0.0</v>
      </c>
      <c r="D3666" s="12">
        <f t="shared" si="1"/>
        <v>15</v>
      </c>
    </row>
    <row r="3667">
      <c r="A3667" s="10">
        <v>45245.0</v>
      </c>
      <c r="B3667" s="11" t="s">
        <v>2707</v>
      </c>
      <c r="C3667" s="12">
        <v>0.0</v>
      </c>
      <c r="D3667" s="12">
        <f t="shared" si="1"/>
        <v>15</v>
      </c>
    </row>
    <row r="3668">
      <c r="A3668" s="10">
        <v>45245.0</v>
      </c>
      <c r="B3668" s="11" t="s">
        <v>2708</v>
      </c>
      <c r="C3668" s="12">
        <v>0.0</v>
      </c>
      <c r="D3668" s="12">
        <f t="shared" si="1"/>
        <v>15</v>
      </c>
    </row>
    <row r="3669">
      <c r="A3669" s="10">
        <v>45245.0</v>
      </c>
      <c r="B3669" s="11" t="s">
        <v>1463</v>
      </c>
      <c r="C3669" s="12">
        <v>0.0</v>
      </c>
      <c r="D3669" s="12">
        <f t="shared" si="1"/>
        <v>15</v>
      </c>
    </row>
    <row r="3670">
      <c r="A3670" s="10">
        <v>45245.0</v>
      </c>
      <c r="B3670" s="11" t="s">
        <v>2709</v>
      </c>
      <c r="C3670" s="12">
        <v>0.0</v>
      </c>
      <c r="D3670" s="12">
        <f t="shared" si="1"/>
        <v>15</v>
      </c>
    </row>
    <row r="3671">
      <c r="A3671" s="10">
        <v>45245.0</v>
      </c>
      <c r="B3671" s="11" t="s">
        <v>2710</v>
      </c>
      <c r="C3671" s="12">
        <v>0.0</v>
      </c>
      <c r="D3671" s="12">
        <f t="shared" si="1"/>
        <v>15</v>
      </c>
    </row>
    <row r="3672">
      <c r="A3672" s="10">
        <v>45245.0</v>
      </c>
      <c r="B3672" s="11" t="s">
        <v>1520</v>
      </c>
      <c r="C3672" s="12">
        <v>0.0</v>
      </c>
      <c r="D3672" s="12">
        <f t="shared" si="1"/>
        <v>15</v>
      </c>
    </row>
    <row r="3673">
      <c r="A3673" s="10">
        <v>45245.0</v>
      </c>
      <c r="B3673" s="11" t="s">
        <v>738</v>
      </c>
      <c r="C3673" s="12">
        <v>0.0</v>
      </c>
      <c r="D3673" s="12">
        <f t="shared" si="1"/>
        <v>15</v>
      </c>
    </row>
    <row r="3674">
      <c r="A3674" s="10">
        <v>45245.0</v>
      </c>
      <c r="B3674" s="11" t="s">
        <v>1280</v>
      </c>
      <c r="C3674" s="12">
        <v>0.0</v>
      </c>
      <c r="D3674" s="12">
        <f t="shared" si="1"/>
        <v>15</v>
      </c>
    </row>
    <row r="3675">
      <c r="A3675" s="10">
        <v>45245.0</v>
      </c>
      <c r="B3675" s="11" t="s">
        <v>579</v>
      </c>
      <c r="C3675" s="12">
        <v>0.0</v>
      </c>
      <c r="D3675" s="12">
        <f t="shared" si="1"/>
        <v>15</v>
      </c>
    </row>
    <row r="3676">
      <c r="A3676" s="10">
        <v>45245.0</v>
      </c>
      <c r="B3676" s="11" t="s">
        <v>2535</v>
      </c>
      <c r="C3676" s="12">
        <v>0.0</v>
      </c>
      <c r="D3676" s="12">
        <f t="shared" si="1"/>
        <v>15</v>
      </c>
    </row>
    <row r="3677">
      <c r="A3677" s="10">
        <v>45245.0</v>
      </c>
      <c r="B3677" s="11" t="s">
        <v>2711</v>
      </c>
      <c r="C3677" s="12">
        <v>0.0</v>
      </c>
      <c r="D3677" s="12">
        <f t="shared" si="1"/>
        <v>15</v>
      </c>
    </row>
    <row r="3678">
      <c r="A3678" s="10">
        <v>45245.0</v>
      </c>
      <c r="B3678" s="11" t="s">
        <v>2712</v>
      </c>
      <c r="C3678" s="12">
        <v>0.0</v>
      </c>
      <c r="D3678" s="12">
        <f t="shared" si="1"/>
        <v>15</v>
      </c>
    </row>
    <row r="3679">
      <c r="A3679" s="10">
        <v>45245.0</v>
      </c>
      <c r="B3679" s="11" t="s">
        <v>2513</v>
      </c>
      <c r="C3679" s="12">
        <v>0.0</v>
      </c>
      <c r="D3679" s="12">
        <f t="shared" si="1"/>
        <v>15</v>
      </c>
    </row>
    <row r="3680">
      <c r="A3680" s="10">
        <v>45245.0</v>
      </c>
      <c r="B3680" s="11" t="s">
        <v>2713</v>
      </c>
      <c r="C3680" s="12">
        <v>0.0</v>
      </c>
      <c r="D3680" s="12">
        <f t="shared" si="1"/>
        <v>15</v>
      </c>
    </row>
    <row r="3681">
      <c r="A3681" s="10">
        <v>45245.0</v>
      </c>
      <c r="B3681" s="11" t="s">
        <v>2714</v>
      </c>
      <c r="C3681" s="12">
        <v>0.0</v>
      </c>
      <c r="D3681" s="12">
        <f t="shared" si="1"/>
        <v>15</v>
      </c>
    </row>
    <row r="3682">
      <c r="A3682" s="10">
        <v>45245.0</v>
      </c>
      <c r="B3682" s="11" t="s">
        <v>38</v>
      </c>
      <c r="C3682" s="12">
        <v>0.0</v>
      </c>
      <c r="D3682" s="12">
        <f t="shared" si="1"/>
        <v>15</v>
      </c>
    </row>
    <row r="3683">
      <c r="A3683" s="10">
        <v>45245.0</v>
      </c>
      <c r="B3683" s="11" t="s">
        <v>2715</v>
      </c>
      <c r="C3683" s="12">
        <v>0.0</v>
      </c>
      <c r="D3683" s="12">
        <f t="shared" si="1"/>
        <v>15</v>
      </c>
    </row>
    <row r="3684">
      <c r="A3684" s="10">
        <v>45245.0</v>
      </c>
      <c r="B3684" s="11" t="s">
        <v>2716</v>
      </c>
      <c r="C3684" s="12">
        <v>0.0</v>
      </c>
      <c r="D3684" s="12">
        <f t="shared" si="1"/>
        <v>15</v>
      </c>
    </row>
    <row r="3685">
      <c r="A3685" s="10">
        <v>45245.0</v>
      </c>
      <c r="B3685" s="11" t="s">
        <v>2717</v>
      </c>
      <c r="C3685" s="12">
        <v>0.0</v>
      </c>
      <c r="D3685" s="12">
        <f t="shared" si="1"/>
        <v>15</v>
      </c>
    </row>
    <row r="3686">
      <c r="A3686" s="10">
        <v>45245.0</v>
      </c>
      <c r="B3686" s="11" t="s">
        <v>1954</v>
      </c>
      <c r="C3686" s="12">
        <v>0.0</v>
      </c>
      <c r="D3686" s="12">
        <f t="shared" si="1"/>
        <v>15</v>
      </c>
    </row>
    <row r="3687">
      <c r="A3687" s="10">
        <v>45245.0</v>
      </c>
      <c r="B3687" s="11" t="s">
        <v>2718</v>
      </c>
      <c r="C3687" s="12">
        <v>0.0</v>
      </c>
      <c r="D3687" s="12">
        <f t="shared" si="1"/>
        <v>15</v>
      </c>
    </row>
    <row r="3688">
      <c r="A3688" s="10">
        <v>45245.0</v>
      </c>
      <c r="B3688" s="11" t="s">
        <v>369</v>
      </c>
      <c r="C3688" s="12">
        <v>0.0</v>
      </c>
      <c r="D3688" s="12">
        <f t="shared" si="1"/>
        <v>15</v>
      </c>
    </row>
    <row r="3689">
      <c r="A3689" s="10">
        <v>45245.0</v>
      </c>
      <c r="B3689" s="11" t="s">
        <v>2719</v>
      </c>
      <c r="C3689" s="12">
        <v>0.0</v>
      </c>
      <c r="D3689" s="12">
        <f t="shared" si="1"/>
        <v>15</v>
      </c>
    </row>
    <row r="3690">
      <c r="A3690" s="10">
        <v>45245.0</v>
      </c>
      <c r="B3690" s="11" t="s">
        <v>2720</v>
      </c>
      <c r="C3690" s="12">
        <v>0.0</v>
      </c>
      <c r="D3690" s="12">
        <f t="shared" si="1"/>
        <v>15</v>
      </c>
    </row>
    <row r="3691">
      <c r="A3691" s="10">
        <v>45245.0</v>
      </c>
      <c r="B3691" s="11" t="s">
        <v>2721</v>
      </c>
      <c r="C3691" s="12">
        <v>0.0</v>
      </c>
      <c r="D3691" s="12">
        <f t="shared" si="1"/>
        <v>15</v>
      </c>
    </row>
    <row r="3692">
      <c r="A3692" s="10">
        <v>45245.0</v>
      </c>
      <c r="B3692" s="11" t="s">
        <v>2608</v>
      </c>
      <c r="C3692" s="12">
        <v>0.0</v>
      </c>
      <c r="D3692" s="12">
        <f t="shared" si="1"/>
        <v>15</v>
      </c>
    </row>
    <row r="3693">
      <c r="A3693" s="10">
        <v>45245.0</v>
      </c>
      <c r="B3693" s="11" t="s">
        <v>2722</v>
      </c>
      <c r="C3693" s="12">
        <v>0.0</v>
      </c>
      <c r="D3693" s="12">
        <f t="shared" si="1"/>
        <v>15</v>
      </c>
    </row>
    <row r="3694">
      <c r="A3694" s="10">
        <v>45245.0</v>
      </c>
      <c r="B3694" s="11" t="s">
        <v>2723</v>
      </c>
      <c r="C3694" s="12">
        <v>0.0</v>
      </c>
      <c r="D3694" s="12">
        <f t="shared" si="1"/>
        <v>15</v>
      </c>
    </row>
    <row r="3695">
      <c r="A3695" s="10">
        <v>45245.0</v>
      </c>
      <c r="B3695" s="11" t="s">
        <v>1288</v>
      </c>
      <c r="C3695" s="12">
        <v>0.0</v>
      </c>
      <c r="D3695" s="12">
        <f t="shared" si="1"/>
        <v>15</v>
      </c>
    </row>
    <row r="3696">
      <c r="A3696" s="10">
        <v>45245.0</v>
      </c>
      <c r="B3696" s="11" t="s">
        <v>145</v>
      </c>
      <c r="C3696" s="12">
        <v>0.0</v>
      </c>
      <c r="D3696" s="12">
        <f t="shared" si="1"/>
        <v>15</v>
      </c>
    </row>
    <row r="3697">
      <c r="A3697" s="10">
        <v>45245.0</v>
      </c>
      <c r="B3697" s="11" t="s">
        <v>1300</v>
      </c>
      <c r="C3697" s="12">
        <v>0.0</v>
      </c>
      <c r="D3697" s="12">
        <f t="shared" si="1"/>
        <v>15</v>
      </c>
    </row>
    <row r="3698">
      <c r="A3698" s="10">
        <v>45245.0</v>
      </c>
      <c r="B3698" s="11" t="s">
        <v>1673</v>
      </c>
      <c r="C3698" s="12">
        <v>0.0</v>
      </c>
      <c r="D3698" s="12">
        <f t="shared" si="1"/>
        <v>15</v>
      </c>
    </row>
    <row r="3699">
      <c r="A3699" s="10">
        <v>45245.0</v>
      </c>
      <c r="B3699" s="11" t="s">
        <v>424</v>
      </c>
      <c r="C3699" s="12">
        <v>0.0</v>
      </c>
      <c r="D3699" s="12">
        <f t="shared" si="1"/>
        <v>15</v>
      </c>
    </row>
    <row r="3700">
      <c r="A3700" s="10">
        <v>45245.0</v>
      </c>
      <c r="B3700" s="11" t="s">
        <v>2724</v>
      </c>
      <c r="C3700" s="12">
        <v>0.0</v>
      </c>
      <c r="D3700" s="12">
        <f t="shared" si="1"/>
        <v>15</v>
      </c>
    </row>
    <row r="3701">
      <c r="A3701" s="10">
        <v>45245.0</v>
      </c>
      <c r="B3701" s="11" t="s">
        <v>2725</v>
      </c>
      <c r="C3701" s="12">
        <v>0.0</v>
      </c>
      <c r="D3701" s="12">
        <f t="shared" si="1"/>
        <v>15</v>
      </c>
    </row>
    <row r="3702">
      <c r="A3702" s="10">
        <v>45245.0</v>
      </c>
      <c r="B3702" s="11" t="s">
        <v>149</v>
      </c>
      <c r="C3702" s="12">
        <v>0.0</v>
      </c>
      <c r="D3702" s="12">
        <f t="shared" si="1"/>
        <v>15</v>
      </c>
    </row>
    <row r="3703">
      <c r="A3703" s="10">
        <v>45245.0</v>
      </c>
      <c r="B3703" s="11" t="s">
        <v>2726</v>
      </c>
      <c r="C3703" s="12">
        <v>0.0</v>
      </c>
      <c r="D3703" s="12">
        <f t="shared" si="1"/>
        <v>15</v>
      </c>
    </row>
    <row r="3704">
      <c r="A3704" s="10">
        <v>45245.0</v>
      </c>
      <c r="B3704" s="11" t="s">
        <v>2015</v>
      </c>
      <c r="C3704" s="12">
        <v>0.0</v>
      </c>
      <c r="D3704" s="12">
        <f t="shared" si="1"/>
        <v>15</v>
      </c>
    </row>
    <row r="3705">
      <c r="A3705" s="10">
        <v>45245.0</v>
      </c>
      <c r="B3705" s="11" t="s">
        <v>477</v>
      </c>
      <c r="C3705" s="12">
        <v>0.0</v>
      </c>
      <c r="D3705" s="12">
        <f t="shared" si="1"/>
        <v>15</v>
      </c>
    </row>
    <row r="3706">
      <c r="A3706" s="10">
        <v>45245.0</v>
      </c>
      <c r="B3706" s="11" t="s">
        <v>2727</v>
      </c>
      <c r="C3706" s="12">
        <v>0.0</v>
      </c>
      <c r="D3706" s="12">
        <f t="shared" si="1"/>
        <v>15</v>
      </c>
    </row>
    <row r="3707">
      <c r="A3707" s="10">
        <v>45245.0</v>
      </c>
      <c r="B3707" s="11" t="s">
        <v>2728</v>
      </c>
      <c r="C3707" s="12">
        <v>0.0</v>
      </c>
      <c r="D3707" s="12">
        <f t="shared" si="1"/>
        <v>15</v>
      </c>
    </row>
    <row r="3708">
      <c r="A3708" s="10">
        <v>45245.0</v>
      </c>
      <c r="B3708" s="11" t="s">
        <v>2729</v>
      </c>
      <c r="C3708" s="12">
        <v>0.0</v>
      </c>
      <c r="D3708" s="12">
        <f t="shared" si="1"/>
        <v>15</v>
      </c>
    </row>
    <row r="3709">
      <c r="A3709" s="10">
        <v>45245.0</v>
      </c>
      <c r="B3709" s="11" t="s">
        <v>1425</v>
      </c>
      <c r="C3709" s="12">
        <v>0.0</v>
      </c>
      <c r="D3709" s="12">
        <f t="shared" si="1"/>
        <v>15</v>
      </c>
    </row>
    <row r="3710">
      <c r="A3710" s="10">
        <v>45245.0</v>
      </c>
      <c r="B3710" s="11" t="s">
        <v>2730</v>
      </c>
      <c r="C3710" s="12">
        <v>0.0</v>
      </c>
      <c r="D3710" s="12">
        <f t="shared" si="1"/>
        <v>15</v>
      </c>
    </row>
    <row r="3711">
      <c r="A3711" s="10">
        <v>45245.0</v>
      </c>
      <c r="B3711" s="11" t="s">
        <v>2731</v>
      </c>
      <c r="C3711" s="12">
        <v>0.0</v>
      </c>
      <c r="D3711" s="12">
        <f t="shared" si="1"/>
        <v>15</v>
      </c>
    </row>
    <row r="3712">
      <c r="A3712" s="10">
        <v>45245.0</v>
      </c>
      <c r="B3712" s="11" t="s">
        <v>2732</v>
      </c>
      <c r="C3712" s="12">
        <v>0.0</v>
      </c>
      <c r="D3712" s="12">
        <f t="shared" si="1"/>
        <v>15</v>
      </c>
    </row>
    <row r="3713">
      <c r="A3713" s="10">
        <v>45245.0</v>
      </c>
      <c r="B3713" s="11" t="s">
        <v>2464</v>
      </c>
      <c r="C3713" s="12">
        <v>0.0</v>
      </c>
      <c r="D3713" s="12">
        <f t="shared" si="1"/>
        <v>15</v>
      </c>
    </row>
    <row r="3714">
      <c r="A3714" s="10">
        <v>45245.0</v>
      </c>
      <c r="B3714" s="11" t="s">
        <v>2733</v>
      </c>
      <c r="C3714" s="12">
        <v>0.0</v>
      </c>
      <c r="D3714" s="12">
        <f t="shared" si="1"/>
        <v>15</v>
      </c>
    </row>
    <row r="3715">
      <c r="A3715" s="10">
        <v>45245.0</v>
      </c>
      <c r="B3715" s="11" t="s">
        <v>2734</v>
      </c>
      <c r="C3715" s="12">
        <v>0.0</v>
      </c>
      <c r="D3715" s="12">
        <f t="shared" si="1"/>
        <v>15</v>
      </c>
    </row>
    <row r="3716">
      <c r="A3716" s="10">
        <v>45245.0</v>
      </c>
      <c r="B3716" s="11" t="s">
        <v>660</v>
      </c>
      <c r="C3716" s="12">
        <v>0.0</v>
      </c>
      <c r="D3716" s="12">
        <f t="shared" si="1"/>
        <v>15</v>
      </c>
    </row>
    <row r="3717">
      <c r="A3717" s="10">
        <v>45241.0</v>
      </c>
      <c r="B3717" s="11" t="s">
        <v>2095</v>
      </c>
      <c r="C3717" s="12">
        <v>0.0</v>
      </c>
      <c r="D3717" s="12">
        <f t="shared" si="1"/>
        <v>11</v>
      </c>
    </row>
    <row r="3718">
      <c r="A3718" s="10">
        <v>45241.0</v>
      </c>
      <c r="B3718" s="11" t="s">
        <v>471</v>
      </c>
      <c r="C3718" s="12">
        <v>0.0</v>
      </c>
      <c r="D3718" s="12">
        <f t="shared" si="1"/>
        <v>11</v>
      </c>
    </row>
    <row r="3719">
      <c r="A3719" s="10">
        <v>45241.0</v>
      </c>
      <c r="B3719" s="11" t="s">
        <v>2735</v>
      </c>
      <c r="C3719" s="12">
        <v>0.0</v>
      </c>
      <c r="D3719" s="12">
        <f t="shared" si="1"/>
        <v>11</v>
      </c>
    </row>
    <row r="3720">
      <c r="A3720" s="10">
        <v>45241.0</v>
      </c>
      <c r="B3720" s="11" t="s">
        <v>125</v>
      </c>
      <c r="C3720" s="12">
        <v>0.0</v>
      </c>
      <c r="D3720" s="12">
        <f t="shared" si="1"/>
        <v>11</v>
      </c>
    </row>
    <row r="3721">
      <c r="A3721" s="10">
        <v>45241.0</v>
      </c>
      <c r="B3721" s="11" t="s">
        <v>1683</v>
      </c>
      <c r="C3721" s="12">
        <v>0.0</v>
      </c>
      <c r="D3721" s="12">
        <f t="shared" si="1"/>
        <v>11</v>
      </c>
    </row>
    <row r="3722">
      <c r="A3722" s="10">
        <v>45241.0</v>
      </c>
      <c r="B3722" s="11" t="s">
        <v>2736</v>
      </c>
      <c r="C3722" s="12">
        <v>0.0</v>
      </c>
      <c r="D3722" s="12">
        <f t="shared" si="1"/>
        <v>11</v>
      </c>
    </row>
    <row r="3723">
      <c r="A3723" s="10">
        <v>45241.0</v>
      </c>
      <c r="B3723" s="11" t="s">
        <v>2737</v>
      </c>
      <c r="C3723" s="12">
        <v>0.0</v>
      </c>
      <c r="D3723" s="12">
        <f t="shared" si="1"/>
        <v>11</v>
      </c>
    </row>
    <row r="3724">
      <c r="A3724" s="10">
        <v>45241.0</v>
      </c>
      <c r="B3724" s="11" t="s">
        <v>2738</v>
      </c>
      <c r="C3724" s="12">
        <v>0.0</v>
      </c>
      <c r="D3724" s="12">
        <f t="shared" si="1"/>
        <v>11</v>
      </c>
    </row>
    <row r="3725">
      <c r="A3725" s="10">
        <v>45241.0</v>
      </c>
      <c r="B3725" s="11" t="s">
        <v>2739</v>
      </c>
      <c r="C3725" s="12">
        <v>0.0</v>
      </c>
      <c r="D3725" s="12">
        <f t="shared" si="1"/>
        <v>11</v>
      </c>
    </row>
    <row r="3726">
      <c r="A3726" s="10">
        <v>45241.0</v>
      </c>
      <c r="B3726" s="11" t="s">
        <v>1818</v>
      </c>
      <c r="C3726" s="12">
        <v>0.0</v>
      </c>
      <c r="D3726" s="12">
        <f t="shared" si="1"/>
        <v>11</v>
      </c>
    </row>
    <row r="3727">
      <c r="A3727" s="10">
        <v>45241.0</v>
      </c>
      <c r="B3727" s="11" t="s">
        <v>2740</v>
      </c>
      <c r="C3727" s="12">
        <v>0.0</v>
      </c>
      <c r="D3727" s="12">
        <f t="shared" si="1"/>
        <v>11</v>
      </c>
    </row>
    <row r="3728">
      <c r="A3728" s="10">
        <v>45241.0</v>
      </c>
      <c r="B3728" s="11" t="s">
        <v>697</v>
      </c>
      <c r="C3728" s="12">
        <v>0.0</v>
      </c>
      <c r="D3728" s="12">
        <f t="shared" si="1"/>
        <v>11</v>
      </c>
    </row>
    <row r="3729">
      <c r="A3729" s="10">
        <v>45241.0</v>
      </c>
      <c r="B3729" s="11" t="s">
        <v>2741</v>
      </c>
      <c r="C3729" s="12">
        <v>0.0</v>
      </c>
      <c r="D3729" s="12">
        <f t="shared" si="1"/>
        <v>11</v>
      </c>
    </row>
    <row r="3730">
      <c r="A3730" s="10">
        <v>45241.0</v>
      </c>
      <c r="B3730" s="11" t="s">
        <v>2742</v>
      </c>
      <c r="C3730" s="12">
        <v>0.0</v>
      </c>
      <c r="D3730" s="12">
        <f t="shared" si="1"/>
        <v>11</v>
      </c>
    </row>
    <row r="3731">
      <c r="A3731" s="10">
        <v>45241.0</v>
      </c>
      <c r="B3731" s="11" t="s">
        <v>2743</v>
      </c>
      <c r="C3731" s="12">
        <v>0.0</v>
      </c>
      <c r="D3731" s="12">
        <f t="shared" si="1"/>
        <v>11</v>
      </c>
    </row>
    <row r="3732">
      <c r="A3732" s="10">
        <v>45241.0</v>
      </c>
      <c r="B3732" s="11" t="s">
        <v>2744</v>
      </c>
      <c r="C3732" s="12">
        <v>0.0</v>
      </c>
      <c r="D3732" s="12">
        <f t="shared" si="1"/>
        <v>11</v>
      </c>
    </row>
    <row r="3733">
      <c r="A3733" s="10">
        <v>45241.0</v>
      </c>
      <c r="B3733" s="11" t="s">
        <v>2745</v>
      </c>
      <c r="C3733" s="12">
        <v>0.0</v>
      </c>
      <c r="D3733" s="12">
        <f t="shared" si="1"/>
        <v>11</v>
      </c>
    </row>
    <row r="3734">
      <c r="A3734" s="10">
        <v>45241.0</v>
      </c>
      <c r="B3734" s="11" t="s">
        <v>2171</v>
      </c>
      <c r="C3734" s="12">
        <v>0.0</v>
      </c>
      <c r="D3734" s="12">
        <f t="shared" si="1"/>
        <v>11</v>
      </c>
    </row>
    <row r="3735">
      <c r="A3735" s="10">
        <v>45241.0</v>
      </c>
      <c r="B3735" s="11" t="s">
        <v>1129</v>
      </c>
      <c r="C3735" s="12">
        <v>0.0</v>
      </c>
      <c r="D3735" s="12">
        <f t="shared" si="1"/>
        <v>11</v>
      </c>
    </row>
    <row r="3736">
      <c r="A3736" s="10">
        <v>45241.0</v>
      </c>
      <c r="B3736" s="11" t="s">
        <v>2451</v>
      </c>
      <c r="C3736" s="12">
        <v>0.0</v>
      </c>
      <c r="D3736" s="12">
        <f t="shared" si="1"/>
        <v>11</v>
      </c>
    </row>
    <row r="3737">
      <c r="A3737" s="10">
        <v>45241.0</v>
      </c>
      <c r="B3737" s="11" t="s">
        <v>2560</v>
      </c>
      <c r="C3737" s="12">
        <v>0.0</v>
      </c>
      <c r="D3737" s="12">
        <f t="shared" si="1"/>
        <v>11</v>
      </c>
    </row>
    <row r="3738">
      <c r="A3738" s="10">
        <v>45241.0</v>
      </c>
      <c r="B3738" s="11" t="s">
        <v>380</v>
      </c>
      <c r="C3738" s="12">
        <v>0.0</v>
      </c>
      <c r="D3738" s="12">
        <f t="shared" si="1"/>
        <v>11</v>
      </c>
    </row>
    <row r="3739">
      <c r="A3739" s="10">
        <v>45241.0</v>
      </c>
      <c r="B3739" s="11" t="s">
        <v>2723</v>
      </c>
      <c r="C3739" s="12">
        <v>0.0</v>
      </c>
      <c r="D3739" s="12">
        <f t="shared" si="1"/>
        <v>11</v>
      </c>
    </row>
    <row r="3740">
      <c r="A3740" s="10">
        <v>45241.0</v>
      </c>
      <c r="B3740" s="11" t="s">
        <v>94</v>
      </c>
      <c r="C3740" s="12">
        <v>0.0</v>
      </c>
      <c r="D3740" s="12">
        <f t="shared" si="1"/>
        <v>11</v>
      </c>
    </row>
    <row r="3741">
      <c r="A3741" s="10">
        <v>45241.0</v>
      </c>
      <c r="B3741" s="11" t="s">
        <v>2477</v>
      </c>
      <c r="C3741" s="12">
        <v>0.0</v>
      </c>
      <c r="D3741" s="12">
        <f t="shared" si="1"/>
        <v>11</v>
      </c>
    </row>
    <row r="3742">
      <c r="A3742" s="10">
        <v>45241.0</v>
      </c>
      <c r="B3742" s="11" t="s">
        <v>1528</v>
      </c>
      <c r="C3742" s="12">
        <v>0.0</v>
      </c>
      <c r="D3742" s="12">
        <f t="shared" si="1"/>
        <v>11</v>
      </c>
    </row>
    <row r="3743">
      <c r="A3743" s="10">
        <v>45241.0</v>
      </c>
      <c r="B3743" s="11" t="s">
        <v>2746</v>
      </c>
      <c r="C3743" s="12">
        <v>0.0</v>
      </c>
      <c r="D3743" s="12">
        <f t="shared" si="1"/>
        <v>11</v>
      </c>
    </row>
    <row r="3744">
      <c r="A3744" s="10">
        <v>45241.0</v>
      </c>
      <c r="B3744" s="11" t="s">
        <v>2747</v>
      </c>
      <c r="C3744" s="12">
        <v>0.0</v>
      </c>
      <c r="D3744" s="12">
        <f t="shared" si="1"/>
        <v>11</v>
      </c>
    </row>
    <row r="3745">
      <c r="A3745" s="10">
        <v>45241.0</v>
      </c>
      <c r="B3745" s="11" t="s">
        <v>2748</v>
      </c>
      <c r="C3745" s="12">
        <v>0.0</v>
      </c>
      <c r="D3745" s="12">
        <f t="shared" si="1"/>
        <v>11</v>
      </c>
    </row>
    <row r="3746">
      <c r="A3746" s="10">
        <v>45241.0</v>
      </c>
      <c r="B3746" s="11" t="s">
        <v>2749</v>
      </c>
      <c r="C3746" s="12">
        <v>0.0</v>
      </c>
      <c r="D3746" s="12">
        <f t="shared" si="1"/>
        <v>11</v>
      </c>
    </row>
    <row r="3747">
      <c r="A3747" s="10">
        <v>45258.0</v>
      </c>
      <c r="B3747" s="11" t="s">
        <v>856</v>
      </c>
      <c r="C3747" s="12">
        <v>0.0</v>
      </c>
      <c r="D3747" s="12">
        <f t="shared" si="1"/>
        <v>28</v>
      </c>
    </row>
    <row r="3748">
      <c r="A3748" s="10">
        <v>45258.0</v>
      </c>
      <c r="B3748" s="11" t="s">
        <v>2750</v>
      </c>
      <c r="C3748" s="12">
        <v>0.0</v>
      </c>
      <c r="D3748" s="12">
        <f t="shared" si="1"/>
        <v>28</v>
      </c>
    </row>
    <row r="3749">
      <c r="A3749" s="10">
        <v>45258.0</v>
      </c>
      <c r="B3749" s="11" t="s">
        <v>2751</v>
      </c>
      <c r="C3749" s="12">
        <v>0.0</v>
      </c>
      <c r="D3749" s="12">
        <f t="shared" si="1"/>
        <v>28</v>
      </c>
    </row>
    <row r="3750">
      <c r="A3750" s="10">
        <v>45258.0</v>
      </c>
      <c r="B3750" s="11" t="s">
        <v>757</v>
      </c>
      <c r="C3750" s="12">
        <v>0.0</v>
      </c>
      <c r="D3750" s="12">
        <f t="shared" si="1"/>
        <v>28</v>
      </c>
    </row>
    <row r="3751">
      <c r="A3751" s="10">
        <v>45258.0</v>
      </c>
      <c r="B3751" s="11" t="s">
        <v>1105</v>
      </c>
      <c r="C3751" s="12">
        <v>0.0</v>
      </c>
      <c r="D3751" s="12">
        <f t="shared" si="1"/>
        <v>28</v>
      </c>
    </row>
    <row r="3752">
      <c r="A3752" s="10">
        <v>45258.0</v>
      </c>
      <c r="B3752" s="11" t="s">
        <v>2752</v>
      </c>
      <c r="C3752" s="12">
        <v>0.0</v>
      </c>
      <c r="D3752" s="12">
        <f t="shared" si="1"/>
        <v>28</v>
      </c>
    </row>
    <row r="3753">
      <c r="A3753" s="10">
        <v>45258.0</v>
      </c>
      <c r="B3753" s="11" t="s">
        <v>2753</v>
      </c>
      <c r="C3753" s="12">
        <v>0.0</v>
      </c>
      <c r="D3753" s="12">
        <f t="shared" si="1"/>
        <v>28</v>
      </c>
    </row>
    <row r="3754">
      <c r="A3754" s="10">
        <v>45258.0</v>
      </c>
      <c r="B3754" s="11" t="s">
        <v>2018</v>
      </c>
      <c r="C3754" s="12">
        <v>0.0</v>
      </c>
      <c r="D3754" s="12">
        <f t="shared" si="1"/>
        <v>28</v>
      </c>
    </row>
    <row r="3755">
      <c r="A3755" s="10">
        <v>45258.0</v>
      </c>
      <c r="B3755" s="11" t="s">
        <v>1821</v>
      </c>
      <c r="C3755" s="12">
        <v>0.0</v>
      </c>
      <c r="D3755" s="12">
        <f t="shared" si="1"/>
        <v>28</v>
      </c>
    </row>
    <row r="3756">
      <c r="A3756" s="10">
        <v>45258.0</v>
      </c>
      <c r="B3756" s="11" t="s">
        <v>432</v>
      </c>
      <c r="C3756" s="12">
        <v>0.0</v>
      </c>
      <c r="D3756" s="12">
        <f t="shared" si="1"/>
        <v>28</v>
      </c>
    </row>
    <row r="3757">
      <c r="A3757" s="10">
        <v>45258.0</v>
      </c>
      <c r="B3757" s="11" t="s">
        <v>2754</v>
      </c>
      <c r="C3757" s="12">
        <v>0.0</v>
      </c>
      <c r="D3757" s="12">
        <f t="shared" si="1"/>
        <v>28</v>
      </c>
    </row>
    <row r="3758">
      <c r="A3758" s="10">
        <v>45258.0</v>
      </c>
      <c r="B3758" s="11" t="s">
        <v>2755</v>
      </c>
      <c r="C3758" s="12">
        <v>0.0</v>
      </c>
      <c r="D3758" s="12">
        <f t="shared" si="1"/>
        <v>28</v>
      </c>
    </row>
    <row r="3759">
      <c r="A3759" s="10">
        <v>45258.0</v>
      </c>
      <c r="B3759" s="11" t="s">
        <v>2169</v>
      </c>
      <c r="C3759" s="12">
        <v>0.0</v>
      </c>
      <c r="D3759" s="12">
        <f t="shared" si="1"/>
        <v>28</v>
      </c>
    </row>
    <row r="3760">
      <c r="A3760" s="10">
        <v>45258.0</v>
      </c>
      <c r="B3760" s="11" t="s">
        <v>2756</v>
      </c>
      <c r="C3760" s="12">
        <v>0.0</v>
      </c>
      <c r="D3760" s="12">
        <f t="shared" si="1"/>
        <v>28</v>
      </c>
    </row>
    <row r="3761">
      <c r="A3761" s="10">
        <v>45258.0</v>
      </c>
      <c r="B3761" s="11" t="s">
        <v>2757</v>
      </c>
      <c r="C3761" s="12">
        <v>0.0</v>
      </c>
      <c r="D3761" s="12">
        <f t="shared" si="1"/>
        <v>28</v>
      </c>
    </row>
    <row r="3762">
      <c r="A3762" s="10">
        <v>45258.0</v>
      </c>
      <c r="B3762" s="11" t="s">
        <v>1759</v>
      </c>
      <c r="C3762" s="12">
        <v>0.0</v>
      </c>
      <c r="D3762" s="12">
        <f t="shared" si="1"/>
        <v>28</v>
      </c>
    </row>
    <row r="3763">
      <c r="A3763" s="10">
        <v>45258.0</v>
      </c>
      <c r="B3763" s="11" t="s">
        <v>870</v>
      </c>
      <c r="C3763" s="12">
        <v>0.0</v>
      </c>
      <c r="D3763" s="12">
        <f t="shared" si="1"/>
        <v>28</v>
      </c>
    </row>
    <row r="3764">
      <c r="A3764" s="10">
        <v>45258.0</v>
      </c>
      <c r="B3764" s="11" t="s">
        <v>1344</v>
      </c>
      <c r="C3764" s="12">
        <v>0.0</v>
      </c>
      <c r="D3764" s="12">
        <f t="shared" si="1"/>
        <v>28</v>
      </c>
    </row>
    <row r="3765">
      <c r="A3765" s="10">
        <v>45258.0</v>
      </c>
      <c r="B3765" s="11" t="s">
        <v>1292</v>
      </c>
      <c r="C3765" s="12">
        <v>0.0</v>
      </c>
      <c r="D3765" s="12">
        <f t="shared" si="1"/>
        <v>28</v>
      </c>
    </row>
    <row r="3766">
      <c r="A3766" s="10">
        <v>45258.0</v>
      </c>
      <c r="B3766" s="11" t="s">
        <v>2433</v>
      </c>
      <c r="C3766" s="12">
        <v>0.0</v>
      </c>
      <c r="D3766" s="12">
        <f t="shared" si="1"/>
        <v>28</v>
      </c>
    </row>
    <row r="3767">
      <c r="A3767" s="10">
        <v>45258.0</v>
      </c>
      <c r="B3767" s="11" t="s">
        <v>980</v>
      </c>
      <c r="C3767" s="12">
        <v>0.0</v>
      </c>
      <c r="D3767" s="12">
        <f t="shared" si="1"/>
        <v>28</v>
      </c>
    </row>
    <row r="3768">
      <c r="A3768" s="10">
        <v>45258.0</v>
      </c>
      <c r="B3768" s="11" t="s">
        <v>2758</v>
      </c>
      <c r="C3768" s="12">
        <v>0.0</v>
      </c>
      <c r="D3768" s="12">
        <f t="shared" si="1"/>
        <v>28</v>
      </c>
    </row>
    <row r="3769">
      <c r="A3769" s="10">
        <v>45258.0</v>
      </c>
      <c r="B3769" s="11" t="s">
        <v>2759</v>
      </c>
      <c r="C3769" s="12">
        <v>0.0</v>
      </c>
      <c r="D3769" s="12">
        <f t="shared" si="1"/>
        <v>28</v>
      </c>
    </row>
    <row r="3770">
      <c r="A3770" s="10">
        <v>45258.0</v>
      </c>
      <c r="B3770" s="11" t="s">
        <v>2760</v>
      </c>
      <c r="C3770" s="12">
        <v>0.0</v>
      </c>
      <c r="D3770" s="12">
        <f t="shared" si="1"/>
        <v>28</v>
      </c>
    </row>
    <row r="3771">
      <c r="A3771" s="10">
        <v>45258.0</v>
      </c>
      <c r="B3771" s="11" t="s">
        <v>2761</v>
      </c>
      <c r="C3771" s="12">
        <v>0.0</v>
      </c>
      <c r="D3771" s="12">
        <f t="shared" si="1"/>
        <v>28</v>
      </c>
    </row>
    <row r="3772">
      <c r="A3772" s="10">
        <v>45258.0</v>
      </c>
      <c r="B3772" s="11" t="s">
        <v>1234</v>
      </c>
      <c r="C3772" s="12">
        <v>0.0</v>
      </c>
      <c r="D3772" s="12">
        <f t="shared" si="1"/>
        <v>28</v>
      </c>
    </row>
    <row r="3773">
      <c r="A3773" s="10">
        <v>45258.0</v>
      </c>
      <c r="B3773" s="11" t="s">
        <v>2762</v>
      </c>
      <c r="C3773" s="12">
        <v>0.0</v>
      </c>
      <c r="D3773" s="12">
        <f t="shared" si="1"/>
        <v>28</v>
      </c>
    </row>
    <row r="3774">
      <c r="A3774" s="10">
        <v>45258.0</v>
      </c>
      <c r="B3774" s="11" t="s">
        <v>1228</v>
      </c>
      <c r="C3774" s="12">
        <v>0.0</v>
      </c>
      <c r="D3774" s="12">
        <f t="shared" si="1"/>
        <v>28</v>
      </c>
    </row>
    <row r="3775">
      <c r="A3775" s="10">
        <v>45258.0</v>
      </c>
      <c r="B3775" s="11" t="s">
        <v>2556</v>
      </c>
      <c r="C3775" s="12">
        <v>0.0</v>
      </c>
      <c r="D3775" s="12">
        <f t="shared" si="1"/>
        <v>28</v>
      </c>
    </row>
    <row r="3776">
      <c r="A3776" s="10">
        <v>45258.0</v>
      </c>
      <c r="B3776" s="11" t="s">
        <v>2763</v>
      </c>
      <c r="C3776" s="12">
        <v>0.0</v>
      </c>
      <c r="D3776" s="12">
        <f t="shared" si="1"/>
        <v>28</v>
      </c>
    </row>
    <row r="3777">
      <c r="A3777" s="10">
        <v>45258.0</v>
      </c>
      <c r="B3777" s="11" t="s">
        <v>417</v>
      </c>
      <c r="C3777" s="12">
        <v>0.0</v>
      </c>
      <c r="D3777" s="12">
        <f t="shared" si="1"/>
        <v>28</v>
      </c>
    </row>
    <row r="3778">
      <c r="A3778" s="10">
        <v>45258.0</v>
      </c>
      <c r="B3778" s="11" t="s">
        <v>2764</v>
      </c>
      <c r="C3778" s="12">
        <v>0.0</v>
      </c>
      <c r="D3778" s="12">
        <f t="shared" si="1"/>
        <v>28</v>
      </c>
    </row>
    <row r="3779">
      <c r="A3779" s="10">
        <v>45258.0</v>
      </c>
      <c r="B3779" s="11" t="s">
        <v>2765</v>
      </c>
      <c r="C3779" s="12">
        <v>0.0</v>
      </c>
      <c r="D3779" s="12">
        <f t="shared" si="1"/>
        <v>28</v>
      </c>
    </row>
    <row r="3780">
      <c r="A3780" s="10">
        <v>45258.0</v>
      </c>
      <c r="B3780" s="11" t="s">
        <v>2766</v>
      </c>
      <c r="C3780" s="12">
        <v>0.0</v>
      </c>
      <c r="D3780" s="12">
        <f t="shared" si="1"/>
        <v>28</v>
      </c>
    </row>
    <row r="3781">
      <c r="A3781" s="10">
        <v>45258.0</v>
      </c>
      <c r="B3781" s="11" t="s">
        <v>970</v>
      </c>
      <c r="C3781" s="12">
        <v>0.0</v>
      </c>
      <c r="D3781" s="12">
        <f t="shared" si="1"/>
        <v>28</v>
      </c>
    </row>
    <row r="3782">
      <c r="A3782" s="10">
        <v>45258.0</v>
      </c>
      <c r="B3782" s="11" t="s">
        <v>2767</v>
      </c>
      <c r="C3782" s="12">
        <v>0.0</v>
      </c>
      <c r="D3782" s="12">
        <f t="shared" si="1"/>
        <v>28</v>
      </c>
    </row>
    <row r="3783">
      <c r="A3783" s="10">
        <v>45258.0</v>
      </c>
      <c r="B3783" s="11" t="s">
        <v>2354</v>
      </c>
      <c r="C3783" s="12">
        <v>0.0</v>
      </c>
      <c r="D3783" s="12">
        <f t="shared" si="1"/>
        <v>28</v>
      </c>
    </row>
    <row r="3784">
      <c r="A3784" s="10">
        <v>45258.0</v>
      </c>
      <c r="B3784" s="11" t="s">
        <v>1223</v>
      </c>
      <c r="C3784" s="12">
        <v>0.0</v>
      </c>
      <c r="D3784" s="12">
        <f t="shared" si="1"/>
        <v>28</v>
      </c>
    </row>
    <row r="3785">
      <c r="A3785" s="10">
        <v>45258.0</v>
      </c>
      <c r="B3785" s="11" t="s">
        <v>2225</v>
      </c>
      <c r="C3785" s="12">
        <v>0.0</v>
      </c>
      <c r="D3785" s="12">
        <f t="shared" si="1"/>
        <v>28</v>
      </c>
    </row>
    <row r="3786">
      <c r="A3786" s="10">
        <v>45258.0</v>
      </c>
      <c r="B3786" s="11" t="s">
        <v>2768</v>
      </c>
      <c r="C3786" s="12">
        <v>0.0</v>
      </c>
      <c r="D3786" s="12">
        <f t="shared" si="1"/>
        <v>28</v>
      </c>
    </row>
    <row r="3787">
      <c r="A3787" s="10">
        <v>45258.0</v>
      </c>
      <c r="B3787" s="11" t="s">
        <v>634</v>
      </c>
      <c r="C3787" s="12">
        <v>0.0</v>
      </c>
      <c r="D3787" s="12">
        <f t="shared" si="1"/>
        <v>28</v>
      </c>
    </row>
    <row r="3788">
      <c r="A3788" s="10">
        <v>45258.0</v>
      </c>
      <c r="B3788" s="11" t="s">
        <v>2769</v>
      </c>
      <c r="C3788" s="12">
        <v>0.0</v>
      </c>
      <c r="D3788" s="12">
        <f t="shared" si="1"/>
        <v>28</v>
      </c>
    </row>
    <row r="3789">
      <c r="A3789" s="10">
        <v>45258.0</v>
      </c>
      <c r="B3789" s="11" t="s">
        <v>2770</v>
      </c>
      <c r="C3789" s="12">
        <v>0.0</v>
      </c>
      <c r="D3789" s="12">
        <f t="shared" si="1"/>
        <v>28</v>
      </c>
    </row>
    <row r="3790">
      <c r="A3790" s="10">
        <v>45258.0</v>
      </c>
      <c r="B3790" s="11" t="s">
        <v>2771</v>
      </c>
      <c r="C3790" s="12">
        <v>0.0</v>
      </c>
      <c r="D3790" s="12">
        <f t="shared" si="1"/>
        <v>28</v>
      </c>
    </row>
    <row r="3791">
      <c r="A3791" s="10">
        <v>45258.0</v>
      </c>
      <c r="B3791" s="11" t="s">
        <v>879</v>
      </c>
      <c r="C3791" s="12">
        <v>0.0</v>
      </c>
      <c r="D3791" s="12">
        <f t="shared" si="1"/>
        <v>28</v>
      </c>
    </row>
    <row r="3792">
      <c r="A3792" s="10">
        <v>45258.0</v>
      </c>
      <c r="B3792" s="11" t="s">
        <v>405</v>
      </c>
      <c r="C3792" s="12">
        <v>0.0</v>
      </c>
      <c r="D3792" s="12">
        <f t="shared" si="1"/>
        <v>28</v>
      </c>
    </row>
    <row r="3793">
      <c r="A3793" s="10">
        <v>45258.0</v>
      </c>
      <c r="B3793" s="11" t="s">
        <v>2772</v>
      </c>
      <c r="C3793" s="12">
        <v>0.0</v>
      </c>
      <c r="D3793" s="12">
        <f t="shared" si="1"/>
        <v>28</v>
      </c>
    </row>
    <row r="3794">
      <c r="A3794" s="10">
        <v>45258.0</v>
      </c>
      <c r="B3794" s="11" t="s">
        <v>939</v>
      </c>
      <c r="C3794" s="12">
        <v>0.0</v>
      </c>
      <c r="D3794" s="12">
        <f t="shared" si="1"/>
        <v>28</v>
      </c>
    </row>
    <row r="3795">
      <c r="A3795" s="10">
        <v>45258.0</v>
      </c>
      <c r="B3795" s="11" t="s">
        <v>2773</v>
      </c>
      <c r="C3795" s="12">
        <v>0.0</v>
      </c>
      <c r="D3795" s="12">
        <f t="shared" si="1"/>
        <v>28</v>
      </c>
    </row>
    <row r="3796">
      <c r="A3796" s="10">
        <v>45258.0</v>
      </c>
      <c r="B3796" s="11" t="s">
        <v>2774</v>
      </c>
      <c r="C3796" s="12">
        <v>0.0</v>
      </c>
      <c r="D3796" s="12">
        <f t="shared" si="1"/>
        <v>28</v>
      </c>
    </row>
    <row r="3797">
      <c r="A3797" s="10">
        <v>45258.0</v>
      </c>
      <c r="B3797" s="11" t="s">
        <v>1743</v>
      </c>
      <c r="C3797" s="12">
        <v>0.0</v>
      </c>
      <c r="D3797" s="12">
        <f t="shared" si="1"/>
        <v>28</v>
      </c>
    </row>
    <row r="3798">
      <c r="A3798" s="10">
        <v>45258.0</v>
      </c>
      <c r="B3798" s="11" t="s">
        <v>2775</v>
      </c>
      <c r="C3798" s="12">
        <v>0.0</v>
      </c>
      <c r="D3798" s="12">
        <f t="shared" si="1"/>
        <v>28</v>
      </c>
    </row>
    <row r="3799">
      <c r="A3799" s="10">
        <v>45258.0</v>
      </c>
      <c r="B3799" s="11" t="s">
        <v>430</v>
      </c>
      <c r="C3799" s="12">
        <v>0.0</v>
      </c>
      <c r="D3799" s="12">
        <f t="shared" si="1"/>
        <v>28</v>
      </c>
    </row>
    <row r="3800">
      <c r="A3800" s="10">
        <v>45258.0</v>
      </c>
      <c r="B3800" s="11" t="s">
        <v>2776</v>
      </c>
      <c r="C3800" s="12">
        <v>0.0</v>
      </c>
      <c r="D3800" s="12">
        <f t="shared" si="1"/>
        <v>28</v>
      </c>
    </row>
    <row r="3801">
      <c r="A3801" s="10">
        <v>45258.0</v>
      </c>
      <c r="B3801" s="11" t="s">
        <v>2777</v>
      </c>
      <c r="C3801" s="12">
        <v>0.0</v>
      </c>
      <c r="D3801" s="12">
        <f t="shared" si="1"/>
        <v>28</v>
      </c>
    </row>
    <row r="3802">
      <c r="A3802" s="10">
        <v>45258.0</v>
      </c>
      <c r="B3802" s="11" t="s">
        <v>651</v>
      </c>
      <c r="C3802" s="12">
        <v>0.0</v>
      </c>
      <c r="D3802" s="12">
        <f t="shared" si="1"/>
        <v>28</v>
      </c>
    </row>
    <row r="3803">
      <c r="A3803" s="10">
        <v>45258.0</v>
      </c>
      <c r="B3803" s="11" t="s">
        <v>2778</v>
      </c>
      <c r="C3803" s="12">
        <v>0.0</v>
      </c>
      <c r="D3803" s="12">
        <f t="shared" si="1"/>
        <v>28</v>
      </c>
    </row>
    <row r="3804">
      <c r="A3804" s="10">
        <v>45258.0</v>
      </c>
      <c r="B3804" s="11" t="s">
        <v>822</v>
      </c>
      <c r="C3804" s="12">
        <v>0.0</v>
      </c>
      <c r="D3804" s="12">
        <f t="shared" si="1"/>
        <v>28</v>
      </c>
    </row>
    <row r="3805">
      <c r="A3805" s="10">
        <v>45258.0</v>
      </c>
      <c r="B3805" s="11" t="s">
        <v>2779</v>
      </c>
      <c r="C3805" s="12">
        <v>0.0</v>
      </c>
      <c r="D3805" s="12">
        <f t="shared" si="1"/>
        <v>28</v>
      </c>
    </row>
    <row r="3806">
      <c r="A3806" s="10">
        <v>45258.0</v>
      </c>
      <c r="B3806" s="11" t="s">
        <v>2780</v>
      </c>
      <c r="C3806" s="12">
        <v>0.0</v>
      </c>
      <c r="D3806" s="12">
        <f t="shared" si="1"/>
        <v>28</v>
      </c>
    </row>
    <row r="3807">
      <c r="A3807" s="10">
        <v>45258.0</v>
      </c>
      <c r="B3807" s="11" t="s">
        <v>2781</v>
      </c>
      <c r="C3807" s="12">
        <v>0.0</v>
      </c>
      <c r="D3807" s="12">
        <f t="shared" si="1"/>
        <v>28</v>
      </c>
    </row>
    <row r="3808">
      <c r="A3808" s="10">
        <v>45258.0</v>
      </c>
      <c r="B3808" s="11" t="s">
        <v>2782</v>
      </c>
      <c r="C3808" s="12">
        <v>0.0</v>
      </c>
      <c r="D3808" s="12">
        <f t="shared" si="1"/>
        <v>28</v>
      </c>
    </row>
    <row r="3809">
      <c r="A3809" s="10">
        <v>45258.0</v>
      </c>
      <c r="B3809" s="11" t="s">
        <v>447</v>
      </c>
      <c r="C3809" s="12">
        <v>0.0</v>
      </c>
      <c r="D3809" s="12">
        <f t="shared" si="1"/>
        <v>28</v>
      </c>
    </row>
    <row r="3810">
      <c r="A3810" s="10">
        <v>45258.0</v>
      </c>
      <c r="B3810" s="11" t="s">
        <v>2783</v>
      </c>
      <c r="C3810" s="12">
        <v>0.0</v>
      </c>
      <c r="D3810" s="12">
        <f t="shared" si="1"/>
        <v>28</v>
      </c>
    </row>
    <row r="3811">
      <c r="A3811" s="10">
        <v>45258.0</v>
      </c>
      <c r="B3811" s="11" t="s">
        <v>2784</v>
      </c>
      <c r="C3811" s="12">
        <v>0.0</v>
      </c>
      <c r="D3811" s="12">
        <f t="shared" si="1"/>
        <v>28</v>
      </c>
    </row>
    <row r="3812">
      <c r="A3812" s="10">
        <v>45248.0</v>
      </c>
      <c r="B3812" s="11" t="s">
        <v>2785</v>
      </c>
      <c r="C3812" s="12">
        <v>0.0</v>
      </c>
      <c r="D3812" s="12">
        <f t="shared" si="1"/>
        <v>18</v>
      </c>
    </row>
    <row r="3813">
      <c r="A3813" s="10">
        <v>45248.0</v>
      </c>
      <c r="B3813" s="11" t="s">
        <v>1348</v>
      </c>
      <c r="C3813" s="12">
        <v>0.0</v>
      </c>
      <c r="D3813" s="12">
        <f t="shared" si="1"/>
        <v>18</v>
      </c>
    </row>
    <row r="3814">
      <c r="A3814" s="10">
        <v>45248.0</v>
      </c>
      <c r="B3814" s="11" t="s">
        <v>1963</v>
      </c>
      <c r="C3814" s="12">
        <v>0.0</v>
      </c>
      <c r="D3814" s="12">
        <f t="shared" si="1"/>
        <v>18</v>
      </c>
    </row>
    <row r="3815">
      <c r="A3815" s="10">
        <v>45248.0</v>
      </c>
      <c r="B3815" s="11" t="s">
        <v>2786</v>
      </c>
      <c r="C3815" s="12">
        <v>0.0</v>
      </c>
      <c r="D3815" s="12">
        <f t="shared" si="1"/>
        <v>18</v>
      </c>
    </row>
    <row r="3816">
      <c r="A3816" s="10">
        <v>45248.0</v>
      </c>
      <c r="B3816" s="11" t="s">
        <v>2787</v>
      </c>
      <c r="C3816" s="12">
        <v>0.0</v>
      </c>
      <c r="D3816" s="12">
        <f t="shared" si="1"/>
        <v>18</v>
      </c>
    </row>
    <row r="3817">
      <c r="A3817" s="10">
        <v>45248.0</v>
      </c>
      <c r="B3817" s="11" t="s">
        <v>2052</v>
      </c>
      <c r="C3817" s="12">
        <v>0.0</v>
      </c>
      <c r="D3817" s="12">
        <f t="shared" si="1"/>
        <v>18</v>
      </c>
    </row>
    <row r="3818">
      <c r="A3818" s="10">
        <v>45248.0</v>
      </c>
      <c r="B3818" s="11" t="s">
        <v>2788</v>
      </c>
      <c r="C3818" s="12">
        <v>0.0</v>
      </c>
      <c r="D3818" s="12">
        <f t="shared" si="1"/>
        <v>18</v>
      </c>
    </row>
    <row r="3819">
      <c r="A3819" s="10">
        <v>45248.0</v>
      </c>
      <c r="B3819" s="11" t="s">
        <v>2789</v>
      </c>
      <c r="C3819" s="12">
        <v>0.0</v>
      </c>
      <c r="D3819" s="12">
        <f t="shared" si="1"/>
        <v>18</v>
      </c>
    </row>
    <row r="3820">
      <c r="A3820" s="10">
        <v>45248.0</v>
      </c>
      <c r="B3820" s="11" t="s">
        <v>474</v>
      </c>
      <c r="C3820" s="12">
        <v>0.0</v>
      </c>
      <c r="D3820" s="12">
        <f t="shared" si="1"/>
        <v>18</v>
      </c>
    </row>
    <row r="3821">
      <c r="A3821" s="10">
        <v>45248.0</v>
      </c>
      <c r="B3821" s="11" t="s">
        <v>517</v>
      </c>
      <c r="C3821" s="12">
        <v>0.0</v>
      </c>
      <c r="D3821" s="12">
        <f t="shared" si="1"/>
        <v>18</v>
      </c>
    </row>
    <row r="3822">
      <c r="A3822" s="10">
        <v>45248.0</v>
      </c>
      <c r="B3822" s="11" t="s">
        <v>272</v>
      </c>
      <c r="C3822" s="12">
        <v>0.0</v>
      </c>
      <c r="D3822" s="12">
        <f t="shared" si="1"/>
        <v>18</v>
      </c>
    </row>
    <row r="3823">
      <c r="A3823" s="10">
        <v>45248.0</v>
      </c>
      <c r="B3823" s="11" t="s">
        <v>970</v>
      </c>
      <c r="C3823" s="12">
        <v>0.0</v>
      </c>
      <c r="D3823" s="12">
        <f t="shared" si="1"/>
        <v>18</v>
      </c>
    </row>
    <row r="3824">
      <c r="A3824" s="10">
        <v>45248.0</v>
      </c>
      <c r="B3824" s="11" t="s">
        <v>822</v>
      </c>
      <c r="C3824" s="12">
        <v>0.0</v>
      </c>
      <c r="D3824" s="12">
        <f t="shared" si="1"/>
        <v>18</v>
      </c>
    </row>
    <row r="3825">
      <c r="A3825" s="10">
        <v>45248.0</v>
      </c>
      <c r="B3825" s="11" t="s">
        <v>2790</v>
      </c>
      <c r="C3825" s="12">
        <v>0.0</v>
      </c>
      <c r="D3825" s="12">
        <f t="shared" si="1"/>
        <v>18</v>
      </c>
    </row>
    <row r="3826">
      <c r="A3826" s="10">
        <v>45248.0</v>
      </c>
      <c r="B3826" s="11" t="s">
        <v>908</v>
      </c>
      <c r="C3826" s="12">
        <v>0.0</v>
      </c>
      <c r="D3826" s="12">
        <f t="shared" si="1"/>
        <v>18</v>
      </c>
    </row>
    <row r="3827">
      <c r="A3827" s="10">
        <v>45248.0</v>
      </c>
      <c r="B3827" s="11" t="s">
        <v>2791</v>
      </c>
      <c r="C3827" s="12">
        <v>0.0</v>
      </c>
      <c r="D3827" s="12">
        <f t="shared" si="1"/>
        <v>18</v>
      </c>
    </row>
    <row r="3828">
      <c r="A3828" s="10">
        <v>45248.0</v>
      </c>
      <c r="B3828" s="11" t="s">
        <v>2792</v>
      </c>
      <c r="C3828" s="12">
        <v>0.0</v>
      </c>
      <c r="D3828" s="12">
        <f t="shared" si="1"/>
        <v>18</v>
      </c>
    </row>
    <row r="3829">
      <c r="A3829" s="10">
        <v>45248.0</v>
      </c>
      <c r="B3829" s="11" t="s">
        <v>2793</v>
      </c>
      <c r="C3829" s="12">
        <v>0.0</v>
      </c>
      <c r="D3829" s="12">
        <f t="shared" si="1"/>
        <v>18</v>
      </c>
    </row>
    <row r="3830">
      <c r="A3830" s="10">
        <v>45248.0</v>
      </c>
      <c r="B3830" s="11" t="s">
        <v>2794</v>
      </c>
      <c r="C3830" s="12">
        <v>0.0</v>
      </c>
      <c r="D3830" s="12">
        <f t="shared" si="1"/>
        <v>18</v>
      </c>
    </row>
    <row r="3831">
      <c r="A3831" s="10">
        <v>45248.0</v>
      </c>
      <c r="B3831" s="11" t="s">
        <v>2239</v>
      </c>
      <c r="C3831" s="12">
        <v>0.0</v>
      </c>
      <c r="D3831" s="12">
        <f t="shared" si="1"/>
        <v>18</v>
      </c>
    </row>
    <row r="3832">
      <c r="A3832" s="10">
        <v>45248.0</v>
      </c>
      <c r="B3832" s="11" t="s">
        <v>2795</v>
      </c>
      <c r="C3832" s="12">
        <v>0.0</v>
      </c>
      <c r="D3832" s="12">
        <f t="shared" si="1"/>
        <v>18</v>
      </c>
    </row>
    <row r="3833">
      <c r="A3833" s="10">
        <v>45248.0</v>
      </c>
      <c r="B3833" s="11" t="s">
        <v>716</v>
      </c>
      <c r="C3833" s="12">
        <v>0.0</v>
      </c>
      <c r="D3833" s="12">
        <f t="shared" si="1"/>
        <v>18</v>
      </c>
    </row>
    <row r="3834">
      <c r="A3834" s="10">
        <v>45248.0</v>
      </c>
      <c r="B3834" s="11" t="s">
        <v>1073</v>
      </c>
      <c r="C3834" s="12">
        <v>0.0</v>
      </c>
      <c r="D3834" s="12">
        <f t="shared" si="1"/>
        <v>18</v>
      </c>
    </row>
    <row r="3835">
      <c r="A3835" s="10">
        <v>45248.0</v>
      </c>
      <c r="B3835" s="11" t="s">
        <v>2796</v>
      </c>
      <c r="C3835" s="12">
        <v>0.0</v>
      </c>
      <c r="D3835" s="12">
        <f t="shared" si="1"/>
        <v>18</v>
      </c>
    </row>
    <row r="3836">
      <c r="A3836" s="10">
        <v>45248.0</v>
      </c>
      <c r="B3836" s="11" t="s">
        <v>692</v>
      </c>
      <c r="C3836" s="12">
        <v>0.0</v>
      </c>
      <c r="D3836" s="12">
        <f t="shared" si="1"/>
        <v>18</v>
      </c>
    </row>
    <row r="3837">
      <c r="A3837" s="10">
        <v>45248.0</v>
      </c>
      <c r="B3837" s="11" t="s">
        <v>2797</v>
      </c>
      <c r="C3837" s="12">
        <v>0.0</v>
      </c>
      <c r="D3837" s="12">
        <f t="shared" si="1"/>
        <v>18</v>
      </c>
    </row>
    <row r="3838">
      <c r="A3838" s="10">
        <v>45248.0</v>
      </c>
      <c r="B3838" s="11" t="s">
        <v>1394</v>
      </c>
      <c r="C3838" s="12">
        <v>0.0</v>
      </c>
      <c r="D3838" s="12">
        <f t="shared" si="1"/>
        <v>18</v>
      </c>
    </row>
    <row r="3839">
      <c r="A3839" s="10">
        <v>45248.0</v>
      </c>
      <c r="B3839" s="11" t="s">
        <v>2798</v>
      </c>
      <c r="C3839" s="12">
        <v>0.0</v>
      </c>
      <c r="D3839" s="12">
        <f t="shared" si="1"/>
        <v>18</v>
      </c>
    </row>
    <row r="3840">
      <c r="A3840" s="10">
        <v>45248.0</v>
      </c>
      <c r="B3840" s="11" t="s">
        <v>1358</v>
      </c>
      <c r="C3840" s="12">
        <v>0.0</v>
      </c>
      <c r="D3840" s="12">
        <f t="shared" si="1"/>
        <v>18</v>
      </c>
    </row>
    <row r="3841">
      <c r="A3841" s="10">
        <v>45248.0</v>
      </c>
      <c r="B3841" s="11" t="s">
        <v>2799</v>
      </c>
      <c r="C3841" s="12">
        <v>0.0</v>
      </c>
      <c r="D3841" s="12">
        <f t="shared" si="1"/>
        <v>18</v>
      </c>
    </row>
    <row r="3842">
      <c r="A3842" s="10">
        <v>45248.0</v>
      </c>
      <c r="B3842" s="11" t="s">
        <v>2800</v>
      </c>
      <c r="C3842" s="12">
        <v>0.0</v>
      </c>
      <c r="D3842" s="12">
        <f t="shared" si="1"/>
        <v>18</v>
      </c>
    </row>
    <row r="3843">
      <c r="A3843" s="10">
        <v>45248.0</v>
      </c>
      <c r="B3843" s="11" t="s">
        <v>579</v>
      </c>
      <c r="C3843" s="12">
        <v>0.0</v>
      </c>
      <c r="D3843" s="12">
        <f t="shared" si="1"/>
        <v>18</v>
      </c>
    </row>
    <row r="3844">
      <c r="A3844" s="10">
        <v>45248.0</v>
      </c>
      <c r="B3844" s="11" t="s">
        <v>333</v>
      </c>
      <c r="C3844" s="12">
        <v>0.0</v>
      </c>
      <c r="D3844" s="12">
        <f t="shared" si="1"/>
        <v>18</v>
      </c>
    </row>
    <row r="3845">
      <c r="A3845" s="10">
        <v>45248.0</v>
      </c>
      <c r="B3845" s="11" t="s">
        <v>1886</v>
      </c>
      <c r="C3845" s="12">
        <v>0.0</v>
      </c>
      <c r="D3845" s="12">
        <f t="shared" si="1"/>
        <v>18</v>
      </c>
    </row>
    <row r="3846">
      <c r="A3846" s="10">
        <v>45248.0</v>
      </c>
      <c r="B3846" s="11" t="s">
        <v>2801</v>
      </c>
      <c r="C3846" s="12">
        <v>0.0</v>
      </c>
      <c r="D3846" s="12">
        <f t="shared" si="1"/>
        <v>18</v>
      </c>
    </row>
    <row r="3847">
      <c r="A3847" s="10">
        <v>45248.0</v>
      </c>
      <c r="B3847" s="11" t="s">
        <v>2802</v>
      </c>
      <c r="C3847" s="12">
        <v>0.0</v>
      </c>
      <c r="D3847" s="12">
        <f t="shared" si="1"/>
        <v>18</v>
      </c>
    </row>
    <row r="3848">
      <c r="A3848" s="10">
        <v>45248.0</v>
      </c>
      <c r="B3848" s="11" t="s">
        <v>2803</v>
      </c>
      <c r="C3848" s="12">
        <v>0.0</v>
      </c>
      <c r="D3848" s="12">
        <f t="shared" si="1"/>
        <v>18</v>
      </c>
    </row>
    <row r="3849">
      <c r="A3849" s="10">
        <v>45248.0</v>
      </c>
      <c r="B3849" s="11" t="s">
        <v>842</v>
      </c>
      <c r="C3849" s="12">
        <v>0.0</v>
      </c>
      <c r="D3849" s="12">
        <f t="shared" si="1"/>
        <v>18</v>
      </c>
    </row>
    <row r="3850">
      <c r="A3850" s="10">
        <v>45248.0</v>
      </c>
      <c r="B3850" s="11" t="s">
        <v>1354</v>
      </c>
      <c r="C3850" s="12">
        <v>0.0</v>
      </c>
      <c r="D3850" s="12">
        <f t="shared" si="1"/>
        <v>18</v>
      </c>
    </row>
    <row r="3851">
      <c r="A3851" s="10">
        <v>45259.0</v>
      </c>
      <c r="B3851" s="11" t="s">
        <v>2804</v>
      </c>
      <c r="C3851" s="12">
        <v>0.0</v>
      </c>
      <c r="D3851" s="12">
        <f t="shared" si="1"/>
        <v>29</v>
      </c>
    </row>
    <row r="3852">
      <c r="A3852" s="10">
        <v>45259.0</v>
      </c>
      <c r="B3852" s="11" t="s">
        <v>2039</v>
      </c>
      <c r="C3852" s="12">
        <v>0.0</v>
      </c>
      <c r="D3852" s="12">
        <f t="shared" si="1"/>
        <v>29</v>
      </c>
    </row>
    <row r="3853">
      <c r="A3853" s="10">
        <v>45259.0</v>
      </c>
      <c r="B3853" s="11" t="s">
        <v>2805</v>
      </c>
      <c r="C3853" s="12">
        <v>0.0</v>
      </c>
      <c r="D3853" s="12">
        <f t="shared" si="1"/>
        <v>29</v>
      </c>
    </row>
    <row r="3854">
      <c r="A3854" s="10">
        <v>45259.0</v>
      </c>
      <c r="B3854" s="11" t="s">
        <v>2806</v>
      </c>
      <c r="C3854" s="12">
        <v>0.0</v>
      </c>
      <c r="D3854" s="12">
        <f t="shared" si="1"/>
        <v>29</v>
      </c>
    </row>
    <row r="3855">
      <c r="A3855" s="10">
        <v>45259.0</v>
      </c>
      <c r="B3855" s="11" t="s">
        <v>2807</v>
      </c>
      <c r="C3855" s="12">
        <v>0.0</v>
      </c>
      <c r="D3855" s="12">
        <f t="shared" si="1"/>
        <v>29</v>
      </c>
    </row>
    <row r="3856">
      <c r="A3856" s="10">
        <v>45259.0</v>
      </c>
      <c r="B3856" s="11" t="s">
        <v>2087</v>
      </c>
      <c r="C3856" s="12">
        <v>0.0</v>
      </c>
      <c r="D3856" s="12">
        <f t="shared" si="1"/>
        <v>29</v>
      </c>
    </row>
    <row r="3857">
      <c r="A3857" s="10">
        <v>45259.0</v>
      </c>
      <c r="B3857" s="11" t="s">
        <v>298</v>
      </c>
      <c r="C3857" s="12">
        <v>0.0</v>
      </c>
      <c r="D3857" s="12">
        <f t="shared" si="1"/>
        <v>29</v>
      </c>
    </row>
    <row r="3858">
      <c r="A3858" s="10">
        <v>45259.0</v>
      </c>
      <c r="B3858" s="11" t="s">
        <v>55</v>
      </c>
      <c r="C3858" s="12">
        <v>0.0</v>
      </c>
      <c r="D3858" s="12">
        <f t="shared" si="1"/>
        <v>29</v>
      </c>
    </row>
    <row r="3859">
      <c r="A3859" s="10">
        <v>45259.0</v>
      </c>
      <c r="B3859" s="11" t="s">
        <v>2808</v>
      </c>
      <c r="C3859" s="12">
        <v>0.0</v>
      </c>
      <c r="D3859" s="12">
        <f t="shared" si="1"/>
        <v>29</v>
      </c>
    </row>
    <row r="3860">
      <c r="A3860" s="10">
        <v>45259.0</v>
      </c>
      <c r="B3860" s="11" t="s">
        <v>2809</v>
      </c>
      <c r="C3860" s="12">
        <v>0.0</v>
      </c>
      <c r="D3860" s="12">
        <f t="shared" si="1"/>
        <v>29</v>
      </c>
    </row>
    <row r="3861">
      <c r="A3861" s="10">
        <v>45259.0</v>
      </c>
      <c r="B3861" s="11" t="s">
        <v>2810</v>
      </c>
      <c r="C3861" s="12">
        <v>0.0</v>
      </c>
      <c r="D3861" s="12">
        <f t="shared" si="1"/>
        <v>29</v>
      </c>
    </row>
    <row r="3862">
      <c r="A3862" s="10">
        <v>45259.0</v>
      </c>
      <c r="B3862" s="11" t="s">
        <v>2811</v>
      </c>
      <c r="C3862" s="12">
        <v>0.0</v>
      </c>
      <c r="D3862" s="12">
        <f t="shared" si="1"/>
        <v>29</v>
      </c>
    </row>
    <row r="3863">
      <c r="A3863" s="10">
        <v>45259.0</v>
      </c>
      <c r="B3863" s="11" t="s">
        <v>2812</v>
      </c>
      <c r="C3863" s="12">
        <v>0.0</v>
      </c>
      <c r="D3863" s="12">
        <f t="shared" si="1"/>
        <v>29</v>
      </c>
    </row>
    <row r="3864">
      <c r="A3864" s="10">
        <v>45259.0</v>
      </c>
      <c r="B3864" s="11" t="s">
        <v>2813</v>
      </c>
      <c r="C3864" s="12">
        <v>0.0</v>
      </c>
      <c r="D3864" s="12">
        <f t="shared" si="1"/>
        <v>29</v>
      </c>
    </row>
    <row r="3865">
      <c r="A3865" s="10">
        <v>45259.0</v>
      </c>
      <c r="B3865" s="11" t="s">
        <v>2814</v>
      </c>
      <c r="C3865" s="12">
        <v>0.0</v>
      </c>
      <c r="D3865" s="12">
        <f t="shared" si="1"/>
        <v>29</v>
      </c>
    </row>
    <row r="3866">
      <c r="A3866" s="10">
        <v>45259.0</v>
      </c>
      <c r="B3866" s="11" t="s">
        <v>1673</v>
      </c>
      <c r="C3866" s="12">
        <v>0.0</v>
      </c>
      <c r="D3866" s="12">
        <f t="shared" si="1"/>
        <v>29</v>
      </c>
    </row>
    <row r="3867">
      <c r="A3867" s="10">
        <v>45259.0</v>
      </c>
      <c r="B3867" s="11" t="s">
        <v>2815</v>
      </c>
      <c r="C3867" s="12">
        <v>0.0</v>
      </c>
      <c r="D3867" s="12">
        <f t="shared" si="1"/>
        <v>29</v>
      </c>
    </row>
    <row r="3868">
      <c r="A3868" s="10">
        <v>45259.0</v>
      </c>
      <c r="B3868" s="11" t="s">
        <v>2816</v>
      </c>
      <c r="C3868" s="12">
        <v>0.0</v>
      </c>
      <c r="D3868" s="12">
        <f t="shared" si="1"/>
        <v>29</v>
      </c>
    </row>
    <row r="3869">
      <c r="A3869" s="10">
        <v>45259.0</v>
      </c>
      <c r="B3869" s="11" t="s">
        <v>2719</v>
      </c>
      <c r="C3869" s="12">
        <v>0.0</v>
      </c>
      <c r="D3869" s="12">
        <f t="shared" si="1"/>
        <v>29</v>
      </c>
    </row>
    <row r="3870">
      <c r="A3870" s="10">
        <v>45259.0</v>
      </c>
      <c r="B3870" s="11" t="s">
        <v>2817</v>
      </c>
      <c r="C3870" s="12">
        <v>0.0</v>
      </c>
      <c r="D3870" s="12">
        <f t="shared" si="1"/>
        <v>29</v>
      </c>
    </row>
    <row r="3871">
      <c r="A3871" s="10">
        <v>45259.0</v>
      </c>
      <c r="B3871" s="11" t="s">
        <v>2818</v>
      </c>
      <c r="C3871" s="12">
        <v>0.0</v>
      </c>
      <c r="D3871" s="12">
        <f t="shared" si="1"/>
        <v>29</v>
      </c>
    </row>
    <row r="3872">
      <c r="A3872" s="10">
        <v>45259.0</v>
      </c>
      <c r="B3872" s="11" t="s">
        <v>741</v>
      </c>
      <c r="C3872" s="12">
        <v>0.0</v>
      </c>
      <c r="D3872" s="12">
        <f t="shared" si="1"/>
        <v>29</v>
      </c>
    </row>
    <row r="3873">
      <c r="A3873" s="10">
        <v>45259.0</v>
      </c>
      <c r="B3873" s="11" t="s">
        <v>2819</v>
      </c>
      <c r="C3873" s="12">
        <v>0.0</v>
      </c>
      <c r="D3873" s="12">
        <f t="shared" si="1"/>
        <v>29</v>
      </c>
    </row>
    <row r="3874">
      <c r="A3874" s="10">
        <v>45259.0</v>
      </c>
      <c r="B3874" s="11" t="s">
        <v>2820</v>
      </c>
      <c r="C3874" s="12">
        <v>0.0</v>
      </c>
      <c r="D3874" s="12">
        <f t="shared" si="1"/>
        <v>29</v>
      </c>
    </row>
    <row r="3875">
      <c r="A3875" s="10">
        <v>45259.0</v>
      </c>
      <c r="B3875" s="11" t="s">
        <v>1101</v>
      </c>
      <c r="C3875" s="12">
        <v>0.0</v>
      </c>
      <c r="D3875" s="12">
        <f t="shared" si="1"/>
        <v>29</v>
      </c>
    </row>
    <row r="3876">
      <c r="A3876" s="10">
        <v>45259.0</v>
      </c>
      <c r="B3876" s="11" t="s">
        <v>2821</v>
      </c>
      <c r="C3876" s="12">
        <v>0.0</v>
      </c>
      <c r="D3876" s="12">
        <f t="shared" si="1"/>
        <v>29</v>
      </c>
    </row>
    <row r="3877">
      <c r="A3877" s="10">
        <v>45259.0</v>
      </c>
      <c r="B3877" s="11" t="s">
        <v>2822</v>
      </c>
      <c r="C3877" s="12">
        <v>0.0</v>
      </c>
      <c r="D3877" s="12">
        <f t="shared" si="1"/>
        <v>29</v>
      </c>
    </row>
    <row r="3878">
      <c r="A3878" s="10">
        <v>45259.0</v>
      </c>
      <c r="B3878" s="11" t="s">
        <v>2823</v>
      </c>
      <c r="C3878" s="12">
        <v>0.0</v>
      </c>
      <c r="D3878" s="12">
        <f t="shared" si="1"/>
        <v>29</v>
      </c>
    </row>
    <row r="3879">
      <c r="A3879" s="10">
        <v>45259.0</v>
      </c>
      <c r="B3879" s="11" t="s">
        <v>938</v>
      </c>
      <c r="C3879" s="12">
        <v>0.0</v>
      </c>
      <c r="D3879" s="12">
        <f t="shared" si="1"/>
        <v>29</v>
      </c>
    </row>
    <row r="3880">
      <c r="A3880" s="10">
        <v>45259.0</v>
      </c>
      <c r="B3880" s="11" t="s">
        <v>2824</v>
      </c>
      <c r="C3880" s="12">
        <v>0.0</v>
      </c>
      <c r="D3880" s="12">
        <f t="shared" si="1"/>
        <v>29</v>
      </c>
    </row>
    <row r="3881">
      <c r="A3881" s="10">
        <v>45259.0</v>
      </c>
      <c r="B3881" s="11" t="s">
        <v>2825</v>
      </c>
      <c r="C3881" s="12">
        <v>0.0</v>
      </c>
      <c r="D3881" s="12">
        <f t="shared" si="1"/>
        <v>29</v>
      </c>
    </row>
    <row r="3882">
      <c r="A3882" s="10">
        <v>45259.0</v>
      </c>
      <c r="B3882" s="11" t="s">
        <v>2826</v>
      </c>
      <c r="C3882" s="12">
        <v>0.0</v>
      </c>
      <c r="D3882" s="12">
        <f t="shared" si="1"/>
        <v>29</v>
      </c>
    </row>
    <row r="3883">
      <c r="A3883" s="10">
        <v>45259.0</v>
      </c>
      <c r="B3883" s="11" t="s">
        <v>2827</v>
      </c>
      <c r="C3883" s="12">
        <v>0.0</v>
      </c>
      <c r="D3883" s="12">
        <f t="shared" si="1"/>
        <v>29</v>
      </c>
    </row>
    <row r="3884">
      <c r="A3884" s="10">
        <v>45259.0</v>
      </c>
      <c r="B3884" s="11" t="s">
        <v>2828</v>
      </c>
      <c r="C3884" s="12">
        <v>0.0</v>
      </c>
      <c r="D3884" s="12">
        <f t="shared" si="1"/>
        <v>29</v>
      </c>
    </row>
    <row r="3885">
      <c r="A3885" s="10">
        <v>45259.0</v>
      </c>
      <c r="B3885" s="11" t="s">
        <v>2829</v>
      </c>
      <c r="C3885" s="12">
        <v>0.0</v>
      </c>
      <c r="D3885" s="12">
        <f t="shared" si="1"/>
        <v>29</v>
      </c>
    </row>
    <row r="3886">
      <c r="A3886" s="10">
        <v>45259.0</v>
      </c>
      <c r="B3886" s="11" t="s">
        <v>939</v>
      </c>
      <c r="C3886" s="12">
        <v>0.0</v>
      </c>
      <c r="D3886" s="12">
        <f t="shared" si="1"/>
        <v>29</v>
      </c>
    </row>
    <row r="3887">
      <c r="A3887" s="10">
        <v>45259.0</v>
      </c>
      <c r="B3887" s="11" t="s">
        <v>349</v>
      </c>
      <c r="C3887" s="12">
        <v>0.0</v>
      </c>
      <c r="D3887" s="12">
        <f t="shared" si="1"/>
        <v>29</v>
      </c>
    </row>
    <row r="3888">
      <c r="A3888" s="10">
        <v>45259.0</v>
      </c>
      <c r="B3888" s="11" t="s">
        <v>1691</v>
      </c>
      <c r="C3888" s="12">
        <v>0.0</v>
      </c>
      <c r="D3888" s="12">
        <f t="shared" si="1"/>
        <v>29</v>
      </c>
    </row>
    <row r="3889">
      <c r="A3889" s="10">
        <v>45259.0</v>
      </c>
      <c r="B3889" s="11" t="s">
        <v>2830</v>
      </c>
      <c r="C3889" s="12">
        <v>0.0</v>
      </c>
      <c r="D3889" s="12">
        <f t="shared" si="1"/>
        <v>29</v>
      </c>
    </row>
    <row r="3890">
      <c r="A3890" s="10">
        <v>45259.0</v>
      </c>
      <c r="B3890" s="11" t="s">
        <v>2831</v>
      </c>
      <c r="C3890" s="12">
        <v>0.0</v>
      </c>
      <c r="D3890" s="12">
        <f t="shared" si="1"/>
        <v>29</v>
      </c>
    </row>
    <row r="3891">
      <c r="A3891" s="10">
        <v>45259.0</v>
      </c>
      <c r="B3891" s="11" t="s">
        <v>2832</v>
      </c>
      <c r="C3891" s="12">
        <v>0.0</v>
      </c>
      <c r="D3891" s="12">
        <f t="shared" si="1"/>
        <v>29</v>
      </c>
    </row>
    <row r="3892">
      <c r="A3892" s="10">
        <v>45259.0</v>
      </c>
      <c r="B3892" s="11" t="s">
        <v>2833</v>
      </c>
      <c r="C3892" s="12">
        <v>0.0</v>
      </c>
      <c r="D3892" s="12">
        <f t="shared" si="1"/>
        <v>29</v>
      </c>
    </row>
    <row r="3893">
      <c r="A3893" s="10">
        <v>45259.0</v>
      </c>
      <c r="B3893" s="11" t="s">
        <v>2834</v>
      </c>
      <c r="C3893" s="12">
        <v>0.0</v>
      </c>
      <c r="D3893" s="12">
        <f t="shared" si="1"/>
        <v>29</v>
      </c>
    </row>
    <row r="3894">
      <c r="A3894" s="10">
        <v>45259.0</v>
      </c>
      <c r="B3894" s="11" t="s">
        <v>339</v>
      </c>
      <c r="C3894" s="12">
        <v>0.0</v>
      </c>
      <c r="D3894" s="12">
        <f t="shared" si="1"/>
        <v>29</v>
      </c>
    </row>
    <row r="3895">
      <c r="A3895" s="10">
        <v>45259.0</v>
      </c>
      <c r="B3895" s="11" t="s">
        <v>2835</v>
      </c>
      <c r="C3895" s="12">
        <v>0.0</v>
      </c>
      <c r="D3895" s="12">
        <f t="shared" si="1"/>
        <v>29</v>
      </c>
    </row>
    <row r="3896">
      <c r="A3896" s="10">
        <v>45259.0</v>
      </c>
      <c r="B3896" s="11" t="s">
        <v>2836</v>
      </c>
      <c r="C3896" s="12">
        <v>0.0</v>
      </c>
      <c r="D3896" s="12">
        <f t="shared" si="1"/>
        <v>29</v>
      </c>
    </row>
    <row r="3897">
      <c r="A3897" s="10">
        <v>45259.0</v>
      </c>
      <c r="B3897" s="11" t="s">
        <v>750</v>
      </c>
      <c r="C3897" s="12">
        <v>0.0</v>
      </c>
      <c r="D3897" s="12">
        <f t="shared" si="1"/>
        <v>29</v>
      </c>
    </row>
    <row r="3898">
      <c r="A3898" s="10">
        <v>45259.0</v>
      </c>
      <c r="B3898" s="11" t="s">
        <v>810</v>
      </c>
      <c r="C3898" s="12">
        <v>0.0</v>
      </c>
      <c r="D3898" s="12">
        <f t="shared" si="1"/>
        <v>29</v>
      </c>
    </row>
    <row r="3899">
      <c r="A3899" s="10">
        <v>45259.0</v>
      </c>
      <c r="B3899" s="11" t="s">
        <v>2837</v>
      </c>
      <c r="C3899" s="12">
        <v>0.0</v>
      </c>
      <c r="D3899" s="12">
        <f t="shared" si="1"/>
        <v>29</v>
      </c>
    </row>
    <row r="3900">
      <c r="A3900" s="10">
        <v>45259.0</v>
      </c>
      <c r="B3900" s="11" t="s">
        <v>2763</v>
      </c>
      <c r="C3900" s="12">
        <v>0.0</v>
      </c>
      <c r="D3900" s="12">
        <f t="shared" si="1"/>
        <v>29</v>
      </c>
    </row>
    <row r="3901">
      <c r="A3901" s="10">
        <v>45259.0</v>
      </c>
      <c r="B3901" s="11" t="s">
        <v>2838</v>
      </c>
      <c r="C3901" s="12">
        <v>0.0</v>
      </c>
      <c r="D3901" s="12">
        <f t="shared" si="1"/>
        <v>29</v>
      </c>
    </row>
    <row r="3902">
      <c r="A3902" s="10">
        <v>45259.0</v>
      </c>
      <c r="B3902" s="11" t="s">
        <v>2839</v>
      </c>
      <c r="C3902" s="12">
        <v>0.0</v>
      </c>
      <c r="D3902" s="12">
        <f t="shared" si="1"/>
        <v>29</v>
      </c>
    </row>
    <row r="3903">
      <c r="A3903" s="10">
        <v>45259.0</v>
      </c>
      <c r="B3903" s="11" t="s">
        <v>2840</v>
      </c>
      <c r="C3903" s="12">
        <v>0.0</v>
      </c>
      <c r="D3903" s="12">
        <f t="shared" si="1"/>
        <v>29</v>
      </c>
    </row>
    <row r="3904">
      <c r="A3904" s="10">
        <v>45259.0</v>
      </c>
      <c r="B3904" s="11" t="s">
        <v>2841</v>
      </c>
      <c r="C3904" s="12">
        <v>0.0</v>
      </c>
      <c r="D3904" s="12">
        <f t="shared" si="1"/>
        <v>29</v>
      </c>
    </row>
    <row r="3905">
      <c r="A3905" s="10">
        <v>45259.0</v>
      </c>
      <c r="B3905" s="11" t="s">
        <v>2842</v>
      </c>
      <c r="C3905" s="12">
        <v>0.0</v>
      </c>
      <c r="D3905" s="12">
        <f t="shared" si="1"/>
        <v>29</v>
      </c>
    </row>
    <row r="3906">
      <c r="A3906" s="10">
        <v>45259.0</v>
      </c>
      <c r="B3906" s="11" t="s">
        <v>2843</v>
      </c>
      <c r="C3906" s="12">
        <v>0.0</v>
      </c>
      <c r="D3906" s="12">
        <f t="shared" si="1"/>
        <v>29</v>
      </c>
    </row>
    <row r="3907">
      <c r="A3907" s="10">
        <v>45259.0</v>
      </c>
      <c r="B3907" s="11" t="s">
        <v>2844</v>
      </c>
      <c r="C3907" s="12">
        <v>0.0</v>
      </c>
      <c r="D3907" s="12">
        <f t="shared" si="1"/>
        <v>29</v>
      </c>
    </row>
    <row r="3908">
      <c r="A3908" s="10">
        <v>45259.0</v>
      </c>
      <c r="B3908" s="11" t="s">
        <v>882</v>
      </c>
      <c r="C3908" s="12">
        <v>0.0</v>
      </c>
      <c r="D3908" s="12">
        <f t="shared" si="1"/>
        <v>29</v>
      </c>
    </row>
    <row r="3909">
      <c r="A3909" s="10">
        <v>45242.0</v>
      </c>
      <c r="B3909" s="11" t="s">
        <v>1414</v>
      </c>
      <c r="C3909" s="12">
        <v>0.0</v>
      </c>
      <c r="D3909" s="12">
        <f t="shared" si="1"/>
        <v>12</v>
      </c>
    </row>
    <row r="3910">
      <c r="A3910" s="10">
        <v>45242.0</v>
      </c>
      <c r="B3910" s="11" t="s">
        <v>661</v>
      </c>
      <c r="C3910" s="12">
        <v>0.0</v>
      </c>
      <c r="D3910" s="12">
        <f t="shared" si="1"/>
        <v>12</v>
      </c>
    </row>
    <row r="3911">
      <c r="A3911" s="10">
        <v>45242.0</v>
      </c>
      <c r="B3911" s="11" t="s">
        <v>471</v>
      </c>
      <c r="C3911" s="12">
        <v>0.0</v>
      </c>
      <c r="D3911" s="12">
        <f t="shared" si="1"/>
        <v>12</v>
      </c>
    </row>
    <row r="3912">
      <c r="A3912" s="10">
        <v>45242.0</v>
      </c>
      <c r="B3912" s="11" t="s">
        <v>1466</v>
      </c>
      <c r="C3912" s="12">
        <v>0.0</v>
      </c>
      <c r="D3912" s="12">
        <f t="shared" si="1"/>
        <v>12</v>
      </c>
    </row>
    <row r="3913">
      <c r="A3913" s="10">
        <v>45242.0</v>
      </c>
      <c r="B3913" s="11" t="s">
        <v>1217</v>
      </c>
      <c r="C3913" s="12">
        <v>0.0</v>
      </c>
      <c r="D3913" s="12">
        <f t="shared" si="1"/>
        <v>12</v>
      </c>
    </row>
    <row r="3914">
      <c r="A3914" s="10">
        <v>45242.0</v>
      </c>
      <c r="B3914" s="11" t="s">
        <v>296</v>
      </c>
      <c r="C3914" s="12">
        <v>0.0</v>
      </c>
      <c r="D3914" s="12">
        <f t="shared" si="1"/>
        <v>12</v>
      </c>
    </row>
    <row r="3915">
      <c r="A3915" s="10">
        <v>45242.0</v>
      </c>
      <c r="B3915" s="11" t="s">
        <v>166</v>
      </c>
      <c r="C3915" s="12">
        <v>0.0</v>
      </c>
      <c r="D3915" s="12">
        <f t="shared" si="1"/>
        <v>12</v>
      </c>
    </row>
    <row r="3916">
      <c r="A3916" s="10">
        <v>45242.0</v>
      </c>
      <c r="B3916" s="11" t="s">
        <v>2845</v>
      </c>
      <c r="C3916" s="12">
        <v>0.0</v>
      </c>
      <c r="D3916" s="12">
        <f t="shared" si="1"/>
        <v>12</v>
      </c>
    </row>
    <row r="3917">
      <c r="A3917" s="10">
        <v>45242.0</v>
      </c>
      <c r="B3917" s="11" t="s">
        <v>2846</v>
      </c>
      <c r="C3917" s="12">
        <v>0.0</v>
      </c>
      <c r="D3917" s="12">
        <f t="shared" si="1"/>
        <v>12</v>
      </c>
    </row>
    <row r="3918">
      <c r="A3918" s="10">
        <v>45242.0</v>
      </c>
      <c r="B3918" s="11" t="s">
        <v>2847</v>
      </c>
      <c r="C3918" s="12">
        <v>0.0</v>
      </c>
      <c r="D3918" s="12">
        <f t="shared" si="1"/>
        <v>12</v>
      </c>
    </row>
    <row r="3919">
      <c r="A3919" s="10">
        <v>45242.0</v>
      </c>
      <c r="B3919" s="11" t="s">
        <v>2848</v>
      </c>
      <c r="C3919" s="12">
        <v>0.0</v>
      </c>
      <c r="D3919" s="12">
        <f t="shared" si="1"/>
        <v>12</v>
      </c>
    </row>
    <row r="3920">
      <c r="A3920" s="10">
        <v>45242.0</v>
      </c>
      <c r="B3920" s="11" t="s">
        <v>306</v>
      </c>
      <c r="C3920" s="12">
        <v>0.0</v>
      </c>
      <c r="D3920" s="12">
        <f t="shared" si="1"/>
        <v>12</v>
      </c>
    </row>
    <row r="3921">
      <c r="A3921" s="10">
        <v>45242.0</v>
      </c>
      <c r="B3921" s="11" t="s">
        <v>2487</v>
      </c>
      <c r="C3921" s="12">
        <v>0.0</v>
      </c>
      <c r="D3921" s="12">
        <f t="shared" si="1"/>
        <v>12</v>
      </c>
    </row>
    <row r="3922">
      <c r="A3922" s="10">
        <v>45242.0</v>
      </c>
      <c r="B3922" s="11" t="s">
        <v>1952</v>
      </c>
      <c r="C3922" s="12">
        <v>0.0</v>
      </c>
      <c r="D3922" s="12">
        <f t="shared" si="1"/>
        <v>12</v>
      </c>
    </row>
    <row r="3923">
      <c r="A3923" s="10">
        <v>45242.0</v>
      </c>
      <c r="B3923" s="11" t="s">
        <v>2849</v>
      </c>
      <c r="C3923" s="12">
        <v>0.0</v>
      </c>
      <c r="D3923" s="12">
        <f t="shared" si="1"/>
        <v>12</v>
      </c>
    </row>
    <row r="3924">
      <c r="A3924" s="10">
        <v>45242.0</v>
      </c>
      <c r="B3924" s="11" t="s">
        <v>2850</v>
      </c>
      <c r="C3924" s="12">
        <v>0.0</v>
      </c>
      <c r="D3924" s="12">
        <f t="shared" si="1"/>
        <v>12</v>
      </c>
    </row>
    <row r="3925">
      <c r="A3925" s="10">
        <v>45242.0</v>
      </c>
      <c r="B3925" s="11" t="s">
        <v>2851</v>
      </c>
      <c r="C3925" s="12">
        <v>0.0</v>
      </c>
      <c r="D3925" s="12">
        <f t="shared" si="1"/>
        <v>12</v>
      </c>
    </row>
    <row r="3926">
      <c r="A3926" s="10">
        <v>45242.0</v>
      </c>
      <c r="B3926" s="11" t="s">
        <v>2467</v>
      </c>
      <c r="C3926" s="12">
        <v>0.0</v>
      </c>
      <c r="D3926" s="12">
        <f t="shared" si="1"/>
        <v>12</v>
      </c>
    </row>
    <row r="3927">
      <c r="A3927" s="10">
        <v>45242.0</v>
      </c>
      <c r="B3927" s="11" t="s">
        <v>2852</v>
      </c>
      <c r="C3927" s="12">
        <v>0.0</v>
      </c>
      <c r="D3927" s="12">
        <f t="shared" si="1"/>
        <v>12</v>
      </c>
    </row>
    <row r="3928">
      <c r="A3928" s="10">
        <v>45242.0</v>
      </c>
      <c r="B3928" s="11" t="s">
        <v>2158</v>
      </c>
      <c r="C3928" s="12">
        <v>0.0</v>
      </c>
      <c r="D3928" s="12">
        <f t="shared" si="1"/>
        <v>12</v>
      </c>
    </row>
    <row r="3929">
      <c r="A3929" s="10">
        <v>45242.0</v>
      </c>
      <c r="B3929" s="11" t="s">
        <v>1520</v>
      </c>
      <c r="C3929" s="12">
        <v>0.0</v>
      </c>
      <c r="D3929" s="12">
        <f t="shared" si="1"/>
        <v>12</v>
      </c>
    </row>
    <row r="3930">
      <c r="A3930" s="10">
        <v>45242.0</v>
      </c>
      <c r="B3930" s="11" t="s">
        <v>1407</v>
      </c>
      <c r="C3930" s="12">
        <v>0.0</v>
      </c>
      <c r="D3930" s="12">
        <f t="shared" si="1"/>
        <v>12</v>
      </c>
    </row>
    <row r="3931">
      <c r="A3931" s="10">
        <v>45242.0</v>
      </c>
      <c r="B3931" s="11" t="s">
        <v>938</v>
      </c>
      <c r="C3931" s="12">
        <v>0.0</v>
      </c>
      <c r="D3931" s="12">
        <f t="shared" si="1"/>
        <v>12</v>
      </c>
    </row>
    <row r="3932">
      <c r="A3932" s="10">
        <v>45242.0</v>
      </c>
      <c r="B3932" s="11" t="s">
        <v>2853</v>
      </c>
      <c r="C3932" s="12">
        <v>0.0</v>
      </c>
      <c r="D3932" s="12">
        <f t="shared" si="1"/>
        <v>12</v>
      </c>
    </row>
    <row r="3933">
      <c r="A3933" s="10">
        <v>45242.0</v>
      </c>
      <c r="B3933" s="11" t="s">
        <v>2186</v>
      </c>
      <c r="C3933" s="12">
        <v>0.0</v>
      </c>
      <c r="D3933" s="12">
        <f t="shared" si="1"/>
        <v>12</v>
      </c>
    </row>
    <row r="3934">
      <c r="A3934" s="10">
        <v>45242.0</v>
      </c>
      <c r="B3934" s="11" t="s">
        <v>735</v>
      </c>
      <c r="C3934" s="12">
        <v>0.0</v>
      </c>
      <c r="D3934" s="12">
        <f t="shared" si="1"/>
        <v>12</v>
      </c>
    </row>
    <row r="3935">
      <c r="A3935" s="10">
        <v>45242.0</v>
      </c>
      <c r="B3935" s="11" t="s">
        <v>1730</v>
      </c>
      <c r="C3935" s="12">
        <v>0.0</v>
      </c>
      <c r="D3935" s="12">
        <f t="shared" si="1"/>
        <v>12</v>
      </c>
    </row>
    <row r="3936">
      <c r="A3936" s="10">
        <v>45242.0</v>
      </c>
      <c r="B3936" s="11" t="s">
        <v>1172</v>
      </c>
      <c r="C3936" s="12">
        <v>0.0</v>
      </c>
      <c r="D3936" s="12">
        <f t="shared" si="1"/>
        <v>12</v>
      </c>
    </row>
    <row r="3937">
      <c r="A3937" s="10">
        <v>45242.0</v>
      </c>
      <c r="B3937" s="11" t="s">
        <v>1394</v>
      </c>
      <c r="C3937" s="12">
        <v>0.0</v>
      </c>
      <c r="D3937" s="12">
        <f t="shared" si="1"/>
        <v>12</v>
      </c>
    </row>
    <row r="3938">
      <c r="A3938" s="10">
        <v>45242.0</v>
      </c>
      <c r="B3938" s="11" t="s">
        <v>2854</v>
      </c>
      <c r="C3938" s="12">
        <v>0.0</v>
      </c>
      <c r="D3938" s="12">
        <f t="shared" si="1"/>
        <v>12</v>
      </c>
    </row>
    <row r="3939">
      <c r="A3939" s="10">
        <v>45242.0</v>
      </c>
      <c r="B3939" s="11" t="s">
        <v>2855</v>
      </c>
      <c r="C3939" s="12">
        <v>0.0</v>
      </c>
      <c r="D3939" s="12">
        <f t="shared" si="1"/>
        <v>12</v>
      </c>
    </row>
    <row r="3940">
      <c r="A3940" s="10">
        <v>45242.0</v>
      </c>
      <c r="B3940" s="11" t="s">
        <v>2856</v>
      </c>
      <c r="C3940" s="12">
        <v>0.0</v>
      </c>
      <c r="D3940" s="12">
        <f t="shared" si="1"/>
        <v>12</v>
      </c>
    </row>
    <row r="3941">
      <c r="A3941" s="10">
        <v>45242.0</v>
      </c>
      <c r="B3941" s="11" t="s">
        <v>369</v>
      </c>
      <c r="C3941" s="12">
        <v>0.0</v>
      </c>
      <c r="D3941" s="12">
        <f t="shared" si="1"/>
        <v>12</v>
      </c>
    </row>
    <row r="3942">
      <c r="A3942" s="10">
        <v>45242.0</v>
      </c>
      <c r="B3942" s="11" t="s">
        <v>2857</v>
      </c>
      <c r="C3942" s="12">
        <v>0.0</v>
      </c>
      <c r="D3942" s="12">
        <f t="shared" si="1"/>
        <v>12</v>
      </c>
    </row>
    <row r="3943">
      <c r="A3943" s="10">
        <v>45242.0</v>
      </c>
      <c r="B3943" s="11" t="s">
        <v>2858</v>
      </c>
      <c r="C3943" s="12">
        <v>0.0</v>
      </c>
      <c r="D3943" s="12">
        <f t="shared" si="1"/>
        <v>12</v>
      </c>
    </row>
    <row r="3944">
      <c r="A3944" s="10">
        <v>45242.0</v>
      </c>
      <c r="B3944" s="11" t="s">
        <v>2859</v>
      </c>
      <c r="C3944" s="12">
        <v>0.0</v>
      </c>
      <c r="D3944" s="12">
        <f t="shared" si="1"/>
        <v>12</v>
      </c>
    </row>
    <row r="3945">
      <c r="A3945" s="10">
        <v>45242.0</v>
      </c>
      <c r="B3945" s="11" t="s">
        <v>2860</v>
      </c>
      <c r="C3945" s="12">
        <v>0.0</v>
      </c>
      <c r="D3945" s="12">
        <f t="shared" si="1"/>
        <v>12</v>
      </c>
    </row>
    <row r="3946">
      <c r="A3946" s="10">
        <v>45242.0</v>
      </c>
      <c r="B3946" s="11" t="s">
        <v>1941</v>
      </c>
      <c r="C3946" s="12">
        <v>0.0</v>
      </c>
      <c r="D3946" s="12">
        <f t="shared" si="1"/>
        <v>12</v>
      </c>
    </row>
    <row r="3947">
      <c r="A3947" s="10">
        <v>45242.0</v>
      </c>
      <c r="B3947" s="11" t="s">
        <v>2645</v>
      </c>
      <c r="C3947" s="12">
        <v>0.0</v>
      </c>
      <c r="D3947" s="12">
        <f t="shared" si="1"/>
        <v>12</v>
      </c>
    </row>
    <row r="3948">
      <c r="A3948" s="10">
        <v>45242.0</v>
      </c>
      <c r="B3948" s="11" t="s">
        <v>2861</v>
      </c>
      <c r="C3948" s="12">
        <v>0.0</v>
      </c>
      <c r="D3948" s="12">
        <f t="shared" si="1"/>
        <v>12</v>
      </c>
    </row>
    <row r="3949">
      <c r="A3949" s="10">
        <v>45242.0</v>
      </c>
      <c r="B3949" s="11" t="s">
        <v>2862</v>
      </c>
      <c r="C3949" s="12">
        <v>0.0</v>
      </c>
      <c r="D3949" s="12">
        <f t="shared" si="1"/>
        <v>12</v>
      </c>
    </row>
    <row r="3950">
      <c r="A3950" s="10">
        <v>45242.0</v>
      </c>
      <c r="B3950" s="11" t="s">
        <v>1248</v>
      </c>
      <c r="C3950" s="12">
        <v>0.0</v>
      </c>
      <c r="D3950" s="12">
        <f t="shared" si="1"/>
        <v>12</v>
      </c>
    </row>
    <row r="3951">
      <c r="A3951" s="10">
        <v>45242.0</v>
      </c>
      <c r="B3951" s="11" t="s">
        <v>2607</v>
      </c>
      <c r="C3951" s="12">
        <v>0.0</v>
      </c>
      <c r="D3951" s="12">
        <f t="shared" si="1"/>
        <v>12</v>
      </c>
    </row>
    <row r="3952">
      <c r="A3952" s="10">
        <v>45242.0</v>
      </c>
      <c r="B3952" s="11" t="s">
        <v>2863</v>
      </c>
      <c r="C3952" s="12">
        <v>0.0</v>
      </c>
      <c r="D3952" s="12">
        <f t="shared" si="1"/>
        <v>12</v>
      </c>
    </row>
    <row r="3953">
      <c r="A3953" s="10">
        <v>45242.0</v>
      </c>
      <c r="B3953" s="11" t="s">
        <v>2657</v>
      </c>
      <c r="C3953" s="12">
        <v>0.0</v>
      </c>
      <c r="D3953" s="12">
        <f t="shared" si="1"/>
        <v>12</v>
      </c>
    </row>
    <row r="3954">
      <c r="A3954" s="10">
        <v>45238.0</v>
      </c>
      <c r="B3954" s="11" t="s">
        <v>257</v>
      </c>
      <c r="C3954" s="12">
        <v>0.0</v>
      </c>
      <c r="D3954" s="12">
        <f t="shared" si="1"/>
        <v>8</v>
      </c>
    </row>
    <row r="3955">
      <c r="A3955" s="10">
        <v>45238.0</v>
      </c>
      <c r="B3955" s="11" t="s">
        <v>712</v>
      </c>
      <c r="C3955" s="12">
        <v>0.0</v>
      </c>
      <c r="D3955" s="12">
        <f t="shared" si="1"/>
        <v>8</v>
      </c>
    </row>
    <row r="3956">
      <c r="A3956" s="10">
        <v>45238.0</v>
      </c>
      <c r="B3956" s="11" t="s">
        <v>557</v>
      </c>
      <c r="C3956" s="12">
        <v>0.0</v>
      </c>
      <c r="D3956" s="12">
        <f t="shared" si="1"/>
        <v>8</v>
      </c>
    </row>
    <row r="3957">
      <c r="A3957" s="10">
        <v>45238.0</v>
      </c>
      <c r="B3957" s="11" t="s">
        <v>1101</v>
      </c>
      <c r="C3957" s="12">
        <v>0.0</v>
      </c>
      <c r="D3957" s="12">
        <f t="shared" si="1"/>
        <v>8</v>
      </c>
    </row>
    <row r="3958">
      <c r="A3958" s="10">
        <v>45238.0</v>
      </c>
      <c r="B3958" s="11" t="s">
        <v>2864</v>
      </c>
      <c r="C3958" s="12">
        <v>0.0</v>
      </c>
      <c r="D3958" s="12">
        <f t="shared" si="1"/>
        <v>8</v>
      </c>
    </row>
    <row r="3959">
      <c r="A3959" s="10">
        <v>45238.0</v>
      </c>
      <c r="B3959" s="11" t="s">
        <v>848</v>
      </c>
      <c r="C3959" s="12">
        <v>0.0</v>
      </c>
      <c r="D3959" s="12">
        <f t="shared" si="1"/>
        <v>8</v>
      </c>
    </row>
    <row r="3960">
      <c r="A3960" s="10">
        <v>45238.0</v>
      </c>
      <c r="B3960" s="11" t="s">
        <v>1397</v>
      </c>
      <c r="C3960" s="12">
        <v>0.0</v>
      </c>
      <c r="D3960" s="12">
        <f t="shared" si="1"/>
        <v>8</v>
      </c>
    </row>
    <row r="3961">
      <c r="A3961" s="10">
        <v>45238.0</v>
      </c>
      <c r="B3961" s="11" t="s">
        <v>2865</v>
      </c>
      <c r="C3961" s="12">
        <v>0.0</v>
      </c>
      <c r="D3961" s="12">
        <f t="shared" si="1"/>
        <v>8</v>
      </c>
    </row>
    <row r="3962">
      <c r="A3962" s="10">
        <v>45238.0</v>
      </c>
      <c r="B3962" s="11" t="s">
        <v>2866</v>
      </c>
      <c r="C3962" s="12">
        <v>0.0</v>
      </c>
      <c r="D3962" s="12">
        <f t="shared" si="1"/>
        <v>8</v>
      </c>
    </row>
    <row r="3963">
      <c r="A3963" s="10">
        <v>45238.0</v>
      </c>
      <c r="B3963" s="11" t="s">
        <v>2867</v>
      </c>
      <c r="C3963" s="12">
        <v>0.0</v>
      </c>
      <c r="D3963" s="12">
        <f t="shared" si="1"/>
        <v>8</v>
      </c>
    </row>
    <row r="3964">
      <c r="A3964" s="10">
        <v>45238.0</v>
      </c>
      <c r="B3964" s="11" t="s">
        <v>1662</v>
      </c>
      <c r="C3964" s="12">
        <v>0.0</v>
      </c>
      <c r="D3964" s="12">
        <f t="shared" si="1"/>
        <v>8</v>
      </c>
    </row>
    <row r="3965">
      <c r="A3965" s="10">
        <v>45238.0</v>
      </c>
      <c r="B3965" s="11" t="s">
        <v>2868</v>
      </c>
      <c r="C3965" s="12">
        <v>0.0</v>
      </c>
      <c r="D3965" s="12">
        <f t="shared" si="1"/>
        <v>8</v>
      </c>
    </row>
    <row r="3966">
      <c r="A3966" s="10">
        <v>45238.0</v>
      </c>
      <c r="B3966" s="11" t="s">
        <v>1180</v>
      </c>
      <c r="C3966" s="12">
        <v>0.0</v>
      </c>
      <c r="D3966" s="12">
        <f t="shared" si="1"/>
        <v>8</v>
      </c>
    </row>
    <row r="3967">
      <c r="A3967" s="10">
        <v>45238.0</v>
      </c>
      <c r="B3967" s="11" t="s">
        <v>2869</v>
      </c>
      <c r="C3967" s="12">
        <v>0.0</v>
      </c>
      <c r="D3967" s="12">
        <f t="shared" si="1"/>
        <v>8</v>
      </c>
    </row>
    <row r="3968">
      <c r="A3968" s="10">
        <v>45238.0</v>
      </c>
      <c r="B3968" s="11" t="s">
        <v>2870</v>
      </c>
      <c r="C3968" s="12">
        <v>0.0</v>
      </c>
      <c r="D3968" s="12">
        <f t="shared" si="1"/>
        <v>8</v>
      </c>
    </row>
    <row r="3969">
      <c r="A3969" s="10">
        <v>45238.0</v>
      </c>
      <c r="B3969" s="11" t="s">
        <v>2871</v>
      </c>
      <c r="C3969" s="12">
        <v>0.0</v>
      </c>
      <c r="D3969" s="12">
        <f t="shared" si="1"/>
        <v>8</v>
      </c>
    </row>
    <row r="3970">
      <c r="A3970" s="10">
        <v>45238.0</v>
      </c>
      <c r="B3970" s="11" t="s">
        <v>1296</v>
      </c>
      <c r="C3970" s="12">
        <v>0.0</v>
      </c>
      <c r="D3970" s="12">
        <f t="shared" si="1"/>
        <v>8</v>
      </c>
    </row>
    <row r="3971">
      <c r="A3971" s="10">
        <v>45238.0</v>
      </c>
      <c r="B3971" s="11" t="s">
        <v>2872</v>
      </c>
      <c r="C3971" s="12">
        <v>0.0</v>
      </c>
      <c r="D3971" s="12">
        <f t="shared" si="1"/>
        <v>8</v>
      </c>
    </row>
    <row r="3972">
      <c r="A3972" s="10">
        <v>45238.0</v>
      </c>
      <c r="B3972" s="11" t="s">
        <v>2873</v>
      </c>
      <c r="C3972" s="12">
        <v>0.0</v>
      </c>
      <c r="D3972" s="12">
        <f t="shared" si="1"/>
        <v>8</v>
      </c>
    </row>
    <row r="3973">
      <c r="A3973" s="10">
        <v>45238.0</v>
      </c>
      <c r="B3973" s="11" t="s">
        <v>2874</v>
      </c>
      <c r="C3973" s="12">
        <v>0.0</v>
      </c>
      <c r="D3973" s="12">
        <f t="shared" si="1"/>
        <v>8</v>
      </c>
    </row>
    <row r="3974">
      <c r="A3974" s="10">
        <v>45238.0</v>
      </c>
      <c r="B3974" s="11" t="s">
        <v>297</v>
      </c>
      <c r="C3974" s="12">
        <v>0.0</v>
      </c>
      <c r="D3974" s="12">
        <f t="shared" si="1"/>
        <v>8</v>
      </c>
    </row>
    <row r="3975">
      <c r="A3975" s="10">
        <v>45238.0</v>
      </c>
      <c r="B3975" s="11" t="s">
        <v>1030</v>
      </c>
      <c r="C3975" s="12">
        <v>0.0</v>
      </c>
      <c r="D3975" s="12">
        <f t="shared" si="1"/>
        <v>8</v>
      </c>
    </row>
    <row r="3976">
      <c r="A3976" s="10">
        <v>45238.0</v>
      </c>
      <c r="B3976" s="11" t="s">
        <v>2875</v>
      </c>
      <c r="C3976" s="12">
        <v>0.0</v>
      </c>
      <c r="D3976" s="12">
        <f t="shared" si="1"/>
        <v>8</v>
      </c>
    </row>
    <row r="3977">
      <c r="A3977" s="10">
        <v>45238.0</v>
      </c>
      <c r="B3977" s="11" t="s">
        <v>2876</v>
      </c>
      <c r="C3977" s="12">
        <v>0.0</v>
      </c>
      <c r="D3977" s="12">
        <f t="shared" si="1"/>
        <v>8</v>
      </c>
    </row>
    <row r="3978">
      <c r="A3978" s="10">
        <v>45238.0</v>
      </c>
      <c r="B3978" s="11" t="s">
        <v>2877</v>
      </c>
      <c r="C3978" s="12">
        <v>0.0</v>
      </c>
      <c r="D3978" s="12">
        <f t="shared" si="1"/>
        <v>8</v>
      </c>
    </row>
    <row r="3979">
      <c r="A3979" s="10">
        <v>45238.0</v>
      </c>
      <c r="B3979" s="11" t="s">
        <v>2878</v>
      </c>
      <c r="C3979" s="12">
        <v>0.0</v>
      </c>
      <c r="D3979" s="12">
        <f t="shared" si="1"/>
        <v>8</v>
      </c>
    </row>
    <row r="3980">
      <c r="A3980" s="10">
        <v>45238.0</v>
      </c>
      <c r="B3980" s="11" t="s">
        <v>2879</v>
      </c>
      <c r="C3980" s="12">
        <v>0.0</v>
      </c>
      <c r="D3980" s="12">
        <f t="shared" si="1"/>
        <v>8</v>
      </c>
    </row>
    <row r="3981">
      <c r="A3981" s="10">
        <v>45238.0</v>
      </c>
      <c r="B3981" s="11" t="s">
        <v>1400</v>
      </c>
      <c r="C3981" s="12">
        <v>0.0</v>
      </c>
      <c r="D3981" s="12">
        <f t="shared" si="1"/>
        <v>8</v>
      </c>
    </row>
    <row r="3982">
      <c r="A3982" s="10">
        <v>45238.0</v>
      </c>
      <c r="B3982" s="11" t="s">
        <v>689</v>
      </c>
      <c r="C3982" s="12">
        <v>0.0</v>
      </c>
      <c r="D3982" s="12">
        <f t="shared" si="1"/>
        <v>8</v>
      </c>
    </row>
    <row r="3983">
      <c r="A3983" s="10">
        <v>45238.0</v>
      </c>
      <c r="B3983" s="11" t="s">
        <v>2880</v>
      </c>
      <c r="C3983" s="12">
        <v>0.0</v>
      </c>
      <c r="D3983" s="12">
        <f t="shared" si="1"/>
        <v>8</v>
      </c>
    </row>
    <row r="3984">
      <c r="A3984" s="10">
        <v>45238.0</v>
      </c>
      <c r="B3984" s="11" t="s">
        <v>2881</v>
      </c>
      <c r="C3984" s="12">
        <v>0.0</v>
      </c>
      <c r="D3984" s="12">
        <f t="shared" si="1"/>
        <v>8</v>
      </c>
    </row>
    <row r="3985">
      <c r="A3985" s="10">
        <v>45238.0</v>
      </c>
      <c r="B3985" s="11" t="s">
        <v>1965</v>
      </c>
      <c r="C3985" s="12">
        <v>0.0</v>
      </c>
      <c r="D3985" s="12">
        <f t="shared" si="1"/>
        <v>8</v>
      </c>
    </row>
    <row r="3986">
      <c r="A3986" s="10">
        <v>45238.0</v>
      </c>
      <c r="B3986" s="11" t="s">
        <v>2882</v>
      </c>
      <c r="C3986" s="12">
        <v>0.0</v>
      </c>
      <c r="D3986" s="12">
        <f t="shared" si="1"/>
        <v>8</v>
      </c>
    </row>
    <row r="3987">
      <c r="A3987" s="10">
        <v>45238.0</v>
      </c>
      <c r="B3987" s="11" t="s">
        <v>562</v>
      </c>
      <c r="C3987" s="12">
        <v>0.0</v>
      </c>
      <c r="D3987" s="12">
        <f t="shared" si="1"/>
        <v>8</v>
      </c>
    </row>
    <row r="3988">
      <c r="A3988" s="10">
        <v>45238.0</v>
      </c>
      <c r="B3988" s="11" t="s">
        <v>1200</v>
      </c>
      <c r="C3988" s="12">
        <v>0.0</v>
      </c>
      <c r="D3988" s="12">
        <f t="shared" si="1"/>
        <v>8</v>
      </c>
    </row>
    <row r="3989">
      <c r="A3989" s="10">
        <v>45238.0</v>
      </c>
      <c r="B3989" s="11" t="s">
        <v>311</v>
      </c>
      <c r="C3989" s="12">
        <v>0.0</v>
      </c>
      <c r="D3989" s="12">
        <f t="shared" si="1"/>
        <v>8</v>
      </c>
    </row>
    <row r="3990">
      <c r="A3990" s="10">
        <v>45238.0</v>
      </c>
      <c r="B3990" s="11" t="s">
        <v>2883</v>
      </c>
      <c r="C3990" s="12">
        <v>0.0</v>
      </c>
      <c r="D3990" s="12">
        <f t="shared" si="1"/>
        <v>8</v>
      </c>
    </row>
    <row r="3991">
      <c r="A3991" s="10">
        <v>45238.0</v>
      </c>
      <c r="B3991" s="11" t="s">
        <v>1365</v>
      </c>
      <c r="C3991" s="12">
        <v>0.0</v>
      </c>
      <c r="D3991" s="12">
        <f t="shared" si="1"/>
        <v>8</v>
      </c>
    </row>
    <row r="3992">
      <c r="A3992" s="10">
        <v>45238.0</v>
      </c>
      <c r="B3992" s="11" t="s">
        <v>2884</v>
      </c>
      <c r="C3992" s="12">
        <v>0.0</v>
      </c>
      <c r="D3992" s="12">
        <f t="shared" si="1"/>
        <v>8</v>
      </c>
    </row>
    <row r="3993">
      <c r="A3993" s="10">
        <v>45238.0</v>
      </c>
      <c r="B3993" s="11" t="s">
        <v>2885</v>
      </c>
      <c r="C3993" s="12">
        <v>0.0</v>
      </c>
      <c r="D3993" s="12">
        <f t="shared" si="1"/>
        <v>8</v>
      </c>
    </row>
    <row r="3994">
      <c r="A3994" s="10">
        <v>45238.0</v>
      </c>
      <c r="B3994" s="11" t="s">
        <v>945</v>
      </c>
      <c r="C3994" s="12">
        <v>0.0</v>
      </c>
      <c r="D3994" s="12">
        <f t="shared" si="1"/>
        <v>8</v>
      </c>
    </row>
    <row r="3995">
      <c r="A3995" s="10">
        <v>45238.0</v>
      </c>
      <c r="B3995" s="11" t="s">
        <v>939</v>
      </c>
      <c r="C3995" s="12">
        <v>0.0</v>
      </c>
      <c r="D3995" s="12">
        <f t="shared" si="1"/>
        <v>8</v>
      </c>
    </row>
    <row r="3996">
      <c r="A3996" s="10">
        <v>45238.0</v>
      </c>
      <c r="B3996" s="11" t="s">
        <v>2545</v>
      </c>
      <c r="C3996" s="12">
        <v>0.0</v>
      </c>
      <c r="D3996" s="12">
        <f t="shared" si="1"/>
        <v>8</v>
      </c>
    </row>
    <row r="3997">
      <c r="A3997" s="10">
        <v>45238.0</v>
      </c>
      <c r="B3997" s="11" t="s">
        <v>2886</v>
      </c>
      <c r="C3997" s="12">
        <v>0.0</v>
      </c>
      <c r="D3997" s="12">
        <f t="shared" si="1"/>
        <v>8</v>
      </c>
    </row>
    <row r="3998">
      <c r="A3998" s="10">
        <v>45238.0</v>
      </c>
      <c r="B3998" s="11" t="s">
        <v>2887</v>
      </c>
      <c r="C3998" s="12">
        <v>0.0</v>
      </c>
      <c r="D3998" s="12">
        <f t="shared" si="1"/>
        <v>8</v>
      </c>
    </row>
    <row r="3999">
      <c r="A3999" s="10">
        <v>45238.0</v>
      </c>
      <c r="B3999" s="11" t="s">
        <v>1361</v>
      </c>
      <c r="C3999" s="12">
        <v>0.0</v>
      </c>
      <c r="D3999" s="12">
        <f t="shared" si="1"/>
        <v>8</v>
      </c>
    </row>
    <row r="4000">
      <c r="A4000" s="10">
        <v>45238.0</v>
      </c>
      <c r="B4000" s="11" t="s">
        <v>926</v>
      </c>
      <c r="C4000" s="12">
        <v>0.0</v>
      </c>
      <c r="D4000" s="12">
        <f t="shared" si="1"/>
        <v>8</v>
      </c>
    </row>
    <row r="4001">
      <c r="A4001" s="10">
        <v>45238.0</v>
      </c>
      <c r="B4001" s="11" t="s">
        <v>2888</v>
      </c>
      <c r="C4001" s="12">
        <v>0.0</v>
      </c>
      <c r="D4001" s="12">
        <f t="shared" si="1"/>
        <v>8</v>
      </c>
    </row>
    <row r="4002">
      <c r="A4002" s="10">
        <v>45238.0</v>
      </c>
      <c r="B4002" s="11" t="s">
        <v>1118</v>
      </c>
      <c r="C4002" s="12">
        <v>0.0</v>
      </c>
      <c r="D4002" s="12">
        <f t="shared" si="1"/>
        <v>8</v>
      </c>
    </row>
    <row r="4003">
      <c r="A4003" s="10">
        <v>45238.0</v>
      </c>
      <c r="B4003" s="11" t="s">
        <v>2889</v>
      </c>
      <c r="C4003" s="12">
        <v>0.0</v>
      </c>
      <c r="D4003" s="12">
        <f t="shared" si="1"/>
        <v>8</v>
      </c>
    </row>
    <row r="4004">
      <c r="A4004" s="10">
        <v>45238.0</v>
      </c>
      <c r="B4004" s="11" t="s">
        <v>2890</v>
      </c>
      <c r="C4004" s="12">
        <v>0.0</v>
      </c>
      <c r="D4004" s="12">
        <f t="shared" si="1"/>
        <v>8</v>
      </c>
    </row>
    <row r="4005">
      <c r="A4005" s="10">
        <v>45238.0</v>
      </c>
      <c r="B4005" s="11" t="s">
        <v>2891</v>
      </c>
      <c r="C4005" s="12">
        <v>0.0</v>
      </c>
      <c r="D4005" s="12">
        <f t="shared" si="1"/>
        <v>8</v>
      </c>
    </row>
    <row r="4006">
      <c r="A4006" s="10">
        <v>45238.0</v>
      </c>
      <c r="B4006" s="11" t="s">
        <v>2892</v>
      </c>
      <c r="C4006" s="12">
        <v>0.0</v>
      </c>
      <c r="D4006" s="12">
        <f t="shared" si="1"/>
        <v>8</v>
      </c>
    </row>
    <row r="4007">
      <c r="A4007" s="10">
        <v>45238.0</v>
      </c>
      <c r="B4007" s="11" t="s">
        <v>2893</v>
      </c>
      <c r="C4007" s="12">
        <v>0.0</v>
      </c>
      <c r="D4007" s="12">
        <f t="shared" si="1"/>
        <v>8</v>
      </c>
    </row>
    <row r="4008">
      <c r="A4008" s="10">
        <v>45238.0</v>
      </c>
      <c r="B4008" s="11" t="s">
        <v>2894</v>
      </c>
      <c r="C4008" s="12">
        <v>0.0</v>
      </c>
      <c r="D4008" s="12">
        <f t="shared" si="1"/>
        <v>8</v>
      </c>
    </row>
    <row r="4009">
      <c r="A4009" s="10">
        <v>45238.0</v>
      </c>
      <c r="B4009" s="11" t="s">
        <v>2895</v>
      </c>
      <c r="C4009" s="12">
        <v>0.0</v>
      </c>
      <c r="D4009" s="12">
        <f t="shared" si="1"/>
        <v>8</v>
      </c>
    </row>
    <row r="4010">
      <c r="A4010" s="10">
        <v>45238.0</v>
      </c>
      <c r="B4010" s="11" t="s">
        <v>2896</v>
      </c>
      <c r="C4010" s="12">
        <v>0.0</v>
      </c>
      <c r="D4010" s="12">
        <f t="shared" si="1"/>
        <v>8</v>
      </c>
    </row>
    <row r="4011">
      <c r="A4011" s="10">
        <v>45238.0</v>
      </c>
      <c r="B4011" s="11" t="s">
        <v>1995</v>
      </c>
      <c r="C4011" s="12">
        <v>0.0</v>
      </c>
      <c r="D4011" s="12">
        <f t="shared" si="1"/>
        <v>8</v>
      </c>
    </row>
    <row r="4012">
      <c r="A4012" s="10">
        <v>45238.0</v>
      </c>
      <c r="B4012" s="11" t="s">
        <v>846</v>
      </c>
      <c r="C4012" s="12">
        <v>0.0</v>
      </c>
      <c r="D4012" s="12">
        <f t="shared" si="1"/>
        <v>8</v>
      </c>
    </row>
    <row r="4013">
      <c r="A4013" s="10">
        <v>45238.0</v>
      </c>
      <c r="B4013" s="11" t="s">
        <v>1096</v>
      </c>
      <c r="C4013" s="12">
        <v>0.0</v>
      </c>
      <c r="D4013" s="12">
        <f t="shared" si="1"/>
        <v>8</v>
      </c>
    </row>
    <row r="4014">
      <c r="A4014" s="10">
        <v>45238.0</v>
      </c>
      <c r="B4014" s="11" t="s">
        <v>2897</v>
      </c>
      <c r="C4014" s="12">
        <v>0.0</v>
      </c>
      <c r="D4014" s="12">
        <f t="shared" si="1"/>
        <v>8</v>
      </c>
    </row>
    <row r="4015">
      <c r="A4015" s="10">
        <v>45231.0</v>
      </c>
      <c r="B4015" s="11" t="s">
        <v>1011</v>
      </c>
      <c r="C4015" s="12">
        <v>0.0</v>
      </c>
      <c r="D4015" s="12">
        <f t="shared" si="1"/>
        <v>1</v>
      </c>
    </row>
    <row r="4016">
      <c r="A4016" s="10">
        <v>45231.0</v>
      </c>
      <c r="B4016" s="11" t="s">
        <v>1101</v>
      </c>
      <c r="C4016" s="12">
        <v>0.0</v>
      </c>
      <c r="D4016" s="12">
        <f t="shared" si="1"/>
        <v>1</v>
      </c>
    </row>
    <row r="4017">
      <c r="A4017" s="10">
        <v>45231.0</v>
      </c>
      <c r="B4017" s="11" t="s">
        <v>1414</v>
      </c>
      <c r="C4017" s="12">
        <v>0.0</v>
      </c>
      <c r="D4017" s="12">
        <f t="shared" si="1"/>
        <v>1</v>
      </c>
    </row>
    <row r="4018">
      <c r="A4018" s="10">
        <v>45231.0</v>
      </c>
      <c r="B4018" s="11" t="s">
        <v>1556</v>
      </c>
      <c r="C4018" s="12">
        <v>0.0</v>
      </c>
      <c r="D4018" s="12">
        <f t="shared" si="1"/>
        <v>1</v>
      </c>
    </row>
    <row r="4019">
      <c r="A4019" s="10">
        <v>45231.0</v>
      </c>
      <c r="B4019" s="11" t="s">
        <v>2898</v>
      </c>
      <c r="C4019" s="12">
        <v>0.0</v>
      </c>
      <c r="D4019" s="12">
        <f t="shared" si="1"/>
        <v>1</v>
      </c>
    </row>
    <row r="4020">
      <c r="A4020" s="10">
        <v>45231.0</v>
      </c>
      <c r="B4020" s="11" t="s">
        <v>1338</v>
      </c>
      <c r="C4020" s="12">
        <v>0.0</v>
      </c>
      <c r="D4020" s="12">
        <f t="shared" si="1"/>
        <v>1</v>
      </c>
    </row>
    <row r="4021">
      <c r="A4021" s="10">
        <v>45231.0</v>
      </c>
      <c r="B4021" s="11" t="s">
        <v>2899</v>
      </c>
      <c r="C4021" s="12">
        <v>0.0</v>
      </c>
      <c r="D4021" s="12">
        <f t="shared" si="1"/>
        <v>1</v>
      </c>
    </row>
    <row r="4022">
      <c r="A4022" s="10">
        <v>45231.0</v>
      </c>
      <c r="B4022" s="11" t="s">
        <v>2900</v>
      </c>
      <c r="C4022" s="12">
        <v>0.0</v>
      </c>
      <c r="D4022" s="12">
        <f t="shared" si="1"/>
        <v>1</v>
      </c>
    </row>
    <row r="4023">
      <c r="A4023" s="10">
        <v>45231.0</v>
      </c>
      <c r="B4023" s="11" t="s">
        <v>2901</v>
      </c>
      <c r="C4023" s="12">
        <v>0.0</v>
      </c>
      <c r="D4023" s="12">
        <f t="shared" si="1"/>
        <v>1</v>
      </c>
    </row>
    <row r="4024">
      <c r="A4024" s="10">
        <v>45231.0</v>
      </c>
      <c r="B4024" s="11" t="s">
        <v>2902</v>
      </c>
      <c r="C4024" s="12">
        <v>0.0</v>
      </c>
      <c r="D4024" s="12">
        <f t="shared" si="1"/>
        <v>1</v>
      </c>
    </row>
    <row r="4025">
      <c r="A4025" s="10">
        <v>45231.0</v>
      </c>
      <c r="B4025" s="11" t="s">
        <v>1007</v>
      </c>
      <c r="C4025" s="12">
        <v>0.0</v>
      </c>
      <c r="D4025" s="12">
        <f t="shared" si="1"/>
        <v>1</v>
      </c>
    </row>
    <row r="4026">
      <c r="A4026" s="10">
        <v>45231.0</v>
      </c>
      <c r="B4026" s="11" t="s">
        <v>2903</v>
      </c>
      <c r="C4026" s="12">
        <v>0.0</v>
      </c>
      <c r="D4026" s="12">
        <f t="shared" si="1"/>
        <v>1</v>
      </c>
    </row>
    <row r="4027">
      <c r="A4027" s="10">
        <v>45231.0</v>
      </c>
      <c r="B4027" s="11" t="s">
        <v>2904</v>
      </c>
      <c r="C4027" s="12">
        <v>0.0</v>
      </c>
      <c r="D4027" s="12">
        <f t="shared" si="1"/>
        <v>1</v>
      </c>
    </row>
    <row r="4028">
      <c r="A4028" s="10">
        <v>45231.0</v>
      </c>
      <c r="B4028" s="11" t="s">
        <v>1982</v>
      </c>
      <c r="C4028" s="12">
        <v>0.0</v>
      </c>
      <c r="D4028" s="12">
        <f t="shared" si="1"/>
        <v>1</v>
      </c>
    </row>
    <row r="4029">
      <c r="A4029" s="10">
        <v>45231.0</v>
      </c>
      <c r="B4029" s="11" t="s">
        <v>246</v>
      </c>
      <c r="C4029" s="12">
        <v>0.0</v>
      </c>
      <c r="D4029" s="12">
        <f t="shared" si="1"/>
        <v>1</v>
      </c>
    </row>
    <row r="4030">
      <c r="A4030" s="10">
        <v>45231.0</v>
      </c>
      <c r="B4030" s="11" t="s">
        <v>2679</v>
      </c>
      <c r="C4030" s="12">
        <v>0.0</v>
      </c>
      <c r="D4030" s="12">
        <f t="shared" si="1"/>
        <v>1</v>
      </c>
    </row>
    <row r="4031">
      <c r="A4031" s="10">
        <v>45231.0</v>
      </c>
      <c r="B4031" s="11" t="s">
        <v>2905</v>
      </c>
      <c r="C4031" s="12">
        <v>0.0</v>
      </c>
      <c r="D4031" s="12">
        <f t="shared" si="1"/>
        <v>1</v>
      </c>
    </row>
    <row r="4032">
      <c r="A4032" s="10">
        <v>45231.0</v>
      </c>
      <c r="B4032" s="11" t="s">
        <v>2906</v>
      </c>
      <c r="C4032" s="12">
        <v>0.0</v>
      </c>
      <c r="D4032" s="12">
        <f t="shared" si="1"/>
        <v>1</v>
      </c>
    </row>
    <row r="4033">
      <c r="A4033" s="10">
        <v>45231.0</v>
      </c>
      <c r="B4033" s="11" t="s">
        <v>854</v>
      </c>
      <c r="C4033" s="12">
        <v>0.0</v>
      </c>
      <c r="D4033" s="12">
        <f t="shared" si="1"/>
        <v>1</v>
      </c>
    </row>
    <row r="4034">
      <c r="A4034" s="10">
        <v>45231.0</v>
      </c>
      <c r="B4034" s="11" t="s">
        <v>2907</v>
      </c>
      <c r="C4034" s="12">
        <v>0.0</v>
      </c>
      <c r="D4034" s="12">
        <f t="shared" si="1"/>
        <v>1</v>
      </c>
    </row>
    <row r="4035">
      <c r="A4035" s="10">
        <v>45231.0</v>
      </c>
      <c r="B4035" s="11" t="s">
        <v>2908</v>
      </c>
      <c r="C4035" s="12">
        <v>0.0</v>
      </c>
      <c r="D4035" s="12">
        <f t="shared" si="1"/>
        <v>1</v>
      </c>
    </row>
    <row r="4036">
      <c r="A4036" s="10">
        <v>45231.0</v>
      </c>
      <c r="B4036" s="11" t="s">
        <v>2909</v>
      </c>
      <c r="C4036" s="12">
        <v>0.0</v>
      </c>
      <c r="D4036" s="12">
        <f t="shared" si="1"/>
        <v>1</v>
      </c>
    </row>
    <row r="4037">
      <c r="A4037" s="10">
        <v>45231.0</v>
      </c>
      <c r="B4037" s="11" t="s">
        <v>667</v>
      </c>
      <c r="C4037" s="12">
        <v>0.0</v>
      </c>
      <c r="D4037" s="12">
        <f t="shared" si="1"/>
        <v>1</v>
      </c>
    </row>
    <row r="4038">
      <c r="A4038" s="10">
        <v>45231.0</v>
      </c>
      <c r="B4038" s="11" t="s">
        <v>2910</v>
      </c>
      <c r="C4038" s="12">
        <v>0.0</v>
      </c>
      <c r="D4038" s="12">
        <f t="shared" si="1"/>
        <v>1</v>
      </c>
    </row>
    <row r="4039">
      <c r="A4039" s="10">
        <v>45231.0</v>
      </c>
      <c r="B4039" s="11" t="s">
        <v>338</v>
      </c>
      <c r="C4039" s="12">
        <v>0.0</v>
      </c>
      <c r="D4039" s="12">
        <f t="shared" si="1"/>
        <v>1</v>
      </c>
    </row>
    <row r="4040">
      <c r="A4040" s="10">
        <v>45231.0</v>
      </c>
      <c r="B4040" s="11" t="s">
        <v>2911</v>
      </c>
      <c r="C4040" s="12">
        <v>0.0</v>
      </c>
      <c r="D4040" s="12">
        <f t="shared" si="1"/>
        <v>1</v>
      </c>
    </row>
    <row r="4041">
      <c r="A4041" s="10">
        <v>45231.0</v>
      </c>
      <c r="B4041" s="11" t="s">
        <v>2912</v>
      </c>
      <c r="C4041" s="12">
        <v>0.0</v>
      </c>
      <c r="D4041" s="12">
        <f t="shared" si="1"/>
        <v>1</v>
      </c>
    </row>
    <row r="4042">
      <c r="A4042" s="10">
        <v>45231.0</v>
      </c>
      <c r="B4042" s="11" t="s">
        <v>2913</v>
      </c>
      <c r="C4042" s="12">
        <v>0.0</v>
      </c>
      <c r="D4042" s="12">
        <f t="shared" si="1"/>
        <v>1</v>
      </c>
    </row>
    <row r="4043">
      <c r="A4043" s="10">
        <v>45231.0</v>
      </c>
      <c r="B4043" s="11" t="s">
        <v>2914</v>
      </c>
      <c r="C4043" s="12">
        <v>0.0</v>
      </c>
      <c r="D4043" s="12">
        <f t="shared" si="1"/>
        <v>1</v>
      </c>
    </row>
    <row r="4044">
      <c r="A4044" s="10">
        <v>45231.0</v>
      </c>
      <c r="B4044" s="11" t="s">
        <v>2410</v>
      </c>
      <c r="C4044" s="12">
        <v>0.0</v>
      </c>
      <c r="D4044" s="12">
        <f t="shared" si="1"/>
        <v>1</v>
      </c>
    </row>
    <row r="4045">
      <c r="A4045" s="10">
        <v>45231.0</v>
      </c>
      <c r="B4045" s="11" t="s">
        <v>2397</v>
      </c>
      <c r="C4045" s="12">
        <v>0.0</v>
      </c>
      <c r="D4045" s="12">
        <f t="shared" si="1"/>
        <v>1</v>
      </c>
    </row>
    <row r="4046">
      <c r="A4046" s="10">
        <v>45231.0</v>
      </c>
      <c r="B4046" s="11" t="s">
        <v>1577</v>
      </c>
      <c r="C4046" s="12">
        <v>0.0</v>
      </c>
      <c r="D4046" s="12">
        <f t="shared" si="1"/>
        <v>1</v>
      </c>
    </row>
    <row r="4047">
      <c r="A4047" s="10">
        <v>45231.0</v>
      </c>
      <c r="B4047" s="11" t="s">
        <v>2915</v>
      </c>
      <c r="C4047" s="12">
        <v>0.0</v>
      </c>
      <c r="D4047" s="12">
        <f t="shared" si="1"/>
        <v>1</v>
      </c>
    </row>
    <row r="4048">
      <c r="A4048" s="10">
        <v>45231.0</v>
      </c>
      <c r="B4048" s="11" t="s">
        <v>2916</v>
      </c>
      <c r="C4048" s="12">
        <v>0.0</v>
      </c>
      <c r="D4048" s="12">
        <f t="shared" si="1"/>
        <v>1</v>
      </c>
    </row>
    <row r="4049">
      <c r="A4049" s="10">
        <v>45231.0</v>
      </c>
      <c r="B4049" s="11" t="s">
        <v>847</v>
      </c>
      <c r="C4049" s="12">
        <v>0.0</v>
      </c>
      <c r="D4049" s="12">
        <f t="shared" si="1"/>
        <v>1</v>
      </c>
    </row>
    <row r="4050">
      <c r="A4050" s="10">
        <v>45231.0</v>
      </c>
      <c r="B4050" s="11" t="s">
        <v>2207</v>
      </c>
      <c r="C4050" s="12">
        <v>0.0</v>
      </c>
      <c r="D4050" s="12">
        <f t="shared" si="1"/>
        <v>1</v>
      </c>
    </row>
    <row r="4051">
      <c r="A4051" s="10">
        <v>45231.0</v>
      </c>
      <c r="B4051" s="11" t="s">
        <v>1190</v>
      </c>
      <c r="C4051" s="12">
        <v>0.0</v>
      </c>
      <c r="D4051" s="12">
        <f t="shared" si="1"/>
        <v>1</v>
      </c>
    </row>
    <row r="4052">
      <c r="A4052" s="10">
        <v>45231.0</v>
      </c>
      <c r="B4052" s="11" t="s">
        <v>2917</v>
      </c>
      <c r="C4052" s="12">
        <v>0.0</v>
      </c>
      <c r="D4052" s="12">
        <f t="shared" si="1"/>
        <v>1</v>
      </c>
    </row>
    <row r="4053">
      <c r="A4053" s="10">
        <v>45231.0</v>
      </c>
      <c r="B4053" s="11" t="s">
        <v>2918</v>
      </c>
      <c r="C4053" s="12">
        <v>0.0</v>
      </c>
      <c r="D4053" s="12">
        <f t="shared" si="1"/>
        <v>1</v>
      </c>
    </row>
    <row r="4054">
      <c r="A4054" s="10">
        <v>45231.0</v>
      </c>
      <c r="B4054" s="11" t="s">
        <v>2919</v>
      </c>
      <c r="C4054" s="12">
        <v>0.0</v>
      </c>
      <c r="D4054" s="12">
        <f t="shared" si="1"/>
        <v>1</v>
      </c>
    </row>
    <row r="4055">
      <c r="A4055" s="10">
        <v>45231.0</v>
      </c>
      <c r="B4055" s="11" t="s">
        <v>2920</v>
      </c>
      <c r="C4055" s="12">
        <v>0.0</v>
      </c>
      <c r="D4055" s="12">
        <f t="shared" si="1"/>
        <v>1</v>
      </c>
    </row>
    <row r="4056">
      <c r="A4056" s="10">
        <v>45231.0</v>
      </c>
      <c r="B4056" s="11" t="s">
        <v>2042</v>
      </c>
      <c r="C4056" s="12">
        <v>0.0</v>
      </c>
      <c r="D4056" s="12">
        <f t="shared" si="1"/>
        <v>1</v>
      </c>
    </row>
    <row r="4057">
      <c r="A4057" s="10">
        <v>45231.0</v>
      </c>
      <c r="B4057" s="11" t="s">
        <v>2921</v>
      </c>
      <c r="C4057" s="12">
        <v>0.0</v>
      </c>
      <c r="D4057" s="12">
        <f t="shared" si="1"/>
        <v>1</v>
      </c>
    </row>
    <row r="4058">
      <c r="A4058" s="10">
        <v>45231.0</v>
      </c>
      <c r="B4058" s="11" t="s">
        <v>2922</v>
      </c>
      <c r="C4058" s="12">
        <v>0.0</v>
      </c>
      <c r="D4058" s="12">
        <f t="shared" si="1"/>
        <v>1</v>
      </c>
    </row>
    <row r="4059">
      <c r="A4059" s="10">
        <v>45231.0</v>
      </c>
      <c r="B4059" s="11" t="s">
        <v>1363</v>
      </c>
      <c r="C4059" s="12">
        <v>0.0</v>
      </c>
      <c r="D4059" s="12">
        <f t="shared" si="1"/>
        <v>1</v>
      </c>
    </row>
    <row r="4060">
      <c r="A4060" s="10">
        <v>45231.0</v>
      </c>
      <c r="B4060" s="11" t="s">
        <v>510</v>
      </c>
      <c r="C4060" s="12">
        <v>0.0</v>
      </c>
      <c r="D4060" s="12">
        <f t="shared" si="1"/>
        <v>1</v>
      </c>
    </row>
    <row r="4061">
      <c r="A4061" s="10">
        <v>45231.0</v>
      </c>
      <c r="B4061" s="11" t="s">
        <v>2923</v>
      </c>
      <c r="C4061" s="12">
        <v>0.0</v>
      </c>
      <c r="D4061" s="12">
        <f t="shared" si="1"/>
        <v>1</v>
      </c>
    </row>
    <row r="4062">
      <c r="A4062" s="10">
        <v>45231.0</v>
      </c>
      <c r="B4062" s="11" t="s">
        <v>2924</v>
      </c>
      <c r="C4062" s="12">
        <v>0.0</v>
      </c>
      <c r="D4062" s="12">
        <f t="shared" si="1"/>
        <v>1</v>
      </c>
    </row>
    <row r="4063">
      <c r="A4063" s="10">
        <v>45231.0</v>
      </c>
      <c r="B4063" s="11" t="s">
        <v>1419</v>
      </c>
      <c r="C4063" s="12">
        <v>0.0</v>
      </c>
      <c r="D4063" s="12">
        <f t="shared" si="1"/>
        <v>1</v>
      </c>
    </row>
    <row r="4064">
      <c r="A4064" s="10">
        <v>45231.0</v>
      </c>
      <c r="B4064" s="11" t="s">
        <v>2925</v>
      </c>
      <c r="C4064" s="12">
        <v>0.0</v>
      </c>
      <c r="D4064" s="12">
        <f t="shared" si="1"/>
        <v>1</v>
      </c>
    </row>
    <row r="4065">
      <c r="A4065" s="10">
        <v>45231.0</v>
      </c>
      <c r="B4065" s="11" t="s">
        <v>2926</v>
      </c>
      <c r="C4065" s="12">
        <v>0.0</v>
      </c>
      <c r="D4065" s="12">
        <f t="shared" si="1"/>
        <v>1</v>
      </c>
    </row>
    <row r="4066">
      <c r="A4066" s="10">
        <v>45231.0</v>
      </c>
      <c r="B4066" s="11" t="s">
        <v>2927</v>
      </c>
      <c r="C4066" s="12">
        <v>0.0</v>
      </c>
      <c r="D4066" s="12">
        <f t="shared" si="1"/>
        <v>1</v>
      </c>
    </row>
    <row r="4067">
      <c r="A4067" s="10">
        <v>45231.0</v>
      </c>
      <c r="B4067" s="11" t="s">
        <v>2928</v>
      </c>
      <c r="C4067" s="12">
        <v>0.0</v>
      </c>
      <c r="D4067" s="12">
        <f t="shared" si="1"/>
        <v>1</v>
      </c>
    </row>
    <row r="4068">
      <c r="A4068" s="10">
        <v>45231.0</v>
      </c>
      <c r="B4068" s="11" t="s">
        <v>2597</v>
      </c>
      <c r="C4068" s="12">
        <v>0.0</v>
      </c>
      <c r="D4068" s="12">
        <f t="shared" si="1"/>
        <v>1</v>
      </c>
    </row>
    <row r="4069">
      <c r="A4069" s="10">
        <v>45231.0</v>
      </c>
      <c r="B4069" s="11" t="s">
        <v>2929</v>
      </c>
      <c r="C4069" s="12">
        <v>0.0</v>
      </c>
      <c r="D4069" s="12">
        <f t="shared" si="1"/>
        <v>1</v>
      </c>
    </row>
    <row r="4070">
      <c r="A4070" s="10">
        <v>45240.0</v>
      </c>
      <c r="B4070" s="11" t="s">
        <v>2930</v>
      </c>
      <c r="C4070" s="12">
        <v>0.0</v>
      </c>
      <c r="D4070" s="12">
        <f t="shared" si="1"/>
        <v>10</v>
      </c>
    </row>
    <row r="4071">
      <c r="A4071" s="10">
        <v>45240.0</v>
      </c>
      <c r="B4071" s="11" t="s">
        <v>770</v>
      </c>
      <c r="C4071" s="12">
        <v>0.0</v>
      </c>
      <c r="D4071" s="12">
        <f t="shared" si="1"/>
        <v>10</v>
      </c>
    </row>
    <row r="4072">
      <c r="A4072" s="10">
        <v>45240.0</v>
      </c>
      <c r="B4072" s="11" t="s">
        <v>534</v>
      </c>
      <c r="C4072" s="12">
        <v>0.0</v>
      </c>
      <c r="D4072" s="12">
        <f t="shared" si="1"/>
        <v>10</v>
      </c>
    </row>
    <row r="4073">
      <c r="A4073" s="10">
        <v>45240.0</v>
      </c>
      <c r="B4073" s="11" t="s">
        <v>2931</v>
      </c>
      <c r="C4073" s="12">
        <v>0.0</v>
      </c>
      <c r="D4073" s="12">
        <f t="shared" si="1"/>
        <v>10</v>
      </c>
    </row>
    <row r="4074">
      <c r="A4074" s="10">
        <v>45240.0</v>
      </c>
      <c r="B4074" s="11" t="s">
        <v>2249</v>
      </c>
      <c r="C4074" s="12">
        <v>0.0</v>
      </c>
      <c r="D4074" s="12">
        <f t="shared" si="1"/>
        <v>10</v>
      </c>
    </row>
    <row r="4075">
      <c r="A4075" s="10">
        <v>45240.0</v>
      </c>
      <c r="B4075" s="11" t="s">
        <v>2932</v>
      </c>
      <c r="C4075" s="12">
        <v>0.0</v>
      </c>
      <c r="D4075" s="12">
        <f t="shared" si="1"/>
        <v>10</v>
      </c>
    </row>
    <row r="4076">
      <c r="A4076" s="10">
        <v>45240.0</v>
      </c>
      <c r="B4076" s="11" t="s">
        <v>1514</v>
      </c>
      <c r="C4076" s="12">
        <v>0.0</v>
      </c>
      <c r="D4076" s="12">
        <f t="shared" si="1"/>
        <v>10</v>
      </c>
    </row>
    <row r="4077">
      <c r="A4077" s="10">
        <v>45240.0</v>
      </c>
      <c r="B4077" s="11" t="s">
        <v>1245</v>
      </c>
      <c r="C4077" s="12">
        <v>0.0</v>
      </c>
      <c r="D4077" s="12">
        <f t="shared" si="1"/>
        <v>10</v>
      </c>
    </row>
    <row r="4078">
      <c r="A4078" s="10">
        <v>45240.0</v>
      </c>
      <c r="B4078" s="11" t="s">
        <v>363</v>
      </c>
      <c r="C4078" s="12">
        <v>0.0</v>
      </c>
      <c r="D4078" s="12">
        <f t="shared" si="1"/>
        <v>10</v>
      </c>
    </row>
    <row r="4079">
      <c r="A4079" s="10">
        <v>45240.0</v>
      </c>
      <c r="B4079" s="11" t="s">
        <v>2933</v>
      </c>
      <c r="C4079" s="12">
        <v>0.0</v>
      </c>
      <c r="D4079" s="12">
        <f t="shared" si="1"/>
        <v>10</v>
      </c>
    </row>
    <row r="4080">
      <c r="A4080" s="10">
        <v>45240.0</v>
      </c>
      <c r="B4080" s="11" t="s">
        <v>2638</v>
      </c>
      <c r="C4080" s="12">
        <v>0.0</v>
      </c>
      <c r="D4080" s="12">
        <f t="shared" si="1"/>
        <v>10</v>
      </c>
    </row>
    <row r="4081">
      <c r="A4081" s="10">
        <v>45240.0</v>
      </c>
      <c r="B4081" s="11" t="s">
        <v>764</v>
      </c>
      <c r="C4081" s="12">
        <v>0.0</v>
      </c>
      <c r="D4081" s="12">
        <f t="shared" si="1"/>
        <v>10</v>
      </c>
    </row>
    <row r="4082">
      <c r="A4082" s="10">
        <v>45240.0</v>
      </c>
      <c r="B4082" s="11" t="s">
        <v>855</v>
      </c>
      <c r="C4082" s="12">
        <v>0.0</v>
      </c>
      <c r="D4082" s="12">
        <f t="shared" si="1"/>
        <v>10</v>
      </c>
    </row>
    <row r="4083">
      <c r="A4083" s="10">
        <v>45240.0</v>
      </c>
      <c r="B4083" s="11" t="s">
        <v>2036</v>
      </c>
      <c r="C4083" s="12">
        <v>0.0</v>
      </c>
      <c r="D4083" s="12">
        <f t="shared" si="1"/>
        <v>10</v>
      </c>
    </row>
    <row r="4084">
      <c r="A4084" s="10">
        <v>45240.0</v>
      </c>
      <c r="B4084" s="11" t="s">
        <v>2934</v>
      </c>
      <c r="C4084" s="12">
        <v>0.0</v>
      </c>
      <c r="D4084" s="12">
        <f t="shared" si="1"/>
        <v>10</v>
      </c>
    </row>
    <row r="4085">
      <c r="A4085" s="10">
        <v>45240.0</v>
      </c>
      <c r="B4085" s="11" t="s">
        <v>2935</v>
      </c>
      <c r="C4085" s="12">
        <v>0.0</v>
      </c>
      <c r="D4085" s="12">
        <f t="shared" si="1"/>
        <v>10</v>
      </c>
    </row>
    <row r="4086">
      <c r="A4086" s="10">
        <v>45240.0</v>
      </c>
      <c r="B4086" s="11" t="s">
        <v>2936</v>
      </c>
      <c r="C4086" s="12">
        <v>0.0</v>
      </c>
      <c r="D4086" s="12">
        <f t="shared" si="1"/>
        <v>10</v>
      </c>
    </row>
    <row r="4087">
      <c r="A4087" s="10">
        <v>45240.0</v>
      </c>
      <c r="B4087" s="11" t="s">
        <v>835</v>
      </c>
      <c r="C4087" s="12">
        <v>0.0</v>
      </c>
      <c r="D4087" s="12">
        <f t="shared" si="1"/>
        <v>10</v>
      </c>
    </row>
    <row r="4088">
      <c r="A4088" s="10">
        <v>45240.0</v>
      </c>
      <c r="B4088" s="11" t="s">
        <v>2937</v>
      </c>
      <c r="C4088" s="12">
        <v>0.0</v>
      </c>
      <c r="D4088" s="12">
        <f t="shared" si="1"/>
        <v>10</v>
      </c>
    </row>
    <row r="4089">
      <c r="A4089" s="10">
        <v>45240.0</v>
      </c>
      <c r="B4089" s="11" t="s">
        <v>2938</v>
      </c>
      <c r="C4089" s="12">
        <v>0.0</v>
      </c>
      <c r="D4089" s="12">
        <f t="shared" si="1"/>
        <v>10</v>
      </c>
    </row>
    <row r="4090">
      <c r="A4090" s="10">
        <v>45240.0</v>
      </c>
      <c r="B4090" s="11" t="s">
        <v>2939</v>
      </c>
      <c r="C4090" s="12">
        <v>0.0</v>
      </c>
      <c r="D4090" s="12">
        <f t="shared" si="1"/>
        <v>10</v>
      </c>
    </row>
    <row r="4091">
      <c r="A4091" s="10">
        <v>45240.0</v>
      </c>
      <c r="B4091" s="11" t="s">
        <v>2940</v>
      </c>
      <c r="C4091" s="12">
        <v>0.0</v>
      </c>
      <c r="D4091" s="12">
        <f t="shared" si="1"/>
        <v>10</v>
      </c>
    </row>
    <row r="4092">
      <c r="A4092" s="10">
        <v>45240.0</v>
      </c>
      <c r="B4092" s="11" t="s">
        <v>1845</v>
      </c>
      <c r="C4092" s="12">
        <v>0.0</v>
      </c>
      <c r="D4092" s="12">
        <f t="shared" si="1"/>
        <v>10</v>
      </c>
    </row>
    <row r="4093">
      <c r="A4093" s="10">
        <v>45240.0</v>
      </c>
      <c r="B4093" s="11" t="s">
        <v>2941</v>
      </c>
      <c r="C4093" s="12">
        <v>0.0</v>
      </c>
      <c r="D4093" s="12">
        <f t="shared" si="1"/>
        <v>10</v>
      </c>
    </row>
    <row r="4094">
      <c r="A4094" s="10">
        <v>45240.0</v>
      </c>
      <c r="B4094" s="11" t="s">
        <v>1022</v>
      </c>
      <c r="C4094" s="12">
        <v>0.0</v>
      </c>
      <c r="D4094" s="12">
        <f t="shared" si="1"/>
        <v>10</v>
      </c>
    </row>
    <row r="4095">
      <c r="A4095" s="10">
        <v>45240.0</v>
      </c>
      <c r="B4095" s="11" t="s">
        <v>963</v>
      </c>
      <c r="C4095" s="12">
        <v>0.0</v>
      </c>
      <c r="D4095" s="12">
        <f t="shared" si="1"/>
        <v>10</v>
      </c>
    </row>
    <row r="4096">
      <c r="A4096" s="10">
        <v>45240.0</v>
      </c>
      <c r="B4096" s="11" t="s">
        <v>2942</v>
      </c>
      <c r="C4096" s="12">
        <v>0.0</v>
      </c>
      <c r="D4096" s="12">
        <f t="shared" si="1"/>
        <v>10</v>
      </c>
    </row>
    <row r="4097">
      <c r="A4097" s="10">
        <v>45240.0</v>
      </c>
      <c r="B4097" s="11" t="s">
        <v>2913</v>
      </c>
      <c r="C4097" s="12">
        <v>0.0</v>
      </c>
      <c r="D4097" s="12">
        <f t="shared" si="1"/>
        <v>10</v>
      </c>
    </row>
    <row r="4098">
      <c r="A4098" s="10">
        <v>45240.0</v>
      </c>
      <c r="B4098" s="11" t="s">
        <v>1491</v>
      </c>
      <c r="C4098" s="12">
        <v>0.0</v>
      </c>
      <c r="D4098" s="12">
        <f t="shared" si="1"/>
        <v>10</v>
      </c>
    </row>
    <row r="4099">
      <c r="A4099" s="10">
        <v>45240.0</v>
      </c>
      <c r="B4099" s="11" t="s">
        <v>2943</v>
      </c>
      <c r="C4099" s="12">
        <v>0.0</v>
      </c>
      <c r="D4099" s="12">
        <f t="shared" si="1"/>
        <v>10</v>
      </c>
    </row>
    <row r="4100">
      <c r="A4100" s="10">
        <v>45240.0</v>
      </c>
      <c r="B4100" s="11" t="s">
        <v>513</v>
      </c>
      <c r="C4100" s="12">
        <v>0.0</v>
      </c>
      <c r="D4100" s="12">
        <f t="shared" si="1"/>
        <v>10</v>
      </c>
    </row>
    <row r="4101">
      <c r="A4101" s="10">
        <v>45240.0</v>
      </c>
      <c r="B4101" s="11" t="s">
        <v>2944</v>
      </c>
      <c r="C4101" s="12">
        <v>0.0</v>
      </c>
      <c r="D4101" s="12">
        <f t="shared" si="1"/>
        <v>10</v>
      </c>
    </row>
    <row r="4102">
      <c r="A4102" s="10">
        <v>45240.0</v>
      </c>
      <c r="B4102" s="11" t="s">
        <v>2945</v>
      </c>
      <c r="C4102" s="12">
        <v>0.0</v>
      </c>
      <c r="D4102" s="12">
        <f t="shared" si="1"/>
        <v>10</v>
      </c>
    </row>
    <row r="4103">
      <c r="A4103" s="10">
        <v>45240.0</v>
      </c>
      <c r="B4103" s="11" t="s">
        <v>2946</v>
      </c>
      <c r="C4103" s="12">
        <v>0.0</v>
      </c>
      <c r="D4103" s="12">
        <f t="shared" si="1"/>
        <v>10</v>
      </c>
    </row>
    <row r="4104">
      <c r="A4104" s="10">
        <v>45240.0</v>
      </c>
      <c r="B4104" s="11" t="s">
        <v>2947</v>
      </c>
      <c r="C4104" s="12">
        <v>0.0</v>
      </c>
      <c r="D4104" s="12">
        <f t="shared" si="1"/>
        <v>10</v>
      </c>
    </row>
    <row r="4105">
      <c r="A4105" s="10">
        <v>45240.0</v>
      </c>
      <c r="B4105" s="11" t="s">
        <v>2948</v>
      </c>
      <c r="C4105" s="12">
        <v>0.0</v>
      </c>
      <c r="D4105" s="12">
        <f t="shared" si="1"/>
        <v>10</v>
      </c>
    </row>
    <row r="4106">
      <c r="A4106" s="10">
        <v>45240.0</v>
      </c>
      <c r="B4106" s="11" t="s">
        <v>1886</v>
      </c>
      <c r="C4106" s="12">
        <v>0.0</v>
      </c>
      <c r="D4106" s="12">
        <f t="shared" si="1"/>
        <v>10</v>
      </c>
    </row>
    <row r="4107">
      <c r="A4107" s="10">
        <v>45240.0</v>
      </c>
      <c r="B4107" s="11" t="s">
        <v>2949</v>
      </c>
      <c r="C4107" s="12">
        <v>0.0</v>
      </c>
      <c r="D4107" s="12">
        <f t="shared" si="1"/>
        <v>10</v>
      </c>
    </row>
    <row r="4108">
      <c r="A4108" s="10">
        <v>45240.0</v>
      </c>
      <c r="B4108" s="11" t="s">
        <v>2894</v>
      </c>
      <c r="C4108" s="12">
        <v>0.0</v>
      </c>
      <c r="D4108" s="12">
        <f t="shared" si="1"/>
        <v>10</v>
      </c>
    </row>
    <row r="4109">
      <c r="A4109" s="10">
        <v>45240.0</v>
      </c>
      <c r="B4109" s="11" t="s">
        <v>554</v>
      </c>
      <c r="C4109" s="12">
        <v>0.0</v>
      </c>
      <c r="D4109" s="12">
        <f t="shared" si="1"/>
        <v>10</v>
      </c>
    </row>
    <row r="4110">
      <c r="A4110" s="10">
        <v>45240.0</v>
      </c>
      <c r="B4110" s="11" t="s">
        <v>2950</v>
      </c>
      <c r="C4110" s="12">
        <v>0.0</v>
      </c>
      <c r="D4110" s="12">
        <f t="shared" si="1"/>
        <v>10</v>
      </c>
    </row>
    <row r="4111">
      <c r="A4111" s="10">
        <v>45240.0</v>
      </c>
      <c r="B4111" s="11" t="s">
        <v>2951</v>
      </c>
      <c r="C4111" s="12">
        <v>0.0</v>
      </c>
      <c r="D4111" s="12">
        <f t="shared" si="1"/>
        <v>10</v>
      </c>
    </row>
    <row r="4112">
      <c r="A4112" s="10">
        <v>45240.0</v>
      </c>
      <c r="B4112" s="11" t="s">
        <v>2952</v>
      </c>
      <c r="C4112" s="12">
        <v>0.0</v>
      </c>
      <c r="D4112" s="12">
        <f t="shared" si="1"/>
        <v>10</v>
      </c>
    </row>
    <row r="4113">
      <c r="A4113" s="10">
        <v>45240.0</v>
      </c>
      <c r="B4113" s="11" t="s">
        <v>2953</v>
      </c>
      <c r="C4113" s="12">
        <v>0.0</v>
      </c>
      <c r="D4113" s="12">
        <f t="shared" si="1"/>
        <v>10</v>
      </c>
    </row>
    <row r="4114">
      <c r="A4114" s="10">
        <v>45240.0</v>
      </c>
      <c r="B4114" s="11" t="s">
        <v>2954</v>
      </c>
      <c r="C4114" s="12">
        <v>0.0</v>
      </c>
      <c r="D4114" s="12">
        <f t="shared" si="1"/>
        <v>10</v>
      </c>
    </row>
    <row r="4115">
      <c r="A4115" s="10">
        <v>45240.0</v>
      </c>
      <c r="B4115" s="11" t="s">
        <v>2955</v>
      </c>
      <c r="C4115" s="12">
        <v>0.0</v>
      </c>
      <c r="D4115" s="12">
        <f t="shared" si="1"/>
        <v>10</v>
      </c>
    </row>
    <row r="4116">
      <c r="A4116" s="10">
        <v>45240.0</v>
      </c>
      <c r="B4116" s="11" t="s">
        <v>2735</v>
      </c>
      <c r="C4116" s="12">
        <v>0.0</v>
      </c>
      <c r="D4116" s="12">
        <f t="shared" si="1"/>
        <v>10</v>
      </c>
    </row>
    <row r="4117">
      <c r="A4117" s="10">
        <v>45240.0</v>
      </c>
      <c r="B4117" s="11" t="s">
        <v>2956</v>
      </c>
      <c r="C4117" s="12">
        <v>0.0</v>
      </c>
      <c r="D4117" s="12">
        <f t="shared" si="1"/>
        <v>10</v>
      </c>
    </row>
    <row r="4118">
      <c r="A4118" s="10">
        <v>45240.0</v>
      </c>
      <c r="B4118" s="11" t="s">
        <v>2957</v>
      </c>
      <c r="C4118" s="12">
        <v>0.0</v>
      </c>
      <c r="D4118" s="12">
        <f t="shared" si="1"/>
        <v>10</v>
      </c>
    </row>
    <row r="4119">
      <c r="A4119" s="10">
        <v>45240.0</v>
      </c>
      <c r="B4119" s="11" t="s">
        <v>2958</v>
      </c>
      <c r="C4119" s="12">
        <v>0.0</v>
      </c>
      <c r="D4119" s="12">
        <f t="shared" si="1"/>
        <v>10</v>
      </c>
    </row>
    <row r="4120">
      <c r="A4120" s="10">
        <v>45240.0</v>
      </c>
      <c r="B4120" s="11" t="s">
        <v>2959</v>
      </c>
      <c r="C4120" s="12">
        <v>0.0</v>
      </c>
      <c r="D4120" s="12">
        <f t="shared" si="1"/>
        <v>10</v>
      </c>
    </row>
    <row r="4121">
      <c r="A4121" s="10">
        <v>45240.0</v>
      </c>
      <c r="B4121" s="11" t="s">
        <v>2104</v>
      </c>
      <c r="C4121" s="12">
        <v>0.0</v>
      </c>
      <c r="D4121" s="12">
        <f t="shared" si="1"/>
        <v>10</v>
      </c>
    </row>
    <row r="4122">
      <c r="A4122" s="10">
        <v>45240.0</v>
      </c>
      <c r="B4122" s="11" t="s">
        <v>2960</v>
      </c>
      <c r="C4122" s="12">
        <v>0.0</v>
      </c>
      <c r="D4122" s="12">
        <f t="shared" si="1"/>
        <v>10</v>
      </c>
    </row>
    <row r="4123">
      <c r="A4123" s="10">
        <v>45240.0</v>
      </c>
      <c r="B4123" s="11" t="s">
        <v>2961</v>
      </c>
      <c r="C4123" s="12">
        <v>0.0</v>
      </c>
      <c r="D4123" s="12">
        <f t="shared" si="1"/>
        <v>10</v>
      </c>
    </row>
    <row r="4124">
      <c r="A4124" s="10">
        <v>45240.0</v>
      </c>
      <c r="B4124" s="11" t="s">
        <v>1468</v>
      </c>
      <c r="C4124" s="12">
        <v>0.0</v>
      </c>
      <c r="D4124" s="12">
        <f t="shared" si="1"/>
        <v>10</v>
      </c>
    </row>
    <row r="4125">
      <c r="A4125" s="10">
        <v>45233.0</v>
      </c>
      <c r="B4125" s="11" t="s">
        <v>2962</v>
      </c>
      <c r="C4125" s="12">
        <v>0.0</v>
      </c>
      <c r="D4125" s="12">
        <f t="shared" si="1"/>
        <v>3</v>
      </c>
    </row>
    <row r="4126">
      <c r="A4126" s="10">
        <v>45233.0</v>
      </c>
      <c r="B4126" s="11" t="s">
        <v>962</v>
      </c>
      <c r="C4126" s="12">
        <v>0.0</v>
      </c>
      <c r="D4126" s="12">
        <f t="shared" si="1"/>
        <v>3</v>
      </c>
    </row>
    <row r="4127">
      <c r="A4127" s="10">
        <v>45233.0</v>
      </c>
      <c r="B4127" s="11" t="s">
        <v>2696</v>
      </c>
      <c r="C4127" s="12">
        <v>0.0</v>
      </c>
      <c r="D4127" s="12">
        <f t="shared" si="1"/>
        <v>3</v>
      </c>
    </row>
    <row r="4128">
      <c r="A4128" s="10">
        <v>45233.0</v>
      </c>
      <c r="B4128" s="11" t="s">
        <v>854</v>
      </c>
      <c r="C4128" s="12">
        <v>0.0</v>
      </c>
      <c r="D4128" s="12">
        <f t="shared" si="1"/>
        <v>3</v>
      </c>
    </row>
    <row r="4129">
      <c r="A4129" s="10">
        <v>45233.0</v>
      </c>
      <c r="B4129" s="11" t="s">
        <v>2963</v>
      </c>
      <c r="C4129" s="12">
        <v>0.0</v>
      </c>
      <c r="D4129" s="12">
        <f t="shared" si="1"/>
        <v>3</v>
      </c>
    </row>
    <row r="4130">
      <c r="A4130" s="10">
        <v>45233.0</v>
      </c>
      <c r="B4130" s="11" t="s">
        <v>1419</v>
      </c>
      <c r="C4130" s="12">
        <v>0.0</v>
      </c>
      <c r="D4130" s="12">
        <f t="shared" si="1"/>
        <v>3</v>
      </c>
    </row>
    <row r="4131">
      <c r="A4131" s="10">
        <v>45233.0</v>
      </c>
      <c r="B4131" s="11" t="s">
        <v>2235</v>
      </c>
      <c r="C4131" s="12">
        <v>0.0</v>
      </c>
      <c r="D4131" s="12">
        <f t="shared" si="1"/>
        <v>3</v>
      </c>
    </row>
    <row r="4132">
      <c r="A4132" s="10">
        <v>45233.0</v>
      </c>
      <c r="B4132" s="11" t="s">
        <v>2964</v>
      </c>
      <c r="C4132" s="12">
        <v>0.0</v>
      </c>
      <c r="D4132" s="12">
        <f t="shared" si="1"/>
        <v>3</v>
      </c>
    </row>
    <row r="4133">
      <c r="A4133" s="10">
        <v>45233.0</v>
      </c>
      <c r="B4133" s="11" t="s">
        <v>2965</v>
      </c>
      <c r="C4133" s="12">
        <v>0.0</v>
      </c>
      <c r="D4133" s="12">
        <f t="shared" si="1"/>
        <v>3</v>
      </c>
    </row>
    <row r="4134">
      <c r="A4134" s="10">
        <v>45233.0</v>
      </c>
      <c r="B4134" s="11" t="s">
        <v>1509</v>
      </c>
      <c r="C4134" s="12">
        <v>0.0</v>
      </c>
      <c r="D4134" s="12">
        <f t="shared" si="1"/>
        <v>3</v>
      </c>
    </row>
    <row r="4135">
      <c r="A4135" s="10">
        <v>45233.0</v>
      </c>
      <c r="B4135" s="11" t="s">
        <v>2966</v>
      </c>
      <c r="C4135" s="12">
        <v>0.0</v>
      </c>
      <c r="D4135" s="12">
        <f t="shared" si="1"/>
        <v>3</v>
      </c>
    </row>
    <row r="4136">
      <c r="A4136" s="10">
        <v>45233.0</v>
      </c>
      <c r="B4136" s="11" t="s">
        <v>1305</v>
      </c>
      <c r="C4136" s="12">
        <v>0.0</v>
      </c>
      <c r="D4136" s="12">
        <f t="shared" si="1"/>
        <v>3</v>
      </c>
    </row>
    <row r="4137">
      <c r="A4137" s="10">
        <v>45233.0</v>
      </c>
      <c r="B4137" s="11" t="s">
        <v>2967</v>
      </c>
      <c r="C4137" s="12">
        <v>0.0</v>
      </c>
      <c r="D4137" s="12">
        <f t="shared" si="1"/>
        <v>3</v>
      </c>
    </row>
    <row r="4138">
      <c r="A4138" s="10">
        <v>45233.0</v>
      </c>
      <c r="B4138" s="11" t="s">
        <v>1926</v>
      </c>
      <c r="C4138" s="12">
        <v>0.0</v>
      </c>
      <c r="D4138" s="12">
        <f t="shared" si="1"/>
        <v>3</v>
      </c>
    </row>
    <row r="4139">
      <c r="A4139" s="10">
        <v>45233.0</v>
      </c>
      <c r="B4139" s="11" t="s">
        <v>2775</v>
      </c>
      <c r="C4139" s="12">
        <v>0.0</v>
      </c>
      <c r="D4139" s="12">
        <f t="shared" si="1"/>
        <v>3</v>
      </c>
    </row>
    <row r="4140">
      <c r="A4140" s="10">
        <v>45233.0</v>
      </c>
      <c r="B4140" s="11" t="s">
        <v>2968</v>
      </c>
      <c r="C4140" s="12">
        <v>0.0</v>
      </c>
      <c r="D4140" s="12">
        <f t="shared" si="1"/>
        <v>3</v>
      </c>
    </row>
    <row r="4141">
      <c r="A4141" s="10">
        <v>45233.0</v>
      </c>
      <c r="B4141" s="11" t="s">
        <v>2969</v>
      </c>
      <c r="C4141" s="12">
        <v>0.0</v>
      </c>
      <c r="D4141" s="12">
        <f t="shared" si="1"/>
        <v>3</v>
      </c>
    </row>
    <row r="4142">
      <c r="A4142" s="10">
        <v>45233.0</v>
      </c>
      <c r="B4142" s="11" t="s">
        <v>2970</v>
      </c>
      <c r="C4142" s="12">
        <v>0.0</v>
      </c>
      <c r="D4142" s="12">
        <f t="shared" si="1"/>
        <v>3</v>
      </c>
    </row>
    <row r="4143">
      <c r="A4143" s="10">
        <v>45233.0</v>
      </c>
      <c r="B4143" s="11" t="s">
        <v>2971</v>
      </c>
      <c r="C4143" s="12">
        <v>0.0</v>
      </c>
      <c r="D4143" s="12">
        <f t="shared" si="1"/>
        <v>3</v>
      </c>
    </row>
    <row r="4144">
      <c r="A4144" s="10">
        <v>45233.0</v>
      </c>
      <c r="B4144" s="11" t="s">
        <v>207</v>
      </c>
      <c r="C4144" s="12">
        <v>0.0</v>
      </c>
      <c r="D4144" s="12">
        <f t="shared" si="1"/>
        <v>3</v>
      </c>
    </row>
    <row r="4145">
      <c r="A4145" s="10">
        <v>45233.0</v>
      </c>
      <c r="B4145" s="11" t="s">
        <v>2911</v>
      </c>
      <c r="C4145" s="12">
        <v>0.0</v>
      </c>
      <c r="D4145" s="12">
        <f t="shared" si="1"/>
        <v>3</v>
      </c>
    </row>
    <row r="4146">
      <c r="A4146" s="10">
        <v>45233.0</v>
      </c>
      <c r="B4146" s="11" t="s">
        <v>1077</v>
      </c>
      <c r="C4146" s="12">
        <v>0.0</v>
      </c>
      <c r="D4146" s="12">
        <f t="shared" si="1"/>
        <v>3</v>
      </c>
    </row>
    <row r="4147">
      <c r="A4147" s="10">
        <v>45233.0</v>
      </c>
      <c r="B4147" s="11" t="s">
        <v>2972</v>
      </c>
      <c r="C4147" s="12">
        <v>0.0</v>
      </c>
      <c r="D4147" s="12">
        <f t="shared" si="1"/>
        <v>3</v>
      </c>
    </row>
    <row r="4148">
      <c r="A4148" s="10">
        <v>45233.0</v>
      </c>
      <c r="B4148" s="11" t="s">
        <v>2973</v>
      </c>
      <c r="C4148" s="12">
        <v>0.0</v>
      </c>
      <c r="D4148" s="12">
        <f t="shared" si="1"/>
        <v>3</v>
      </c>
    </row>
    <row r="4149">
      <c r="A4149" s="10">
        <v>45233.0</v>
      </c>
      <c r="B4149" s="11" t="s">
        <v>2974</v>
      </c>
      <c r="C4149" s="12">
        <v>0.0</v>
      </c>
      <c r="D4149" s="12">
        <f t="shared" si="1"/>
        <v>3</v>
      </c>
    </row>
    <row r="4150">
      <c r="A4150" s="10">
        <v>45233.0</v>
      </c>
      <c r="B4150" s="11" t="s">
        <v>2975</v>
      </c>
      <c r="C4150" s="12">
        <v>0.0</v>
      </c>
      <c r="D4150" s="12">
        <f t="shared" si="1"/>
        <v>3</v>
      </c>
    </row>
    <row r="4151">
      <c r="A4151" s="10">
        <v>45233.0</v>
      </c>
      <c r="B4151" s="11" t="s">
        <v>2976</v>
      </c>
      <c r="C4151" s="12">
        <v>0.0</v>
      </c>
      <c r="D4151" s="12">
        <f t="shared" si="1"/>
        <v>3</v>
      </c>
    </row>
    <row r="4152">
      <c r="A4152" s="10">
        <v>45233.0</v>
      </c>
      <c r="B4152" s="11" t="s">
        <v>2977</v>
      </c>
      <c r="C4152" s="12">
        <v>0.0</v>
      </c>
      <c r="D4152" s="12">
        <f t="shared" si="1"/>
        <v>3</v>
      </c>
    </row>
    <row r="4153">
      <c r="A4153" s="10">
        <v>45233.0</v>
      </c>
      <c r="B4153" s="11" t="s">
        <v>2156</v>
      </c>
      <c r="C4153" s="12">
        <v>0.0</v>
      </c>
      <c r="D4153" s="12">
        <f t="shared" si="1"/>
        <v>3</v>
      </c>
    </row>
    <row r="4154">
      <c r="A4154" s="10">
        <v>45233.0</v>
      </c>
      <c r="B4154" s="11" t="s">
        <v>2978</v>
      </c>
      <c r="C4154" s="12">
        <v>0.0</v>
      </c>
      <c r="D4154" s="12">
        <f t="shared" si="1"/>
        <v>3</v>
      </c>
    </row>
    <row r="4155">
      <c r="A4155" s="10">
        <v>45233.0</v>
      </c>
      <c r="B4155" s="11" t="s">
        <v>2979</v>
      </c>
      <c r="C4155" s="12">
        <v>0.0</v>
      </c>
      <c r="D4155" s="12">
        <f t="shared" si="1"/>
        <v>3</v>
      </c>
    </row>
    <row r="4156">
      <c r="A4156" s="10">
        <v>45233.0</v>
      </c>
      <c r="B4156" s="11" t="s">
        <v>2980</v>
      </c>
      <c r="C4156" s="12">
        <v>0.0</v>
      </c>
      <c r="D4156" s="12">
        <f t="shared" si="1"/>
        <v>3</v>
      </c>
    </row>
    <row r="4157">
      <c r="A4157" s="10">
        <v>45233.0</v>
      </c>
      <c r="B4157" s="11" t="s">
        <v>2981</v>
      </c>
      <c r="C4157" s="12">
        <v>0.0</v>
      </c>
      <c r="D4157" s="12">
        <f t="shared" si="1"/>
        <v>3</v>
      </c>
    </row>
    <row r="4158">
      <c r="A4158" s="10">
        <v>45233.0</v>
      </c>
      <c r="B4158" s="11" t="s">
        <v>2982</v>
      </c>
      <c r="C4158" s="12">
        <v>0.0</v>
      </c>
      <c r="D4158" s="12">
        <f t="shared" si="1"/>
        <v>3</v>
      </c>
    </row>
    <row r="4159">
      <c r="A4159" s="10">
        <v>45233.0</v>
      </c>
      <c r="B4159" s="11" t="s">
        <v>318</v>
      </c>
      <c r="C4159" s="12">
        <v>0.0</v>
      </c>
      <c r="D4159" s="12">
        <f t="shared" si="1"/>
        <v>3</v>
      </c>
    </row>
    <row r="4160">
      <c r="A4160" s="10">
        <v>45233.0</v>
      </c>
      <c r="B4160" s="11" t="s">
        <v>482</v>
      </c>
      <c r="C4160" s="12">
        <v>0.0</v>
      </c>
      <c r="D4160" s="12">
        <f t="shared" si="1"/>
        <v>3</v>
      </c>
    </row>
    <row r="4161">
      <c r="A4161" s="10">
        <v>45233.0</v>
      </c>
      <c r="B4161" s="11" t="s">
        <v>2983</v>
      </c>
      <c r="C4161" s="12">
        <v>0.0</v>
      </c>
      <c r="D4161" s="12">
        <f t="shared" si="1"/>
        <v>3</v>
      </c>
    </row>
    <row r="4162">
      <c r="A4162" s="10">
        <v>45233.0</v>
      </c>
      <c r="B4162" s="11" t="s">
        <v>2327</v>
      </c>
      <c r="C4162" s="12">
        <v>0.0</v>
      </c>
      <c r="D4162" s="12">
        <f t="shared" si="1"/>
        <v>3</v>
      </c>
    </row>
    <row r="4163">
      <c r="A4163" s="10">
        <v>45233.0</v>
      </c>
      <c r="B4163" s="11" t="s">
        <v>2984</v>
      </c>
      <c r="C4163" s="12">
        <v>0.0</v>
      </c>
      <c r="D4163" s="12">
        <f t="shared" si="1"/>
        <v>3</v>
      </c>
    </row>
    <row r="4164">
      <c r="A4164" s="10">
        <v>45233.0</v>
      </c>
      <c r="B4164" s="11" t="s">
        <v>2985</v>
      </c>
      <c r="C4164" s="12">
        <v>0.0</v>
      </c>
      <c r="D4164" s="12">
        <f t="shared" si="1"/>
        <v>3</v>
      </c>
    </row>
    <row r="4165">
      <c r="A4165" s="10">
        <v>45233.0</v>
      </c>
      <c r="B4165" s="11" t="s">
        <v>2986</v>
      </c>
      <c r="C4165" s="12">
        <v>0.0</v>
      </c>
      <c r="D4165" s="12">
        <f t="shared" si="1"/>
        <v>3</v>
      </c>
    </row>
    <row r="4166">
      <c r="A4166" s="10">
        <v>45233.0</v>
      </c>
      <c r="B4166" s="11" t="s">
        <v>2987</v>
      </c>
      <c r="C4166" s="12">
        <v>0.0</v>
      </c>
      <c r="D4166" s="12">
        <f t="shared" si="1"/>
        <v>3</v>
      </c>
    </row>
    <row r="4167">
      <c r="A4167" s="10">
        <v>45233.0</v>
      </c>
      <c r="B4167" s="11" t="s">
        <v>2988</v>
      </c>
      <c r="C4167" s="12">
        <v>0.0</v>
      </c>
      <c r="D4167" s="12">
        <f t="shared" si="1"/>
        <v>3</v>
      </c>
    </row>
    <row r="4168">
      <c r="A4168" s="10">
        <v>45233.0</v>
      </c>
      <c r="B4168" s="11" t="s">
        <v>1112</v>
      </c>
      <c r="C4168" s="12">
        <v>0.0</v>
      </c>
      <c r="D4168" s="12">
        <f t="shared" si="1"/>
        <v>3</v>
      </c>
    </row>
    <row r="4169">
      <c r="A4169" s="10">
        <v>45233.0</v>
      </c>
      <c r="B4169" s="11" t="s">
        <v>1869</v>
      </c>
      <c r="C4169" s="12">
        <v>0.0</v>
      </c>
      <c r="D4169" s="12">
        <f t="shared" si="1"/>
        <v>3</v>
      </c>
    </row>
    <row r="4170">
      <c r="A4170" s="10">
        <v>45233.0</v>
      </c>
      <c r="B4170" s="11" t="s">
        <v>2989</v>
      </c>
      <c r="C4170" s="12">
        <v>0.0</v>
      </c>
      <c r="D4170" s="12">
        <f t="shared" si="1"/>
        <v>3</v>
      </c>
    </row>
    <row r="4171">
      <c r="A4171" s="10">
        <v>45233.0</v>
      </c>
      <c r="B4171" s="11" t="s">
        <v>2990</v>
      </c>
      <c r="C4171" s="12">
        <v>0.0</v>
      </c>
      <c r="D4171" s="12">
        <f t="shared" si="1"/>
        <v>3</v>
      </c>
    </row>
    <row r="4172">
      <c r="A4172" s="10">
        <v>45233.0</v>
      </c>
      <c r="B4172" s="11" t="s">
        <v>1426</v>
      </c>
      <c r="C4172" s="12">
        <v>0.0</v>
      </c>
      <c r="D4172" s="12">
        <f t="shared" si="1"/>
        <v>3</v>
      </c>
    </row>
    <row r="4173">
      <c r="A4173" s="10">
        <v>45233.0</v>
      </c>
      <c r="B4173" s="11" t="s">
        <v>2991</v>
      </c>
      <c r="C4173" s="12">
        <v>0.0</v>
      </c>
      <c r="D4173" s="12">
        <f t="shared" si="1"/>
        <v>3</v>
      </c>
    </row>
    <row r="4174">
      <c r="A4174" s="10">
        <v>45233.0</v>
      </c>
      <c r="B4174" s="11" t="s">
        <v>2992</v>
      </c>
      <c r="C4174" s="12">
        <v>0.0</v>
      </c>
      <c r="D4174" s="12">
        <f t="shared" si="1"/>
        <v>3</v>
      </c>
    </row>
    <row r="4175">
      <c r="A4175" s="10">
        <v>45233.0</v>
      </c>
      <c r="B4175" s="11" t="s">
        <v>558</v>
      </c>
      <c r="C4175" s="12">
        <v>0.0</v>
      </c>
      <c r="D4175" s="12">
        <f t="shared" si="1"/>
        <v>3</v>
      </c>
    </row>
    <row r="4176">
      <c r="A4176" s="10">
        <v>45233.0</v>
      </c>
      <c r="B4176" s="11" t="s">
        <v>2993</v>
      </c>
      <c r="C4176" s="12">
        <v>0.0</v>
      </c>
      <c r="D4176" s="12">
        <f t="shared" si="1"/>
        <v>3</v>
      </c>
    </row>
    <row r="4177">
      <c r="A4177" s="10">
        <v>45233.0</v>
      </c>
      <c r="B4177" s="11" t="s">
        <v>2994</v>
      </c>
      <c r="C4177" s="12">
        <v>0.0</v>
      </c>
      <c r="D4177" s="12">
        <f t="shared" si="1"/>
        <v>3</v>
      </c>
    </row>
    <row r="4178">
      <c r="A4178" s="10">
        <v>45233.0</v>
      </c>
      <c r="B4178" s="11" t="s">
        <v>2995</v>
      </c>
      <c r="C4178" s="12">
        <v>0.0</v>
      </c>
      <c r="D4178" s="12">
        <f t="shared" si="1"/>
        <v>3</v>
      </c>
    </row>
    <row r="4179">
      <c r="A4179" s="10">
        <v>45233.0</v>
      </c>
      <c r="B4179" s="11" t="s">
        <v>735</v>
      </c>
      <c r="C4179" s="12">
        <v>0.0</v>
      </c>
      <c r="D4179" s="12">
        <f t="shared" si="1"/>
        <v>3</v>
      </c>
    </row>
    <row r="4180">
      <c r="A4180" s="10">
        <v>45233.0</v>
      </c>
      <c r="B4180" s="11" t="s">
        <v>2996</v>
      </c>
      <c r="C4180" s="12">
        <v>0.0</v>
      </c>
      <c r="D4180" s="12">
        <f t="shared" si="1"/>
        <v>3</v>
      </c>
    </row>
    <row r="4181">
      <c r="A4181" s="10">
        <v>45233.0</v>
      </c>
      <c r="B4181" s="11" t="s">
        <v>980</v>
      </c>
      <c r="C4181" s="12">
        <v>0.0</v>
      </c>
      <c r="D4181" s="12">
        <f t="shared" si="1"/>
        <v>3</v>
      </c>
    </row>
    <row r="4182">
      <c r="A4182" s="10">
        <v>45233.0</v>
      </c>
      <c r="B4182" s="11" t="s">
        <v>2997</v>
      </c>
      <c r="C4182" s="12">
        <v>0.0</v>
      </c>
      <c r="D4182" s="12">
        <f t="shared" si="1"/>
        <v>3</v>
      </c>
    </row>
    <row r="4183">
      <c r="A4183" s="10">
        <v>45233.0</v>
      </c>
      <c r="B4183" s="11" t="s">
        <v>615</v>
      </c>
      <c r="C4183" s="12">
        <v>0.0</v>
      </c>
      <c r="D4183" s="12">
        <f t="shared" si="1"/>
        <v>3</v>
      </c>
    </row>
    <row r="4184">
      <c r="A4184" s="10">
        <v>45233.0</v>
      </c>
      <c r="B4184" s="11" t="s">
        <v>2998</v>
      </c>
      <c r="C4184" s="12">
        <v>0.0</v>
      </c>
      <c r="D4184" s="12">
        <f t="shared" si="1"/>
        <v>3</v>
      </c>
    </row>
    <row r="4185">
      <c r="A4185" s="10">
        <v>45233.0</v>
      </c>
      <c r="B4185" s="11" t="s">
        <v>2263</v>
      </c>
      <c r="C4185" s="12">
        <v>0.0</v>
      </c>
      <c r="D4185" s="12">
        <f t="shared" si="1"/>
        <v>3</v>
      </c>
    </row>
    <row r="4186">
      <c r="A4186" s="10">
        <v>45233.0</v>
      </c>
      <c r="B4186" s="11" t="s">
        <v>846</v>
      </c>
      <c r="C4186" s="12">
        <v>0.0</v>
      </c>
      <c r="D4186" s="12">
        <f t="shared" si="1"/>
        <v>3</v>
      </c>
    </row>
    <row r="4187">
      <c r="A4187" s="10">
        <v>45233.0</v>
      </c>
      <c r="B4187" s="11" t="s">
        <v>1627</v>
      </c>
      <c r="C4187" s="12">
        <v>0.0</v>
      </c>
      <c r="D4187" s="12">
        <f t="shared" si="1"/>
        <v>3</v>
      </c>
    </row>
    <row r="4188">
      <c r="A4188" s="10">
        <v>45233.0</v>
      </c>
      <c r="B4188" s="11" t="s">
        <v>1008</v>
      </c>
      <c r="C4188" s="12">
        <v>0.0</v>
      </c>
      <c r="D4188" s="12">
        <f t="shared" si="1"/>
        <v>3</v>
      </c>
    </row>
    <row r="4189">
      <c r="A4189" s="10">
        <v>45233.0</v>
      </c>
      <c r="B4189" s="11" t="s">
        <v>1317</v>
      </c>
      <c r="C4189" s="12">
        <v>0.0</v>
      </c>
      <c r="D4189" s="12">
        <f t="shared" si="1"/>
        <v>3</v>
      </c>
    </row>
    <row r="4190">
      <c r="A4190" s="10">
        <v>45250.0</v>
      </c>
      <c r="B4190" s="11" t="s">
        <v>857</v>
      </c>
      <c r="C4190" s="12">
        <v>0.0</v>
      </c>
      <c r="D4190" s="12">
        <f t="shared" si="1"/>
        <v>20</v>
      </c>
    </row>
    <row r="4191">
      <c r="A4191" s="10">
        <v>45250.0</v>
      </c>
      <c r="B4191" s="11" t="s">
        <v>801</v>
      </c>
      <c r="C4191" s="12">
        <v>0.0</v>
      </c>
      <c r="D4191" s="12">
        <f t="shared" si="1"/>
        <v>20</v>
      </c>
    </row>
    <row r="4192">
      <c r="A4192" s="10">
        <v>45250.0</v>
      </c>
      <c r="B4192" s="11" t="s">
        <v>1105</v>
      </c>
      <c r="C4192" s="12">
        <v>0.0</v>
      </c>
      <c r="D4192" s="12">
        <f t="shared" si="1"/>
        <v>20</v>
      </c>
    </row>
    <row r="4193">
      <c r="A4193" s="10">
        <v>45250.0</v>
      </c>
      <c r="B4193" s="11" t="s">
        <v>1862</v>
      </c>
      <c r="C4193" s="12">
        <v>0.0</v>
      </c>
      <c r="D4193" s="12">
        <f t="shared" si="1"/>
        <v>20</v>
      </c>
    </row>
    <row r="4194">
      <c r="A4194" s="10">
        <v>45250.0</v>
      </c>
      <c r="B4194" s="11" t="s">
        <v>2999</v>
      </c>
      <c r="C4194" s="12">
        <v>0.0</v>
      </c>
      <c r="D4194" s="12">
        <f t="shared" si="1"/>
        <v>20</v>
      </c>
    </row>
    <row r="4195">
      <c r="A4195" s="10">
        <v>45250.0</v>
      </c>
      <c r="B4195" s="11" t="s">
        <v>1224</v>
      </c>
      <c r="C4195" s="12">
        <v>0.0</v>
      </c>
      <c r="D4195" s="12">
        <f t="shared" si="1"/>
        <v>20</v>
      </c>
    </row>
    <row r="4196">
      <c r="A4196" s="10">
        <v>45250.0</v>
      </c>
      <c r="B4196" s="11" t="s">
        <v>3000</v>
      </c>
      <c r="C4196" s="12">
        <v>0.0</v>
      </c>
      <c r="D4196" s="12">
        <f t="shared" si="1"/>
        <v>20</v>
      </c>
    </row>
    <row r="4197">
      <c r="A4197" s="10">
        <v>45250.0</v>
      </c>
      <c r="B4197" s="11" t="s">
        <v>2397</v>
      </c>
      <c r="C4197" s="12">
        <v>0.0</v>
      </c>
      <c r="D4197" s="12">
        <f t="shared" si="1"/>
        <v>20</v>
      </c>
    </row>
    <row r="4198">
      <c r="A4198" s="10">
        <v>45250.0</v>
      </c>
      <c r="B4198" s="11" t="s">
        <v>1203</v>
      </c>
      <c r="C4198" s="12">
        <v>0.0</v>
      </c>
      <c r="D4198" s="12">
        <f t="shared" si="1"/>
        <v>20</v>
      </c>
    </row>
    <row r="4199">
      <c r="A4199" s="10">
        <v>45250.0</v>
      </c>
      <c r="B4199" s="11" t="s">
        <v>3001</v>
      </c>
      <c r="C4199" s="12">
        <v>0.0</v>
      </c>
      <c r="D4199" s="12">
        <f t="shared" si="1"/>
        <v>20</v>
      </c>
    </row>
    <row r="4200">
      <c r="A4200" s="10">
        <v>45250.0</v>
      </c>
      <c r="B4200" s="11" t="s">
        <v>890</v>
      </c>
      <c r="C4200" s="12">
        <v>0.0</v>
      </c>
      <c r="D4200" s="12">
        <f t="shared" si="1"/>
        <v>20</v>
      </c>
    </row>
    <row r="4201">
      <c r="A4201" s="10">
        <v>45250.0</v>
      </c>
      <c r="B4201" s="11" t="s">
        <v>3002</v>
      </c>
      <c r="C4201" s="12">
        <v>0.0</v>
      </c>
      <c r="D4201" s="12">
        <f t="shared" si="1"/>
        <v>20</v>
      </c>
    </row>
    <row r="4202">
      <c r="A4202" s="10">
        <v>45250.0</v>
      </c>
      <c r="B4202" s="11" t="s">
        <v>398</v>
      </c>
      <c r="C4202" s="12">
        <v>0.0</v>
      </c>
      <c r="D4202" s="12">
        <f t="shared" si="1"/>
        <v>20</v>
      </c>
    </row>
    <row r="4203">
      <c r="A4203" s="10">
        <v>45250.0</v>
      </c>
      <c r="B4203" s="11" t="s">
        <v>3003</v>
      </c>
      <c r="C4203" s="12">
        <v>0.0</v>
      </c>
      <c r="D4203" s="12">
        <f t="shared" si="1"/>
        <v>20</v>
      </c>
    </row>
    <row r="4204">
      <c r="A4204" s="10">
        <v>45250.0</v>
      </c>
      <c r="B4204" s="11" t="s">
        <v>3004</v>
      </c>
      <c r="C4204" s="12">
        <v>0.0</v>
      </c>
      <c r="D4204" s="12">
        <f t="shared" si="1"/>
        <v>20</v>
      </c>
    </row>
    <row r="4205">
      <c r="A4205" s="10">
        <v>45250.0</v>
      </c>
      <c r="B4205" s="11" t="s">
        <v>3005</v>
      </c>
      <c r="C4205" s="12">
        <v>0.0</v>
      </c>
      <c r="D4205" s="12">
        <f t="shared" si="1"/>
        <v>20</v>
      </c>
    </row>
    <row r="4206">
      <c r="A4206" s="10">
        <v>45250.0</v>
      </c>
      <c r="B4206" s="11" t="s">
        <v>2698</v>
      </c>
      <c r="C4206" s="12">
        <v>0.0</v>
      </c>
      <c r="D4206" s="12">
        <f t="shared" si="1"/>
        <v>20</v>
      </c>
    </row>
    <row r="4207">
      <c r="A4207" s="10">
        <v>45250.0</v>
      </c>
      <c r="B4207" s="11" t="s">
        <v>2911</v>
      </c>
      <c r="C4207" s="12">
        <v>0.0</v>
      </c>
      <c r="D4207" s="12">
        <f t="shared" si="1"/>
        <v>20</v>
      </c>
    </row>
    <row r="4208">
      <c r="A4208" s="10">
        <v>45250.0</v>
      </c>
      <c r="B4208" s="11" t="s">
        <v>2087</v>
      </c>
      <c r="C4208" s="12">
        <v>0.0</v>
      </c>
      <c r="D4208" s="12">
        <f t="shared" si="1"/>
        <v>20</v>
      </c>
    </row>
    <row r="4209">
      <c r="A4209" s="10">
        <v>45250.0</v>
      </c>
      <c r="B4209" s="11" t="s">
        <v>3006</v>
      </c>
      <c r="C4209" s="12">
        <v>0.0</v>
      </c>
      <c r="D4209" s="12">
        <f t="shared" si="1"/>
        <v>20</v>
      </c>
    </row>
    <row r="4210">
      <c r="A4210" s="10">
        <v>45250.0</v>
      </c>
      <c r="B4210" s="11" t="s">
        <v>3007</v>
      </c>
      <c r="C4210" s="12">
        <v>0.0</v>
      </c>
      <c r="D4210" s="12">
        <f t="shared" si="1"/>
        <v>20</v>
      </c>
    </row>
    <row r="4211">
      <c r="A4211" s="10">
        <v>45250.0</v>
      </c>
      <c r="B4211" s="11" t="s">
        <v>3008</v>
      </c>
      <c r="C4211" s="12">
        <v>0.0</v>
      </c>
      <c r="D4211" s="12">
        <f t="shared" si="1"/>
        <v>20</v>
      </c>
    </row>
    <row r="4212">
      <c r="A4212" s="10">
        <v>45250.0</v>
      </c>
      <c r="B4212" s="11" t="s">
        <v>2679</v>
      </c>
      <c r="C4212" s="12">
        <v>0.0</v>
      </c>
      <c r="D4212" s="12">
        <f t="shared" si="1"/>
        <v>20</v>
      </c>
    </row>
    <row r="4213">
      <c r="A4213" s="10">
        <v>45250.0</v>
      </c>
      <c r="B4213" s="11" t="s">
        <v>3009</v>
      </c>
      <c r="C4213" s="12">
        <v>0.0</v>
      </c>
      <c r="D4213" s="12">
        <f t="shared" si="1"/>
        <v>20</v>
      </c>
    </row>
    <row r="4214">
      <c r="A4214" s="10">
        <v>45250.0</v>
      </c>
      <c r="B4214" s="11" t="s">
        <v>3010</v>
      </c>
      <c r="C4214" s="12">
        <v>0.0</v>
      </c>
      <c r="D4214" s="12">
        <f t="shared" si="1"/>
        <v>20</v>
      </c>
    </row>
    <row r="4215">
      <c r="A4215" s="10">
        <v>45250.0</v>
      </c>
      <c r="B4215" s="11" t="s">
        <v>3011</v>
      </c>
      <c r="C4215" s="12">
        <v>0.0</v>
      </c>
      <c r="D4215" s="12">
        <f t="shared" si="1"/>
        <v>20</v>
      </c>
    </row>
    <row r="4216">
      <c r="A4216" s="10">
        <v>45250.0</v>
      </c>
      <c r="B4216" s="11" t="s">
        <v>795</v>
      </c>
      <c r="C4216" s="12">
        <v>0.0</v>
      </c>
      <c r="D4216" s="12">
        <f t="shared" si="1"/>
        <v>20</v>
      </c>
    </row>
    <row r="4217">
      <c r="A4217" s="10">
        <v>45250.0</v>
      </c>
      <c r="B4217" s="11" t="s">
        <v>1568</v>
      </c>
      <c r="C4217" s="12">
        <v>0.0</v>
      </c>
      <c r="D4217" s="12">
        <f t="shared" si="1"/>
        <v>20</v>
      </c>
    </row>
    <row r="4218">
      <c r="A4218" s="10">
        <v>45250.0</v>
      </c>
      <c r="B4218" s="11" t="s">
        <v>3012</v>
      </c>
      <c r="C4218" s="12">
        <v>0.0</v>
      </c>
      <c r="D4218" s="12">
        <f t="shared" si="1"/>
        <v>20</v>
      </c>
    </row>
    <row r="4219">
      <c r="A4219" s="10">
        <v>45250.0</v>
      </c>
      <c r="B4219" s="11" t="s">
        <v>1523</v>
      </c>
      <c r="C4219" s="12">
        <v>0.0</v>
      </c>
      <c r="D4219" s="12">
        <f t="shared" si="1"/>
        <v>20</v>
      </c>
    </row>
    <row r="4220">
      <c r="A4220" s="10">
        <v>45250.0</v>
      </c>
      <c r="B4220" s="11" t="s">
        <v>692</v>
      </c>
      <c r="C4220" s="12">
        <v>0.0</v>
      </c>
      <c r="D4220" s="12">
        <f t="shared" si="1"/>
        <v>20</v>
      </c>
    </row>
    <row r="4221">
      <c r="A4221" s="10">
        <v>45250.0</v>
      </c>
      <c r="B4221" s="11" t="s">
        <v>1616</v>
      </c>
      <c r="C4221" s="12">
        <v>0.0</v>
      </c>
      <c r="D4221" s="12">
        <f t="shared" si="1"/>
        <v>20</v>
      </c>
    </row>
    <row r="4222">
      <c r="A4222" s="10">
        <v>45250.0</v>
      </c>
      <c r="B4222" s="11" t="s">
        <v>3013</v>
      </c>
      <c r="C4222" s="12">
        <v>0.0</v>
      </c>
      <c r="D4222" s="12">
        <f t="shared" si="1"/>
        <v>20</v>
      </c>
    </row>
    <row r="4223">
      <c r="A4223" s="10">
        <v>45250.0</v>
      </c>
      <c r="B4223" s="11" t="s">
        <v>2642</v>
      </c>
      <c r="C4223" s="12">
        <v>0.0</v>
      </c>
      <c r="D4223" s="12">
        <f t="shared" si="1"/>
        <v>20</v>
      </c>
    </row>
    <row r="4224">
      <c r="A4224" s="10">
        <v>45250.0</v>
      </c>
      <c r="B4224" s="11" t="s">
        <v>3014</v>
      </c>
      <c r="C4224" s="12">
        <v>0.0</v>
      </c>
      <c r="D4224" s="12">
        <f t="shared" si="1"/>
        <v>20</v>
      </c>
    </row>
    <row r="4225">
      <c r="A4225" s="10">
        <v>45250.0</v>
      </c>
      <c r="B4225" s="11" t="s">
        <v>980</v>
      </c>
      <c r="C4225" s="12">
        <v>0.0</v>
      </c>
      <c r="D4225" s="12">
        <f t="shared" si="1"/>
        <v>20</v>
      </c>
    </row>
    <row r="4226">
      <c r="A4226" s="10">
        <v>45250.0</v>
      </c>
      <c r="B4226" s="11" t="s">
        <v>835</v>
      </c>
      <c r="C4226" s="12">
        <v>0.0</v>
      </c>
      <c r="D4226" s="12">
        <f t="shared" si="1"/>
        <v>20</v>
      </c>
    </row>
    <row r="4227">
      <c r="A4227" s="10">
        <v>45250.0</v>
      </c>
      <c r="B4227" s="11" t="s">
        <v>940</v>
      </c>
      <c r="C4227" s="12">
        <v>0.0</v>
      </c>
      <c r="D4227" s="12">
        <f t="shared" si="1"/>
        <v>20</v>
      </c>
    </row>
    <row r="4228">
      <c r="A4228" s="10">
        <v>45250.0</v>
      </c>
      <c r="B4228" s="11" t="s">
        <v>875</v>
      </c>
      <c r="C4228" s="12">
        <v>0.0</v>
      </c>
      <c r="D4228" s="12">
        <f t="shared" si="1"/>
        <v>20</v>
      </c>
    </row>
    <row r="4229">
      <c r="A4229" s="10">
        <v>45250.0</v>
      </c>
      <c r="B4229" s="11" t="s">
        <v>3015</v>
      </c>
      <c r="C4229" s="12">
        <v>0.0</v>
      </c>
      <c r="D4229" s="12">
        <f t="shared" si="1"/>
        <v>20</v>
      </c>
    </row>
    <row r="4230">
      <c r="A4230" s="10">
        <v>45250.0</v>
      </c>
      <c r="B4230" s="11" t="s">
        <v>3016</v>
      </c>
      <c r="C4230" s="12">
        <v>0.0</v>
      </c>
      <c r="D4230" s="12">
        <f t="shared" si="1"/>
        <v>20</v>
      </c>
    </row>
    <row r="4231">
      <c r="A4231" s="10">
        <v>45250.0</v>
      </c>
      <c r="B4231" s="11" t="s">
        <v>3017</v>
      </c>
      <c r="C4231" s="12">
        <v>0.0</v>
      </c>
      <c r="D4231" s="12">
        <f t="shared" si="1"/>
        <v>20</v>
      </c>
    </row>
    <row r="4232">
      <c r="A4232" s="10">
        <v>45250.0</v>
      </c>
      <c r="B4232" s="11" t="s">
        <v>2036</v>
      </c>
      <c r="C4232" s="12">
        <v>0.0</v>
      </c>
      <c r="D4232" s="12">
        <f t="shared" si="1"/>
        <v>20</v>
      </c>
    </row>
    <row r="4233">
      <c r="A4233" s="10">
        <v>45250.0</v>
      </c>
      <c r="B4233" s="11" t="s">
        <v>2239</v>
      </c>
      <c r="C4233" s="12">
        <v>0.0</v>
      </c>
      <c r="D4233" s="12">
        <f t="shared" si="1"/>
        <v>20</v>
      </c>
    </row>
    <row r="4234">
      <c r="A4234" s="10">
        <v>45250.0</v>
      </c>
      <c r="B4234" s="11" t="s">
        <v>3018</v>
      </c>
      <c r="C4234" s="12">
        <v>0.0</v>
      </c>
      <c r="D4234" s="12">
        <f t="shared" si="1"/>
        <v>20</v>
      </c>
    </row>
    <row r="4235">
      <c r="A4235" s="10">
        <v>45250.0</v>
      </c>
      <c r="B4235" s="11" t="s">
        <v>3019</v>
      </c>
      <c r="C4235" s="12">
        <v>0.0</v>
      </c>
      <c r="D4235" s="12">
        <f t="shared" si="1"/>
        <v>20</v>
      </c>
    </row>
    <row r="4236">
      <c r="A4236" s="10">
        <v>45250.0</v>
      </c>
      <c r="B4236" s="11" t="s">
        <v>2351</v>
      </c>
      <c r="C4236" s="12">
        <v>0.0</v>
      </c>
      <c r="D4236" s="12">
        <f t="shared" si="1"/>
        <v>20</v>
      </c>
    </row>
    <row r="4237">
      <c r="A4237" s="10">
        <v>45250.0</v>
      </c>
      <c r="B4237" s="11" t="s">
        <v>2487</v>
      </c>
      <c r="C4237" s="12">
        <v>0.0</v>
      </c>
      <c r="D4237" s="12">
        <f t="shared" si="1"/>
        <v>20</v>
      </c>
    </row>
    <row r="4238">
      <c r="A4238" s="10">
        <v>45250.0</v>
      </c>
      <c r="B4238" s="11" t="s">
        <v>3020</v>
      </c>
      <c r="C4238" s="12">
        <v>0.0</v>
      </c>
      <c r="D4238" s="12">
        <f t="shared" si="1"/>
        <v>20</v>
      </c>
    </row>
    <row r="4239">
      <c r="A4239" s="10">
        <v>45250.0</v>
      </c>
      <c r="B4239" s="11" t="s">
        <v>1686</v>
      </c>
      <c r="C4239" s="12">
        <v>0.0</v>
      </c>
      <c r="D4239" s="12">
        <f t="shared" si="1"/>
        <v>20</v>
      </c>
    </row>
    <row r="4240">
      <c r="A4240" s="10">
        <v>45250.0</v>
      </c>
      <c r="B4240" s="11" t="s">
        <v>3021</v>
      </c>
      <c r="C4240" s="12">
        <v>0.0</v>
      </c>
      <c r="D4240" s="12">
        <f t="shared" si="1"/>
        <v>20</v>
      </c>
    </row>
    <row r="4241">
      <c r="A4241" s="10">
        <v>45250.0</v>
      </c>
      <c r="B4241" s="11" t="s">
        <v>3022</v>
      </c>
      <c r="C4241" s="12">
        <v>0.0</v>
      </c>
      <c r="D4241" s="12">
        <f t="shared" si="1"/>
        <v>20</v>
      </c>
    </row>
    <row r="4242">
      <c r="A4242" s="10">
        <v>45250.0</v>
      </c>
      <c r="B4242" s="11" t="s">
        <v>3023</v>
      </c>
      <c r="C4242" s="12">
        <v>0.0</v>
      </c>
      <c r="D4242" s="12">
        <f t="shared" si="1"/>
        <v>20</v>
      </c>
    </row>
    <row r="4243">
      <c r="A4243" s="10">
        <v>45250.0</v>
      </c>
      <c r="B4243" s="11" t="s">
        <v>1367</v>
      </c>
      <c r="C4243" s="12">
        <v>0.0</v>
      </c>
      <c r="D4243" s="12">
        <f t="shared" si="1"/>
        <v>20</v>
      </c>
    </row>
    <row r="4244">
      <c r="A4244" s="10">
        <v>45250.0</v>
      </c>
      <c r="B4244" s="11" t="s">
        <v>2272</v>
      </c>
      <c r="C4244" s="12">
        <v>0.0</v>
      </c>
      <c r="D4244" s="12">
        <f t="shared" si="1"/>
        <v>20</v>
      </c>
    </row>
    <row r="4245">
      <c r="A4245" s="10">
        <v>45250.0</v>
      </c>
      <c r="B4245" s="11" t="s">
        <v>1059</v>
      </c>
      <c r="C4245" s="12">
        <v>0.0</v>
      </c>
      <c r="D4245" s="12">
        <f t="shared" si="1"/>
        <v>20</v>
      </c>
    </row>
    <row r="4246">
      <c r="A4246" s="10">
        <v>45250.0</v>
      </c>
      <c r="B4246" s="11" t="s">
        <v>3024</v>
      </c>
      <c r="C4246" s="12">
        <v>0.0</v>
      </c>
      <c r="D4246" s="12">
        <f t="shared" si="1"/>
        <v>20</v>
      </c>
    </row>
    <row r="4247">
      <c r="A4247" s="10">
        <v>45250.0</v>
      </c>
      <c r="B4247" s="11" t="s">
        <v>3025</v>
      </c>
      <c r="C4247" s="12">
        <v>0.0</v>
      </c>
      <c r="D4247" s="12">
        <f t="shared" si="1"/>
        <v>20</v>
      </c>
    </row>
    <row r="4248">
      <c r="A4248" s="10">
        <v>45250.0</v>
      </c>
      <c r="B4248" s="11" t="s">
        <v>3026</v>
      </c>
      <c r="C4248" s="12">
        <v>0.0</v>
      </c>
      <c r="D4248" s="12">
        <f t="shared" si="1"/>
        <v>20</v>
      </c>
    </row>
    <row r="4249">
      <c r="A4249" s="10">
        <v>45250.0</v>
      </c>
      <c r="B4249" s="11" t="s">
        <v>3027</v>
      </c>
      <c r="C4249" s="12">
        <v>0.0</v>
      </c>
      <c r="D4249" s="12">
        <f t="shared" si="1"/>
        <v>20</v>
      </c>
    </row>
    <row r="4250">
      <c r="A4250" s="10">
        <v>45250.0</v>
      </c>
      <c r="B4250" s="11" t="s">
        <v>3028</v>
      </c>
      <c r="C4250" s="12">
        <v>0.0</v>
      </c>
      <c r="D4250" s="12">
        <f t="shared" si="1"/>
        <v>20</v>
      </c>
    </row>
    <row r="4251">
      <c r="A4251" s="10">
        <v>45250.0</v>
      </c>
      <c r="B4251" s="11" t="s">
        <v>3029</v>
      </c>
      <c r="C4251" s="12">
        <v>0.0</v>
      </c>
      <c r="D4251" s="12">
        <f t="shared" si="1"/>
        <v>20</v>
      </c>
    </row>
    <row r="4252">
      <c r="A4252" s="10">
        <v>45250.0</v>
      </c>
      <c r="B4252" s="11" t="s">
        <v>1017</v>
      </c>
      <c r="C4252" s="12">
        <v>0.0</v>
      </c>
      <c r="D4252" s="12">
        <f t="shared" si="1"/>
        <v>20</v>
      </c>
    </row>
    <row r="4253">
      <c r="A4253" s="10">
        <v>45250.0</v>
      </c>
      <c r="B4253" s="11" t="s">
        <v>274</v>
      </c>
      <c r="C4253" s="12">
        <v>0.0</v>
      </c>
      <c r="D4253" s="12">
        <f t="shared" si="1"/>
        <v>20</v>
      </c>
    </row>
    <row r="4254">
      <c r="A4254" s="10">
        <v>45250.0</v>
      </c>
      <c r="B4254" s="11" t="s">
        <v>3030</v>
      </c>
      <c r="C4254" s="12">
        <v>0.0</v>
      </c>
      <c r="D4254" s="12">
        <f t="shared" si="1"/>
        <v>20</v>
      </c>
    </row>
    <row r="4255">
      <c r="A4255" s="10">
        <v>45250.0</v>
      </c>
      <c r="B4255" s="11" t="s">
        <v>812</v>
      </c>
      <c r="C4255" s="12">
        <v>0.0</v>
      </c>
      <c r="D4255" s="12">
        <f t="shared" si="1"/>
        <v>20</v>
      </c>
    </row>
    <row r="4256">
      <c r="A4256" s="10">
        <v>45250.0</v>
      </c>
      <c r="B4256" s="11" t="s">
        <v>3031</v>
      </c>
      <c r="C4256" s="12">
        <v>0.0</v>
      </c>
      <c r="D4256" s="12">
        <f t="shared" si="1"/>
        <v>20</v>
      </c>
    </row>
    <row r="4257">
      <c r="A4257" s="10">
        <v>45250.0</v>
      </c>
      <c r="B4257" s="11" t="s">
        <v>3032</v>
      </c>
      <c r="C4257" s="12">
        <v>0.0</v>
      </c>
      <c r="D4257" s="12">
        <f t="shared" si="1"/>
        <v>20</v>
      </c>
    </row>
    <row r="4258">
      <c r="A4258" s="10">
        <v>45250.0</v>
      </c>
      <c r="B4258" s="11" t="s">
        <v>3033</v>
      </c>
      <c r="C4258" s="12">
        <v>0.0</v>
      </c>
      <c r="D4258" s="12">
        <f t="shared" si="1"/>
        <v>20</v>
      </c>
    </row>
    <row r="4259">
      <c r="A4259" s="10">
        <v>45250.0</v>
      </c>
      <c r="B4259" s="11" t="s">
        <v>2403</v>
      </c>
      <c r="C4259" s="12">
        <v>0.0</v>
      </c>
      <c r="D4259" s="12">
        <f t="shared" si="1"/>
        <v>20</v>
      </c>
    </row>
    <row r="4260">
      <c r="A4260" s="10">
        <v>45252.0</v>
      </c>
      <c r="B4260" s="11" t="s">
        <v>648</v>
      </c>
      <c r="C4260" s="12">
        <v>0.0</v>
      </c>
      <c r="D4260" s="12">
        <f t="shared" si="1"/>
        <v>22</v>
      </c>
    </row>
    <row r="4261">
      <c r="A4261" s="10">
        <v>45252.0</v>
      </c>
      <c r="B4261" s="11" t="s">
        <v>3034</v>
      </c>
      <c r="C4261" s="12">
        <v>0.0</v>
      </c>
      <c r="D4261" s="12">
        <f t="shared" si="1"/>
        <v>22</v>
      </c>
    </row>
    <row r="4262">
      <c r="A4262" s="10">
        <v>45252.0</v>
      </c>
      <c r="B4262" s="11" t="s">
        <v>2401</v>
      </c>
      <c r="C4262" s="12">
        <v>0.0</v>
      </c>
      <c r="D4262" s="12">
        <f t="shared" si="1"/>
        <v>22</v>
      </c>
    </row>
    <row r="4263">
      <c r="A4263" s="10">
        <v>45252.0</v>
      </c>
      <c r="B4263" s="11" t="s">
        <v>3035</v>
      </c>
      <c r="C4263" s="12">
        <v>0.0</v>
      </c>
      <c r="D4263" s="12">
        <f t="shared" si="1"/>
        <v>22</v>
      </c>
    </row>
    <row r="4264">
      <c r="A4264" s="10">
        <v>45252.0</v>
      </c>
      <c r="B4264" s="11" t="s">
        <v>3036</v>
      </c>
      <c r="C4264" s="12">
        <v>0.0</v>
      </c>
      <c r="D4264" s="12">
        <f t="shared" si="1"/>
        <v>22</v>
      </c>
    </row>
    <row r="4265">
      <c r="A4265" s="10">
        <v>45252.0</v>
      </c>
      <c r="B4265" s="11" t="s">
        <v>3037</v>
      </c>
      <c r="C4265" s="12">
        <v>0.0</v>
      </c>
      <c r="D4265" s="12">
        <f t="shared" si="1"/>
        <v>22</v>
      </c>
    </row>
    <row r="4266">
      <c r="A4266" s="10">
        <v>45252.0</v>
      </c>
      <c r="B4266" s="11" t="s">
        <v>1982</v>
      </c>
      <c r="C4266" s="12">
        <v>0.0</v>
      </c>
      <c r="D4266" s="12">
        <f t="shared" si="1"/>
        <v>22</v>
      </c>
    </row>
    <row r="4267">
      <c r="A4267" s="10">
        <v>45252.0</v>
      </c>
      <c r="B4267" s="11" t="s">
        <v>2599</v>
      </c>
      <c r="C4267" s="12">
        <v>0.0</v>
      </c>
      <c r="D4267" s="12">
        <f t="shared" si="1"/>
        <v>22</v>
      </c>
    </row>
    <row r="4268">
      <c r="A4268" s="10">
        <v>45252.0</v>
      </c>
      <c r="B4268" s="11" t="s">
        <v>1866</v>
      </c>
      <c r="C4268" s="12">
        <v>0.0</v>
      </c>
      <c r="D4268" s="12">
        <f t="shared" si="1"/>
        <v>22</v>
      </c>
    </row>
    <row r="4269">
      <c r="A4269" s="10">
        <v>45252.0</v>
      </c>
      <c r="B4269" s="11" t="s">
        <v>3038</v>
      </c>
      <c r="C4269" s="12">
        <v>0.0</v>
      </c>
      <c r="D4269" s="12">
        <f t="shared" si="1"/>
        <v>22</v>
      </c>
    </row>
    <row r="4270">
      <c r="A4270" s="10">
        <v>45252.0</v>
      </c>
      <c r="B4270" s="11" t="s">
        <v>2880</v>
      </c>
      <c r="C4270" s="12">
        <v>0.0</v>
      </c>
      <c r="D4270" s="12">
        <f t="shared" si="1"/>
        <v>22</v>
      </c>
    </row>
    <row r="4271">
      <c r="A4271" s="10">
        <v>45252.0</v>
      </c>
      <c r="B4271" s="11" t="s">
        <v>2366</v>
      </c>
      <c r="C4271" s="12">
        <v>0.0</v>
      </c>
      <c r="D4271" s="12">
        <f t="shared" si="1"/>
        <v>22</v>
      </c>
    </row>
    <row r="4272">
      <c r="A4272" s="10">
        <v>45252.0</v>
      </c>
      <c r="B4272" s="11" t="s">
        <v>1203</v>
      </c>
      <c r="C4272" s="12">
        <v>0.0</v>
      </c>
      <c r="D4272" s="12">
        <f t="shared" si="1"/>
        <v>22</v>
      </c>
    </row>
    <row r="4273">
      <c r="A4273" s="10">
        <v>45252.0</v>
      </c>
      <c r="B4273" s="11" t="s">
        <v>2851</v>
      </c>
      <c r="C4273" s="12">
        <v>0.0</v>
      </c>
      <c r="D4273" s="12">
        <f t="shared" si="1"/>
        <v>22</v>
      </c>
    </row>
    <row r="4274">
      <c r="A4274" s="10">
        <v>45252.0</v>
      </c>
      <c r="B4274" s="11" t="s">
        <v>656</v>
      </c>
      <c r="C4274" s="12">
        <v>0.0</v>
      </c>
      <c r="D4274" s="12">
        <f t="shared" si="1"/>
        <v>22</v>
      </c>
    </row>
    <row r="4275">
      <c r="A4275" s="10">
        <v>45252.0</v>
      </c>
      <c r="B4275" s="11" t="s">
        <v>1036</v>
      </c>
      <c r="C4275" s="12">
        <v>0.0</v>
      </c>
      <c r="D4275" s="12">
        <f t="shared" si="1"/>
        <v>22</v>
      </c>
    </row>
    <row r="4276">
      <c r="A4276" s="10">
        <v>45252.0</v>
      </c>
      <c r="B4276" s="11" t="s">
        <v>3039</v>
      </c>
      <c r="C4276" s="12">
        <v>0.0</v>
      </c>
      <c r="D4276" s="12">
        <f t="shared" si="1"/>
        <v>22</v>
      </c>
    </row>
    <row r="4277">
      <c r="A4277" s="10">
        <v>45252.0</v>
      </c>
      <c r="B4277" s="11" t="s">
        <v>3040</v>
      </c>
      <c r="C4277" s="12">
        <v>0.0</v>
      </c>
      <c r="D4277" s="12">
        <f t="shared" si="1"/>
        <v>22</v>
      </c>
    </row>
    <row r="4278">
      <c r="A4278" s="10">
        <v>45252.0</v>
      </c>
      <c r="B4278" s="11" t="s">
        <v>1523</v>
      </c>
      <c r="C4278" s="12">
        <v>0.0</v>
      </c>
      <c r="D4278" s="12">
        <f t="shared" si="1"/>
        <v>22</v>
      </c>
    </row>
    <row r="4279">
      <c r="A4279" s="10">
        <v>45252.0</v>
      </c>
      <c r="B4279" s="11" t="s">
        <v>3041</v>
      </c>
      <c r="C4279" s="12">
        <v>0.0</v>
      </c>
      <c r="D4279" s="12">
        <f t="shared" si="1"/>
        <v>22</v>
      </c>
    </row>
    <row r="4280">
      <c r="A4280" s="10">
        <v>45252.0</v>
      </c>
      <c r="B4280" s="11" t="s">
        <v>363</v>
      </c>
      <c r="C4280" s="12">
        <v>0.0</v>
      </c>
      <c r="D4280" s="12">
        <f t="shared" si="1"/>
        <v>22</v>
      </c>
    </row>
    <row r="4281">
      <c r="A4281" s="10">
        <v>45252.0</v>
      </c>
      <c r="B4281" s="11" t="s">
        <v>3042</v>
      </c>
      <c r="C4281" s="12">
        <v>0.0</v>
      </c>
      <c r="D4281" s="12">
        <f t="shared" si="1"/>
        <v>22</v>
      </c>
    </row>
    <row r="4282">
      <c r="A4282" s="10">
        <v>45252.0</v>
      </c>
      <c r="B4282" s="11" t="s">
        <v>3043</v>
      </c>
      <c r="C4282" s="12">
        <v>0.0</v>
      </c>
      <c r="D4282" s="12">
        <f t="shared" si="1"/>
        <v>22</v>
      </c>
    </row>
    <row r="4283">
      <c r="A4283" s="10">
        <v>45252.0</v>
      </c>
      <c r="B4283" s="11" t="s">
        <v>3044</v>
      </c>
      <c r="C4283" s="12">
        <v>0.0</v>
      </c>
      <c r="D4283" s="12">
        <f t="shared" si="1"/>
        <v>22</v>
      </c>
    </row>
    <row r="4284">
      <c r="A4284" s="10">
        <v>45252.0</v>
      </c>
      <c r="B4284" s="11" t="s">
        <v>1886</v>
      </c>
      <c r="C4284" s="12">
        <v>0.0</v>
      </c>
      <c r="D4284" s="12">
        <f t="shared" si="1"/>
        <v>22</v>
      </c>
    </row>
    <row r="4285">
      <c r="A4285" s="10">
        <v>45252.0</v>
      </c>
      <c r="B4285" s="11" t="s">
        <v>3045</v>
      </c>
      <c r="C4285" s="12">
        <v>0.0</v>
      </c>
      <c r="D4285" s="12">
        <f t="shared" si="1"/>
        <v>22</v>
      </c>
    </row>
    <row r="4286">
      <c r="A4286" s="10">
        <v>45252.0</v>
      </c>
      <c r="B4286" s="11" t="s">
        <v>3046</v>
      </c>
      <c r="C4286" s="12">
        <v>0.0</v>
      </c>
      <c r="D4286" s="12">
        <f t="shared" si="1"/>
        <v>22</v>
      </c>
    </row>
    <row r="4287">
      <c r="A4287" s="10">
        <v>45252.0</v>
      </c>
      <c r="B4287" s="11" t="s">
        <v>936</v>
      </c>
      <c r="C4287" s="12">
        <v>0.0</v>
      </c>
      <c r="D4287" s="12">
        <f t="shared" si="1"/>
        <v>22</v>
      </c>
    </row>
    <row r="4288">
      <c r="A4288" s="10">
        <v>45252.0</v>
      </c>
      <c r="B4288" s="11" t="s">
        <v>3047</v>
      </c>
      <c r="C4288" s="12">
        <v>0.0</v>
      </c>
      <c r="D4288" s="12">
        <f t="shared" si="1"/>
        <v>22</v>
      </c>
    </row>
    <row r="4289">
      <c r="A4289" s="10">
        <v>45252.0</v>
      </c>
      <c r="B4289" s="11" t="s">
        <v>3048</v>
      </c>
      <c r="C4289" s="12">
        <v>0.0</v>
      </c>
      <c r="D4289" s="12">
        <f t="shared" si="1"/>
        <v>22</v>
      </c>
    </row>
    <row r="4290">
      <c r="A4290" s="10">
        <v>45252.0</v>
      </c>
      <c r="B4290" s="11" t="s">
        <v>2428</v>
      </c>
      <c r="C4290" s="12">
        <v>0.0</v>
      </c>
      <c r="D4290" s="12">
        <f t="shared" si="1"/>
        <v>22</v>
      </c>
    </row>
    <row r="4291">
      <c r="A4291" s="10">
        <v>45252.0</v>
      </c>
      <c r="B4291" s="11" t="s">
        <v>338</v>
      </c>
      <c r="C4291" s="12">
        <v>0.0</v>
      </c>
      <c r="D4291" s="12">
        <f t="shared" si="1"/>
        <v>22</v>
      </c>
    </row>
    <row r="4292">
      <c r="A4292" s="10">
        <v>45252.0</v>
      </c>
      <c r="B4292" s="11" t="s">
        <v>890</v>
      </c>
      <c r="C4292" s="12">
        <v>0.0</v>
      </c>
      <c r="D4292" s="12">
        <f t="shared" si="1"/>
        <v>22</v>
      </c>
    </row>
    <row r="4293">
      <c r="A4293" s="10">
        <v>45252.0</v>
      </c>
      <c r="B4293" s="11" t="s">
        <v>2472</v>
      </c>
      <c r="C4293" s="12">
        <v>0.0</v>
      </c>
      <c r="D4293" s="12">
        <f t="shared" si="1"/>
        <v>22</v>
      </c>
    </row>
    <row r="4294">
      <c r="A4294" s="10">
        <v>45252.0</v>
      </c>
      <c r="B4294" s="11" t="s">
        <v>3049</v>
      </c>
      <c r="C4294" s="12">
        <v>0.0</v>
      </c>
      <c r="D4294" s="12">
        <f t="shared" si="1"/>
        <v>22</v>
      </c>
    </row>
    <row r="4295">
      <c r="A4295" s="10">
        <v>45252.0</v>
      </c>
      <c r="B4295" s="11" t="s">
        <v>3050</v>
      </c>
      <c r="C4295" s="12">
        <v>0.0</v>
      </c>
      <c r="D4295" s="12">
        <f t="shared" si="1"/>
        <v>22</v>
      </c>
    </row>
    <row r="4296">
      <c r="A4296" s="10">
        <v>45252.0</v>
      </c>
      <c r="B4296" s="11" t="s">
        <v>2349</v>
      </c>
      <c r="C4296" s="12">
        <v>0.0</v>
      </c>
      <c r="D4296" s="12">
        <f t="shared" si="1"/>
        <v>22</v>
      </c>
    </row>
    <row r="4297">
      <c r="A4297" s="10">
        <v>45252.0</v>
      </c>
      <c r="B4297" s="11" t="s">
        <v>2160</v>
      </c>
      <c r="C4297" s="12">
        <v>0.0</v>
      </c>
      <c r="D4297" s="12">
        <f t="shared" si="1"/>
        <v>22</v>
      </c>
    </row>
    <row r="4298">
      <c r="A4298" s="10">
        <v>45252.0</v>
      </c>
      <c r="B4298" s="11" t="s">
        <v>3051</v>
      </c>
      <c r="C4298" s="12">
        <v>0.0</v>
      </c>
      <c r="D4298" s="12">
        <f t="shared" si="1"/>
        <v>22</v>
      </c>
    </row>
    <row r="4299">
      <c r="A4299" s="10">
        <v>45252.0</v>
      </c>
      <c r="B4299" s="11" t="s">
        <v>3052</v>
      </c>
      <c r="C4299" s="12">
        <v>0.0</v>
      </c>
      <c r="D4299" s="12">
        <f t="shared" si="1"/>
        <v>22</v>
      </c>
    </row>
    <row r="4300">
      <c r="A4300" s="10">
        <v>45252.0</v>
      </c>
      <c r="B4300" s="11" t="s">
        <v>3053</v>
      </c>
      <c r="C4300" s="12">
        <v>0.0</v>
      </c>
      <c r="D4300" s="12">
        <f t="shared" si="1"/>
        <v>22</v>
      </c>
    </row>
    <row r="4301">
      <c r="A4301" s="10">
        <v>45252.0</v>
      </c>
      <c r="B4301" s="11" t="s">
        <v>2205</v>
      </c>
      <c r="C4301" s="12">
        <v>0.0</v>
      </c>
      <c r="D4301" s="12">
        <f t="shared" si="1"/>
        <v>22</v>
      </c>
    </row>
    <row r="4302">
      <c r="A4302" s="10">
        <v>45252.0</v>
      </c>
      <c r="B4302" s="11" t="s">
        <v>3054</v>
      </c>
      <c r="C4302" s="12">
        <v>0.0</v>
      </c>
      <c r="D4302" s="12">
        <f t="shared" si="1"/>
        <v>22</v>
      </c>
    </row>
    <row r="4303">
      <c r="A4303" s="10">
        <v>45252.0</v>
      </c>
      <c r="B4303" s="11" t="s">
        <v>3055</v>
      </c>
      <c r="C4303" s="12">
        <v>0.0</v>
      </c>
      <c r="D4303" s="12">
        <f t="shared" si="1"/>
        <v>22</v>
      </c>
    </row>
    <row r="4304">
      <c r="A4304" s="10">
        <v>45252.0</v>
      </c>
      <c r="B4304" s="11" t="s">
        <v>2420</v>
      </c>
      <c r="C4304" s="12">
        <v>0.0</v>
      </c>
      <c r="D4304" s="12">
        <f t="shared" si="1"/>
        <v>22</v>
      </c>
    </row>
    <row r="4305">
      <c r="A4305" s="10">
        <v>45252.0</v>
      </c>
      <c r="B4305" s="11" t="s">
        <v>1293</v>
      </c>
      <c r="C4305" s="12">
        <v>0.0</v>
      </c>
      <c r="D4305" s="12">
        <f t="shared" si="1"/>
        <v>22</v>
      </c>
    </row>
    <row r="4306">
      <c r="A4306" s="10">
        <v>45252.0</v>
      </c>
      <c r="B4306" s="11" t="s">
        <v>3056</v>
      </c>
      <c r="C4306" s="12">
        <v>0.0</v>
      </c>
      <c r="D4306" s="12">
        <f t="shared" si="1"/>
        <v>22</v>
      </c>
    </row>
    <row r="4307">
      <c r="A4307" s="10">
        <v>45252.0</v>
      </c>
      <c r="B4307" s="11" t="s">
        <v>3057</v>
      </c>
      <c r="C4307" s="12">
        <v>0.0</v>
      </c>
      <c r="D4307" s="12">
        <f t="shared" si="1"/>
        <v>22</v>
      </c>
    </row>
    <row r="4308">
      <c r="A4308" s="10">
        <v>45252.0</v>
      </c>
      <c r="B4308" s="11" t="s">
        <v>2911</v>
      </c>
      <c r="C4308" s="12">
        <v>0.0</v>
      </c>
      <c r="D4308" s="12">
        <f t="shared" si="1"/>
        <v>22</v>
      </c>
    </row>
    <row r="4309">
      <c r="A4309" s="10">
        <v>45252.0</v>
      </c>
      <c r="B4309" s="11" t="s">
        <v>3058</v>
      </c>
      <c r="C4309" s="12">
        <v>0.0</v>
      </c>
      <c r="D4309" s="12">
        <f t="shared" si="1"/>
        <v>22</v>
      </c>
    </row>
    <row r="4310">
      <c r="A4310" s="10">
        <v>45252.0</v>
      </c>
      <c r="B4310" s="11" t="s">
        <v>795</v>
      </c>
      <c r="C4310" s="12">
        <v>0.0</v>
      </c>
      <c r="D4310" s="12">
        <f t="shared" si="1"/>
        <v>22</v>
      </c>
    </row>
    <row r="4311">
      <c r="A4311" s="10">
        <v>45252.0</v>
      </c>
      <c r="B4311" s="11" t="s">
        <v>1508</v>
      </c>
      <c r="C4311" s="12">
        <v>0.0</v>
      </c>
      <c r="D4311" s="12">
        <f t="shared" si="1"/>
        <v>22</v>
      </c>
    </row>
    <row r="4312">
      <c r="A4312" s="10">
        <v>45252.0</v>
      </c>
      <c r="B4312" s="11" t="s">
        <v>615</v>
      </c>
      <c r="C4312" s="12">
        <v>0.0</v>
      </c>
      <c r="D4312" s="12">
        <f t="shared" si="1"/>
        <v>22</v>
      </c>
    </row>
    <row r="4313">
      <c r="A4313" s="10">
        <v>45252.0</v>
      </c>
      <c r="B4313" s="11" t="s">
        <v>970</v>
      </c>
      <c r="C4313" s="12">
        <v>0.0</v>
      </c>
      <c r="D4313" s="12">
        <f t="shared" si="1"/>
        <v>22</v>
      </c>
    </row>
    <row r="4314">
      <c r="A4314" s="10">
        <v>45252.0</v>
      </c>
      <c r="B4314" s="11" t="s">
        <v>3059</v>
      </c>
      <c r="C4314" s="12">
        <v>0.0</v>
      </c>
      <c r="D4314" s="12">
        <f t="shared" si="1"/>
        <v>22</v>
      </c>
    </row>
    <row r="4315">
      <c r="A4315" s="10">
        <v>45252.0</v>
      </c>
      <c r="B4315" s="11" t="s">
        <v>328</v>
      </c>
      <c r="C4315" s="12">
        <v>0.0</v>
      </c>
      <c r="D4315" s="12">
        <f t="shared" si="1"/>
        <v>22</v>
      </c>
    </row>
    <row r="4316">
      <c r="A4316" s="10">
        <v>45252.0</v>
      </c>
      <c r="B4316" s="11" t="s">
        <v>2087</v>
      </c>
      <c r="C4316" s="12">
        <v>0.0</v>
      </c>
      <c r="D4316" s="12">
        <f t="shared" si="1"/>
        <v>22</v>
      </c>
    </row>
    <row r="4317">
      <c r="A4317" s="10">
        <v>45252.0</v>
      </c>
      <c r="B4317" s="11" t="s">
        <v>547</v>
      </c>
      <c r="C4317" s="12">
        <v>0.0</v>
      </c>
      <c r="D4317" s="12">
        <f t="shared" si="1"/>
        <v>22</v>
      </c>
    </row>
    <row r="4318">
      <c r="A4318" s="10">
        <v>45252.0</v>
      </c>
      <c r="B4318" s="11" t="s">
        <v>3060</v>
      </c>
      <c r="C4318" s="12">
        <v>0.0</v>
      </c>
      <c r="D4318" s="12">
        <f t="shared" si="1"/>
        <v>22</v>
      </c>
    </row>
    <row r="4319">
      <c r="A4319" s="10">
        <v>45252.0</v>
      </c>
      <c r="B4319" s="11" t="s">
        <v>3061</v>
      </c>
      <c r="C4319" s="12">
        <v>0.0</v>
      </c>
      <c r="D4319" s="12">
        <f t="shared" si="1"/>
        <v>22</v>
      </c>
    </row>
    <row r="4320">
      <c r="A4320" s="10">
        <v>45251.0</v>
      </c>
      <c r="B4320" s="11" t="s">
        <v>853</v>
      </c>
      <c r="C4320" s="12">
        <v>0.0</v>
      </c>
      <c r="D4320" s="12">
        <f t="shared" si="1"/>
        <v>21</v>
      </c>
    </row>
    <row r="4321">
      <c r="A4321" s="10">
        <v>45251.0</v>
      </c>
      <c r="B4321" s="11" t="s">
        <v>3062</v>
      </c>
      <c r="C4321" s="12">
        <v>0.0</v>
      </c>
      <c r="D4321" s="12">
        <f t="shared" si="1"/>
        <v>21</v>
      </c>
    </row>
    <row r="4322">
      <c r="A4322" s="10">
        <v>45251.0</v>
      </c>
      <c r="B4322" s="11" t="s">
        <v>2398</v>
      </c>
      <c r="C4322" s="12">
        <v>0.0</v>
      </c>
      <c r="D4322" s="12">
        <f t="shared" si="1"/>
        <v>21</v>
      </c>
    </row>
    <row r="4323">
      <c r="A4323" s="10">
        <v>45251.0</v>
      </c>
      <c r="B4323" s="11" t="s">
        <v>3063</v>
      </c>
      <c r="C4323" s="12">
        <v>0.0</v>
      </c>
      <c r="D4323" s="12">
        <f t="shared" si="1"/>
        <v>21</v>
      </c>
    </row>
    <row r="4324">
      <c r="A4324" s="10">
        <v>45251.0</v>
      </c>
      <c r="B4324" s="11" t="s">
        <v>3064</v>
      </c>
      <c r="C4324" s="12">
        <v>0.0</v>
      </c>
      <c r="D4324" s="12">
        <f t="shared" si="1"/>
        <v>21</v>
      </c>
    </row>
    <row r="4325">
      <c r="A4325" s="10">
        <v>45251.0</v>
      </c>
      <c r="B4325" s="11" t="s">
        <v>3065</v>
      </c>
      <c r="C4325" s="12">
        <v>0.0</v>
      </c>
      <c r="D4325" s="12">
        <f t="shared" si="1"/>
        <v>21</v>
      </c>
    </row>
    <row r="4326">
      <c r="A4326" s="10">
        <v>45251.0</v>
      </c>
      <c r="B4326" s="11" t="s">
        <v>1101</v>
      </c>
      <c r="C4326" s="12">
        <v>0.0</v>
      </c>
      <c r="D4326" s="12">
        <f t="shared" si="1"/>
        <v>21</v>
      </c>
    </row>
    <row r="4327">
      <c r="A4327" s="10">
        <v>45251.0</v>
      </c>
      <c r="B4327" s="11" t="s">
        <v>3066</v>
      </c>
      <c r="C4327" s="12">
        <v>0.0</v>
      </c>
      <c r="D4327" s="12">
        <f t="shared" si="1"/>
        <v>21</v>
      </c>
    </row>
    <row r="4328">
      <c r="A4328" s="10">
        <v>45251.0</v>
      </c>
      <c r="B4328" s="11" t="s">
        <v>547</v>
      </c>
      <c r="C4328" s="12">
        <v>0.0</v>
      </c>
      <c r="D4328" s="12">
        <f t="shared" si="1"/>
        <v>21</v>
      </c>
    </row>
    <row r="4329">
      <c r="A4329" s="10">
        <v>45251.0</v>
      </c>
      <c r="B4329" s="11" t="s">
        <v>3067</v>
      </c>
      <c r="C4329" s="12">
        <v>0.0</v>
      </c>
      <c r="D4329" s="12">
        <f t="shared" si="1"/>
        <v>21</v>
      </c>
    </row>
    <row r="4330">
      <c r="A4330" s="10">
        <v>45251.0</v>
      </c>
      <c r="B4330" s="11" t="s">
        <v>3068</v>
      </c>
      <c r="C4330" s="12">
        <v>0.0</v>
      </c>
      <c r="D4330" s="12">
        <f t="shared" si="1"/>
        <v>21</v>
      </c>
    </row>
    <row r="4331">
      <c r="A4331" s="10">
        <v>45251.0</v>
      </c>
      <c r="B4331" s="11" t="s">
        <v>1371</v>
      </c>
      <c r="C4331" s="12">
        <v>0.0</v>
      </c>
      <c r="D4331" s="12">
        <f t="shared" si="1"/>
        <v>21</v>
      </c>
    </row>
    <row r="4332">
      <c r="A4332" s="10">
        <v>45251.0</v>
      </c>
      <c r="B4332" s="11" t="s">
        <v>3069</v>
      </c>
      <c r="C4332" s="12">
        <v>0.0</v>
      </c>
      <c r="D4332" s="12">
        <f t="shared" si="1"/>
        <v>21</v>
      </c>
    </row>
    <row r="4333">
      <c r="A4333" s="10">
        <v>45251.0</v>
      </c>
      <c r="B4333" s="11" t="s">
        <v>1170</v>
      </c>
      <c r="C4333" s="12">
        <v>0.0</v>
      </c>
      <c r="D4333" s="12">
        <f t="shared" si="1"/>
        <v>21</v>
      </c>
    </row>
    <row r="4334">
      <c r="A4334" s="10">
        <v>45251.0</v>
      </c>
      <c r="B4334" s="11" t="s">
        <v>2033</v>
      </c>
      <c r="C4334" s="12">
        <v>0.0</v>
      </c>
      <c r="D4334" s="12">
        <f t="shared" si="1"/>
        <v>21</v>
      </c>
    </row>
    <row r="4335">
      <c r="A4335" s="10">
        <v>45251.0</v>
      </c>
      <c r="B4335" s="11" t="s">
        <v>2880</v>
      </c>
      <c r="C4335" s="12">
        <v>0.0</v>
      </c>
      <c r="D4335" s="12">
        <f t="shared" si="1"/>
        <v>21</v>
      </c>
    </row>
    <row r="4336">
      <c r="A4336" s="10">
        <v>45251.0</v>
      </c>
      <c r="B4336" s="11" t="s">
        <v>939</v>
      </c>
      <c r="C4336" s="12">
        <v>0.0</v>
      </c>
      <c r="D4336" s="12">
        <f t="shared" si="1"/>
        <v>21</v>
      </c>
    </row>
    <row r="4337">
      <c r="A4337" s="10">
        <v>45251.0</v>
      </c>
      <c r="B4337" s="11" t="s">
        <v>2156</v>
      </c>
      <c r="C4337" s="12">
        <v>0.0</v>
      </c>
      <c r="D4337" s="12">
        <f t="shared" si="1"/>
        <v>21</v>
      </c>
    </row>
    <row r="4338">
      <c r="A4338" s="10">
        <v>45251.0</v>
      </c>
      <c r="B4338" s="11" t="s">
        <v>3070</v>
      </c>
      <c r="C4338" s="12">
        <v>0.0</v>
      </c>
      <c r="D4338" s="12">
        <f t="shared" si="1"/>
        <v>21</v>
      </c>
    </row>
    <row r="4339">
      <c r="A4339" s="10">
        <v>45251.0</v>
      </c>
      <c r="B4339" s="11" t="s">
        <v>1706</v>
      </c>
      <c r="C4339" s="12">
        <v>0.0</v>
      </c>
      <c r="D4339" s="12">
        <f t="shared" si="1"/>
        <v>21</v>
      </c>
    </row>
    <row r="4340">
      <c r="A4340" s="10">
        <v>45251.0</v>
      </c>
      <c r="B4340" s="11" t="s">
        <v>3071</v>
      </c>
      <c r="C4340" s="12">
        <v>0.0</v>
      </c>
      <c r="D4340" s="12">
        <f t="shared" si="1"/>
        <v>21</v>
      </c>
    </row>
    <row r="4341">
      <c r="A4341" s="10">
        <v>45251.0</v>
      </c>
      <c r="B4341" s="11" t="s">
        <v>1011</v>
      </c>
      <c r="C4341" s="12">
        <v>0.0</v>
      </c>
      <c r="D4341" s="12">
        <f t="shared" si="1"/>
        <v>21</v>
      </c>
    </row>
    <row r="4342">
      <c r="A4342" s="10">
        <v>45251.0</v>
      </c>
      <c r="B4342" s="11" t="s">
        <v>3072</v>
      </c>
      <c r="C4342" s="12">
        <v>0.0</v>
      </c>
      <c r="D4342" s="12">
        <f t="shared" si="1"/>
        <v>21</v>
      </c>
    </row>
    <row r="4343">
      <c r="A4343" s="10">
        <v>45251.0</v>
      </c>
      <c r="B4343" s="11" t="s">
        <v>3073</v>
      </c>
      <c r="C4343" s="12">
        <v>0.0</v>
      </c>
      <c r="D4343" s="12">
        <f t="shared" si="1"/>
        <v>21</v>
      </c>
    </row>
    <row r="4344">
      <c r="A4344" s="10">
        <v>45251.0</v>
      </c>
      <c r="B4344" s="11" t="s">
        <v>1821</v>
      </c>
      <c r="C4344" s="12">
        <v>0.0</v>
      </c>
      <c r="D4344" s="12">
        <f t="shared" si="1"/>
        <v>21</v>
      </c>
    </row>
    <row r="4345">
      <c r="A4345" s="10">
        <v>45251.0</v>
      </c>
      <c r="B4345" s="11" t="s">
        <v>382</v>
      </c>
      <c r="C4345" s="12">
        <v>0.0</v>
      </c>
      <c r="D4345" s="12">
        <f t="shared" si="1"/>
        <v>21</v>
      </c>
    </row>
    <row r="4346">
      <c r="A4346" s="10">
        <v>45251.0</v>
      </c>
      <c r="B4346" s="11" t="s">
        <v>892</v>
      </c>
      <c r="C4346" s="12">
        <v>0.0</v>
      </c>
      <c r="D4346" s="12">
        <f t="shared" si="1"/>
        <v>21</v>
      </c>
    </row>
    <row r="4347">
      <c r="A4347" s="10">
        <v>45251.0</v>
      </c>
      <c r="B4347" s="11" t="s">
        <v>1698</v>
      </c>
      <c r="C4347" s="12">
        <v>0.0</v>
      </c>
      <c r="D4347" s="12">
        <f t="shared" si="1"/>
        <v>21</v>
      </c>
    </row>
    <row r="4348">
      <c r="A4348" s="10">
        <v>45251.0</v>
      </c>
      <c r="B4348" s="11" t="s">
        <v>3074</v>
      </c>
      <c r="C4348" s="12">
        <v>0.0</v>
      </c>
      <c r="D4348" s="12">
        <f t="shared" si="1"/>
        <v>21</v>
      </c>
    </row>
    <row r="4349">
      <c r="A4349" s="10">
        <v>45251.0</v>
      </c>
      <c r="B4349" s="11" t="s">
        <v>3075</v>
      </c>
      <c r="C4349" s="12">
        <v>0.0</v>
      </c>
      <c r="D4349" s="12">
        <f t="shared" si="1"/>
        <v>21</v>
      </c>
    </row>
    <row r="4350">
      <c r="A4350" s="10">
        <v>45251.0</v>
      </c>
      <c r="B4350" s="11" t="s">
        <v>1279</v>
      </c>
      <c r="C4350" s="12">
        <v>0.0</v>
      </c>
      <c r="D4350" s="12">
        <f t="shared" si="1"/>
        <v>21</v>
      </c>
    </row>
    <row r="4351">
      <c r="A4351" s="10">
        <v>45251.0</v>
      </c>
      <c r="B4351" s="11" t="s">
        <v>3076</v>
      </c>
      <c r="C4351" s="12">
        <v>0.0</v>
      </c>
      <c r="D4351" s="12">
        <f t="shared" si="1"/>
        <v>21</v>
      </c>
    </row>
    <row r="4352">
      <c r="A4352" s="10">
        <v>45251.0</v>
      </c>
      <c r="B4352" s="11" t="s">
        <v>3077</v>
      </c>
      <c r="C4352" s="12">
        <v>0.0</v>
      </c>
      <c r="D4352" s="12">
        <f t="shared" si="1"/>
        <v>21</v>
      </c>
    </row>
    <row r="4353">
      <c r="A4353" s="10">
        <v>45251.0</v>
      </c>
      <c r="B4353" s="11" t="s">
        <v>3078</v>
      </c>
      <c r="C4353" s="12">
        <v>0.0</v>
      </c>
      <c r="D4353" s="12">
        <f t="shared" si="1"/>
        <v>21</v>
      </c>
    </row>
    <row r="4354">
      <c r="A4354" s="10">
        <v>45251.0</v>
      </c>
      <c r="B4354" s="11" t="s">
        <v>708</v>
      </c>
      <c r="C4354" s="12">
        <v>0.0</v>
      </c>
      <c r="D4354" s="12">
        <f t="shared" si="1"/>
        <v>21</v>
      </c>
    </row>
    <row r="4355">
      <c r="A4355" s="10">
        <v>45251.0</v>
      </c>
      <c r="B4355" s="11" t="s">
        <v>1488</v>
      </c>
      <c r="C4355" s="12">
        <v>0.0</v>
      </c>
      <c r="D4355" s="12">
        <f t="shared" si="1"/>
        <v>21</v>
      </c>
    </row>
    <row r="4356">
      <c r="A4356" s="10">
        <v>45251.0</v>
      </c>
      <c r="B4356" s="11" t="s">
        <v>3079</v>
      </c>
      <c r="C4356" s="12">
        <v>0.0</v>
      </c>
      <c r="D4356" s="12">
        <f t="shared" si="1"/>
        <v>21</v>
      </c>
    </row>
    <row r="4357">
      <c r="A4357" s="10">
        <v>45251.0</v>
      </c>
      <c r="B4357" s="11" t="s">
        <v>363</v>
      </c>
      <c r="C4357" s="12">
        <v>0.0</v>
      </c>
      <c r="D4357" s="12">
        <f t="shared" si="1"/>
        <v>21</v>
      </c>
    </row>
    <row r="4358">
      <c r="A4358" s="10">
        <v>45251.0</v>
      </c>
      <c r="B4358" s="11" t="s">
        <v>3080</v>
      </c>
      <c r="C4358" s="12">
        <v>0.0</v>
      </c>
      <c r="D4358" s="12">
        <f t="shared" si="1"/>
        <v>21</v>
      </c>
    </row>
    <row r="4359">
      <c r="A4359" s="10">
        <v>45251.0</v>
      </c>
      <c r="B4359" s="11" t="s">
        <v>741</v>
      </c>
      <c r="C4359" s="12">
        <v>0.0</v>
      </c>
      <c r="D4359" s="12">
        <f t="shared" si="1"/>
        <v>21</v>
      </c>
    </row>
    <row r="4360">
      <c r="A4360" s="10">
        <v>45251.0</v>
      </c>
      <c r="B4360" s="11" t="s">
        <v>3081</v>
      </c>
      <c r="C4360" s="12">
        <v>0.0</v>
      </c>
      <c r="D4360" s="12">
        <f t="shared" si="1"/>
        <v>21</v>
      </c>
    </row>
    <row r="4361">
      <c r="A4361" s="10">
        <v>45251.0</v>
      </c>
      <c r="B4361" s="11" t="s">
        <v>726</v>
      </c>
      <c r="C4361" s="12">
        <v>0.0</v>
      </c>
      <c r="D4361" s="12">
        <f t="shared" si="1"/>
        <v>21</v>
      </c>
    </row>
    <row r="4362">
      <c r="A4362" s="10">
        <v>45251.0</v>
      </c>
      <c r="B4362" s="11" t="s">
        <v>3082</v>
      </c>
      <c r="C4362" s="12">
        <v>0.0</v>
      </c>
      <c r="D4362" s="12">
        <f t="shared" si="1"/>
        <v>21</v>
      </c>
    </row>
    <row r="4363">
      <c r="A4363" s="10">
        <v>45251.0</v>
      </c>
      <c r="B4363" s="11" t="s">
        <v>1007</v>
      </c>
      <c r="C4363" s="12">
        <v>0.0</v>
      </c>
      <c r="D4363" s="12">
        <f t="shared" si="1"/>
        <v>21</v>
      </c>
    </row>
    <row r="4364">
      <c r="A4364" s="10">
        <v>45251.0</v>
      </c>
      <c r="B4364" s="11" t="s">
        <v>3083</v>
      </c>
      <c r="C4364" s="12">
        <v>0.0</v>
      </c>
      <c r="D4364" s="12">
        <f t="shared" si="1"/>
        <v>21</v>
      </c>
    </row>
    <row r="4365">
      <c r="A4365" s="10">
        <v>45251.0</v>
      </c>
      <c r="B4365" s="11" t="s">
        <v>3084</v>
      </c>
      <c r="C4365" s="12">
        <v>0.0</v>
      </c>
      <c r="D4365" s="12">
        <f t="shared" si="1"/>
        <v>21</v>
      </c>
    </row>
    <row r="4366">
      <c r="A4366" s="10">
        <v>45251.0</v>
      </c>
      <c r="B4366" s="11" t="s">
        <v>51</v>
      </c>
      <c r="C4366" s="12">
        <v>0.0</v>
      </c>
      <c r="D4366" s="12">
        <f t="shared" si="1"/>
        <v>21</v>
      </c>
    </row>
    <row r="4367">
      <c r="A4367" s="10">
        <v>45251.0</v>
      </c>
      <c r="B4367" s="11" t="s">
        <v>3085</v>
      </c>
      <c r="C4367" s="12">
        <v>0.0</v>
      </c>
      <c r="D4367" s="12">
        <f t="shared" si="1"/>
        <v>21</v>
      </c>
    </row>
    <row r="4368">
      <c r="A4368" s="10">
        <v>45251.0</v>
      </c>
      <c r="B4368" s="11" t="s">
        <v>945</v>
      </c>
      <c r="C4368" s="12">
        <v>0.0</v>
      </c>
      <c r="D4368" s="12">
        <f t="shared" si="1"/>
        <v>21</v>
      </c>
    </row>
    <row r="4369">
      <c r="A4369" s="10">
        <v>45251.0</v>
      </c>
      <c r="B4369" s="11" t="s">
        <v>3086</v>
      </c>
      <c r="C4369" s="12">
        <v>0.0</v>
      </c>
      <c r="D4369" s="12">
        <f t="shared" si="1"/>
        <v>21</v>
      </c>
    </row>
    <row r="4370">
      <c r="A4370" s="10">
        <v>45251.0</v>
      </c>
      <c r="B4370" s="11" t="s">
        <v>3087</v>
      </c>
      <c r="C4370" s="12">
        <v>0.0</v>
      </c>
      <c r="D4370" s="12">
        <f t="shared" si="1"/>
        <v>21</v>
      </c>
    </row>
    <row r="4371">
      <c r="A4371" s="10">
        <v>45251.0</v>
      </c>
      <c r="B4371" s="11" t="s">
        <v>3088</v>
      </c>
      <c r="C4371" s="12">
        <v>0.0</v>
      </c>
      <c r="D4371" s="12">
        <f t="shared" si="1"/>
        <v>21</v>
      </c>
    </row>
    <row r="4372">
      <c r="A4372" s="10">
        <v>45251.0</v>
      </c>
      <c r="B4372" s="11" t="s">
        <v>1365</v>
      </c>
      <c r="C4372" s="12">
        <v>0.0</v>
      </c>
      <c r="D4372" s="12">
        <f t="shared" si="1"/>
        <v>21</v>
      </c>
    </row>
    <row r="4373">
      <c r="A4373" s="10">
        <v>45251.0</v>
      </c>
      <c r="B4373" s="11" t="s">
        <v>3089</v>
      </c>
      <c r="C4373" s="12">
        <v>0.0</v>
      </c>
      <c r="D4373" s="12">
        <f t="shared" si="1"/>
        <v>21</v>
      </c>
    </row>
    <row r="4374">
      <c r="A4374" s="10">
        <v>45251.0</v>
      </c>
      <c r="B4374" s="11" t="s">
        <v>1266</v>
      </c>
      <c r="C4374" s="12">
        <v>0.0</v>
      </c>
      <c r="D4374" s="12">
        <f t="shared" si="1"/>
        <v>21</v>
      </c>
    </row>
    <row r="4375">
      <c r="A4375" s="10">
        <v>45251.0</v>
      </c>
      <c r="B4375" s="11" t="s">
        <v>3029</v>
      </c>
      <c r="C4375" s="12">
        <v>0.0</v>
      </c>
      <c r="D4375" s="12">
        <f t="shared" si="1"/>
        <v>21</v>
      </c>
    </row>
    <row r="4376">
      <c r="A4376" s="10">
        <v>45251.0</v>
      </c>
      <c r="B4376" s="11" t="s">
        <v>3090</v>
      </c>
      <c r="C4376" s="12">
        <v>0.0</v>
      </c>
      <c r="D4376" s="12">
        <f t="shared" si="1"/>
        <v>21</v>
      </c>
    </row>
    <row r="4377">
      <c r="A4377" s="10">
        <v>45251.0</v>
      </c>
      <c r="B4377" s="11" t="s">
        <v>3091</v>
      </c>
      <c r="C4377" s="12">
        <v>0.0</v>
      </c>
      <c r="D4377" s="12">
        <f t="shared" si="1"/>
        <v>21</v>
      </c>
    </row>
    <row r="4378">
      <c r="A4378" s="10">
        <v>45251.0</v>
      </c>
      <c r="B4378" s="11" t="s">
        <v>3092</v>
      </c>
      <c r="C4378" s="12">
        <v>0.0</v>
      </c>
      <c r="D4378" s="12">
        <f t="shared" si="1"/>
        <v>21</v>
      </c>
    </row>
    <row r="4379">
      <c r="A4379" s="10">
        <v>45251.0</v>
      </c>
      <c r="B4379" s="11" t="s">
        <v>2423</v>
      </c>
      <c r="C4379" s="12">
        <v>0.0</v>
      </c>
      <c r="D4379" s="12">
        <f t="shared" si="1"/>
        <v>21</v>
      </c>
    </row>
    <row r="4380">
      <c r="A4380" s="10">
        <v>45251.0</v>
      </c>
      <c r="B4380" s="11" t="s">
        <v>3093</v>
      </c>
      <c r="C4380" s="12">
        <v>0.0</v>
      </c>
      <c r="D4380" s="12">
        <f t="shared" si="1"/>
        <v>21</v>
      </c>
    </row>
    <row r="4381">
      <c r="A4381" s="10">
        <v>45251.0</v>
      </c>
      <c r="B4381" s="11" t="s">
        <v>1963</v>
      </c>
      <c r="C4381" s="12">
        <v>0.0</v>
      </c>
      <c r="D4381" s="12">
        <f t="shared" si="1"/>
        <v>21</v>
      </c>
    </row>
    <row r="4382">
      <c r="A4382" s="10">
        <v>45251.0</v>
      </c>
      <c r="B4382" s="11" t="s">
        <v>3094</v>
      </c>
      <c r="C4382" s="12">
        <v>0.0</v>
      </c>
      <c r="D4382" s="12">
        <f t="shared" si="1"/>
        <v>21</v>
      </c>
    </row>
    <row r="4383">
      <c r="A4383" s="10">
        <v>45251.0</v>
      </c>
      <c r="B4383" s="11" t="s">
        <v>3095</v>
      </c>
      <c r="C4383" s="12">
        <v>0.0</v>
      </c>
      <c r="D4383" s="12">
        <f t="shared" si="1"/>
        <v>21</v>
      </c>
    </row>
    <row r="4384">
      <c r="A4384" s="10">
        <v>45251.0</v>
      </c>
      <c r="B4384" s="11" t="s">
        <v>1718</v>
      </c>
      <c r="C4384" s="12">
        <v>0.0</v>
      </c>
      <c r="D4384" s="12">
        <f t="shared" si="1"/>
        <v>21</v>
      </c>
    </row>
    <row r="4385">
      <c r="A4385" s="10">
        <v>45251.0</v>
      </c>
      <c r="B4385" s="11" t="s">
        <v>2612</v>
      </c>
      <c r="C4385" s="12">
        <v>0.0</v>
      </c>
      <c r="D4385" s="12">
        <f t="shared" si="1"/>
        <v>21</v>
      </c>
    </row>
    <row r="4386">
      <c r="A4386" s="10">
        <v>45251.0</v>
      </c>
      <c r="B4386" s="11" t="s">
        <v>3096</v>
      </c>
      <c r="C4386" s="12">
        <v>0.0</v>
      </c>
      <c r="D4386" s="12">
        <f t="shared" si="1"/>
        <v>21</v>
      </c>
    </row>
    <row r="4387">
      <c r="A4387" s="10">
        <v>45257.0</v>
      </c>
      <c r="B4387" s="11" t="s">
        <v>310</v>
      </c>
      <c r="C4387" s="12">
        <v>0.0</v>
      </c>
      <c r="D4387" s="12">
        <f t="shared" si="1"/>
        <v>27</v>
      </c>
    </row>
    <row r="4388">
      <c r="A4388" s="10">
        <v>45257.0</v>
      </c>
      <c r="B4388" s="11" t="s">
        <v>3097</v>
      </c>
      <c r="C4388" s="12">
        <v>0.0</v>
      </c>
      <c r="D4388" s="12">
        <f t="shared" si="1"/>
        <v>27</v>
      </c>
    </row>
    <row r="4389">
      <c r="A4389" s="10">
        <v>45257.0</v>
      </c>
      <c r="B4389" s="11" t="s">
        <v>3098</v>
      </c>
      <c r="C4389" s="12">
        <v>0.0</v>
      </c>
      <c r="D4389" s="12">
        <f t="shared" si="1"/>
        <v>27</v>
      </c>
    </row>
    <row r="4390">
      <c r="A4390" s="10">
        <v>45257.0</v>
      </c>
      <c r="B4390" s="11" t="s">
        <v>3099</v>
      </c>
      <c r="C4390" s="12">
        <v>0.0</v>
      </c>
      <c r="D4390" s="12">
        <f t="shared" si="1"/>
        <v>27</v>
      </c>
    </row>
    <row r="4391">
      <c r="A4391" s="10">
        <v>45257.0</v>
      </c>
      <c r="B4391" s="11" t="s">
        <v>3100</v>
      </c>
      <c r="C4391" s="12">
        <v>0.0</v>
      </c>
      <c r="D4391" s="12">
        <f t="shared" si="1"/>
        <v>27</v>
      </c>
    </row>
    <row r="4392">
      <c r="A4392" s="10">
        <v>45257.0</v>
      </c>
      <c r="B4392" s="11" t="s">
        <v>1250</v>
      </c>
      <c r="C4392" s="12">
        <v>0.0</v>
      </c>
      <c r="D4392" s="12">
        <f t="shared" si="1"/>
        <v>27</v>
      </c>
    </row>
    <row r="4393">
      <c r="A4393" s="10">
        <v>45257.0</v>
      </c>
      <c r="B4393" s="11" t="s">
        <v>3101</v>
      </c>
      <c r="C4393" s="12">
        <v>0.0</v>
      </c>
      <c r="D4393" s="12">
        <f t="shared" si="1"/>
        <v>27</v>
      </c>
    </row>
    <row r="4394">
      <c r="A4394" s="10">
        <v>45257.0</v>
      </c>
      <c r="B4394" s="11" t="s">
        <v>3102</v>
      </c>
      <c r="C4394" s="12">
        <v>0.0</v>
      </c>
      <c r="D4394" s="12">
        <f t="shared" si="1"/>
        <v>27</v>
      </c>
    </row>
    <row r="4395">
      <c r="A4395" s="10">
        <v>45257.0</v>
      </c>
      <c r="B4395" s="11" t="s">
        <v>3103</v>
      </c>
      <c r="C4395" s="12">
        <v>0.0</v>
      </c>
      <c r="D4395" s="12">
        <f t="shared" si="1"/>
        <v>27</v>
      </c>
    </row>
    <row r="4396">
      <c r="A4396" s="10">
        <v>45257.0</v>
      </c>
      <c r="B4396" s="11" t="s">
        <v>3104</v>
      </c>
      <c r="C4396" s="12">
        <v>0.0</v>
      </c>
      <c r="D4396" s="12">
        <f t="shared" si="1"/>
        <v>27</v>
      </c>
    </row>
    <row r="4397">
      <c r="A4397" s="10">
        <v>45257.0</v>
      </c>
      <c r="B4397" s="11" t="s">
        <v>3105</v>
      </c>
      <c r="C4397" s="12">
        <v>0.0</v>
      </c>
      <c r="D4397" s="12">
        <f t="shared" si="1"/>
        <v>27</v>
      </c>
    </row>
    <row r="4398">
      <c r="A4398" s="10">
        <v>45257.0</v>
      </c>
      <c r="B4398" s="11" t="s">
        <v>1757</v>
      </c>
      <c r="C4398" s="12">
        <v>0.0</v>
      </c>
      <c r="D4398" s="12">
        <f t="shared" si="1"/>
        <v>27</v>
      </c>
    </row>
    <row r="4399">
      <c r="A4399" s="10">
        <v>45257.0</v>
      </c>
      <c r="B4399" s="11" t="s">
        <v>2687</v>
      </c>
      <c r="C4399" s="12">
        <v>0.0</v>
      </c>
      <c r="D4399" s="12">
        <f t="shared" si="1"/>
        <v>27</v>
      </c>
    </row>
    <row r="4400">
      <c r="A4400" s="10">
        <v>45257.0</v>
      </c>
      <c r="B4400" s="11" t="s">
        <v>1602</v>
      </c>
      <c r="C4400" s="12">
        <v>0.0</v>
      </c>
      <c r="D4400" s="12">
        <f t="shared" si="1"/>
        <v>27</v>
      </c>
    </row>
    <row r="4401">
      <c r="A4401" s="10">
        <v>45257.0</v>
      </c>
      <c r="B4401" s="11" t="s">
        <v>545</v>
      </c>
      <c r="C4401" s="12">
        <v>0.0</v>
      </c>
      <c r="D4401" s="12">
        <f t="shared" si="1"/>
        <v>27</v>
      </c>
    </row>
    <row r="4402">
      <c r="A4402" s="10">
        <v>45257.0</v>
      </c>
      <c r="B4402" s="11" t="s">
        <v>962</v>
      </c>
      <c r="C4402" s="12">
        <v>0.0</v>
      </c>
      <c r="D4402" s="12">
        <f t="shared" si="1"/>
        <v>27</v>
      </c>
    </row>
    <row r="4403">
      <c r="A4403" s="10">
        <v>45257.0</v>
      </c>
      <c r="B4403" s="11" t="s">
        <v>2911</v>
      </c>
      <c r="C4403" s="12">
        <v>0.0</v>
      </c>
      <c r="D4403" s="12">
        <f t="shared" si="1"/>
        <v>27</v>
      </c>
    </row>
    <row r="4404">
      <c r="A4404" s="10">
        <v>45257.0</v>
      </c>
      <c r="B4404" s="11" t="s">
        <v>1514</v>
      </c>
      <c r="C4404" s="12">
        <v>0.0</v>
      </c>
      <c r="D4404" s="12">
        <f t="shared" si="1"/>
        <v>27</v>
      </c>
    </row>
    <row r="4405">
      <c r="A4405" s="10">
        <v>45257.0</v>
      </c>
      <c r="B4405" s="11" t="s">
        <v>3106</v>
      </c>
      <c r="C4405" s="12">
        <v>0.0</v>
      </c>
      <c r="D4405" s="12">
        <f t="shared" si="1"/>
        <v>27</v>
      </c>
    </row>
    <row r="4406">
      <c r="A4406" s="10">
        <v>45257.0</v>
      </c>
      <c r="B4406" s="11" t="s">
        <v>988</v>
      </c>
      <c r="C4406" s="12">
        <v>0.0</v>
      </c>
      <c r="D4406" s="12">
        <f t="shared" si="1"/>
        <v>27</v>
      </c>
    </row>
    <row r="4407">
      <c r="A4407" s="10">
        <v>45257.0</v>
      </c>
      <c r="B4407" s="11" t="s">
        <v>283</v>
      </c>
      <c r="C4407" s="12">
        <v>0.0</v>
      </c>
      <c r="D4407" s="12">
        <f t="shared" si="1"/>
        <v>27</v>
      </c>
    </row>
    <row r="4408">
      <c r="A4408" s="10">
        <v>45257.0</v>
      </c>
      <c r="B4408" s="11" t="s">
        <v>953</v>
      </c>
      <c r="C4408" s="12">
        <v>0.0</v>
      </c>
      <c r="D4408" s="12">
        <f t="shared" si="1"/>
        <v>27</v>
      </c>
    </row>
    <row r="4409">
      <c r="A4409" s="10">
        <v>45257.0</v>
      </c>
      <c r="B4409" s="11" t="s">
        <v>1394</v>
      </c>
      <c r="C4409" s="12">
        <v>0.0</v>
      </c>
      <c r="D4409" s="12">
        <f t="shared" si="1"/>
        <v>27</v>
      </c>
    </row>
    <row r="4410">
      <c r="A4410" s="10">
        <v>45257.0</v>
      </c>
      <c r="B4410" s="11" t="s">
        <v>3107</v>
      </c>
      <c r="C4410" s="12">
        <v>0.0</v>
      </c>
      <c r="D4410" s="12">
        <f t="shared" si="1"/>
        <v>27</v>
      </c>
    </row>
    <row r="4411">
      <c r="A4411" s="10">
        <v>45257.0</v>
      </c>
      <c r="B4411" s="11" t="s">
        <v>3108</v>
      </c>
      <c r="C4411" s="12">
        <v>0.0</v>
      </c>
      <c r="D4411" s="12">
        <f t="shared" si="1"/>
        <v>27</v>
      </c>
    </row>
    <row r="4412">
      <c r="A4412" s="10">
        <v>45257.0</v>
      </c>
      <c r="B4412" s="11" t="s">
        <v>3109</v>
      </c>
      <c r="C4412" s="12">
        <v>0.0</v>
      </c>
      <c r="D4412" s="12">
        <f t="shared" si="1"/>
        <v>27</v>
      </c>
    </row>
    <row r="4413">
      <c r="A4413" s="10">
        <v>45257.0</v>
      </c>
      <c r="B4413" s="11" t="s">
        <v>3110</v>
      </c>
      <c r="C4413" s="12">
        <v>0.0</v>
      </c>
      <c r="D4413" s="12">
        <f t="shared" si="1"/>
        <v>27</v>
      </c>
    </row>
    <row r="4414">
      <c r="A4414" s="10">
        <v>45257.0</v>
      </c>
      <c r="B4414" s="11" t="s">
        <v>3111</v>
      </c>
      <c r="C4414" s="12">
        <v>0.0</v>
      </c>
      <c r="D4414" s="12">
        <f t="shared" si="1"/>
        <v>27</v>
      </c>
    </row>
    <row r="4415">
      <c r="A4415" s="10">
        <v>45257.0</v>
      </c>
      <c r="B4415" s="11" t="s">
        <v>3112</v>
      </c>
      <c r="C4415" s="12">
        <v>0.0</v>
      </c>
      <c r="D4415" s="12">
        <f t="shared" si="1"/>
        <v>27</v>
      </c>
    </row>
    <row r="4416">
      <c r="A4416" s="10">
        <v>45257.0</v>
      </c>
      <c r="B4416" s="11" t="s">
        <v>3113</v>
      </c>
      <c r="C4416" s="12">
        <v>0.0</v>
      </c>
      <c r="D4416" s="12">
        <f t="shared" si="1"/>
        <v>27</v>
      </c>
    </row>
    <row r="4417">
      <c r="A4417" s="10">
        <v>45257.0</v>
      </c>
      <c r="B4417" s="11" t="s">
        <v>307</v>
      </c>
      <c r="C4417" s="12">
        <v>0.0</v>
      </c>
      <c r="D4417" s="12">
        <f t="shared" si="1"/>
        <v>27</v>
      </c>
    </row>
    <row r="4418">
      <c r="A4418" s="10">
        <v>45257.0</v>
      </c>
      <c r="B4418" s="11" t="s">
        <v>3114</v>
      </c>
      <c r="C4418" s="12">
        <v>0.0</v>
      </c>
      <c r="D4418" s="12">
        <f t="shared" si="1"/>
        <v>27</v>
      </c>
    </row>
    <row r="4419">
      <c r="A4419" s="10">
        <v>45257.0</v>
      </c>
      <c r="B4419" s="11" t="s">
        <v>3115</v>
      </c>
      <c r="C4419" s="12">
        <v>0.0</v>
      </c>
      <c r="D4419" s="12">
        <f t="shared" si="1"/>
        <v>27</v>
      </c>
    </row>
    <row r="4420">
      <c r="A4420" s="10">
        <v>45257.0</v>
      </c>
      <c r="B4420" s="11" t="s">
        <v>3116</v>
      </c>
      <c r="C4420" s="12">
        <v>0.0</v>
      </c>
      <c r="D4420" s="12">
        <f t="shared" si="1"/>
        <v>27</v>
      </c>
    </row>
    <row r="4421">
      <c r="A4421" s="10">
        <v>45257.0</v>
      </c>
      <c r="B4421" s="11" t="s">
        <v>3117</v>
      </c>
      <c r="C4421" s="12">
        <v>0.0</v>
      </c>
      <c r="D4421" s="12">
        <f t="shared" si="1"/>
        <v>27</v>
      </c>
    </row>
    <row r="4422">
      <c r="A4422" s="10">
        <v>45257.0</v>
      </c>
      <c r="B4422" s="11" t="s">
        <v>3118</v>
      </c>
      <c r="C4422" s="12">
        <v>0.0</v>
      </c>
      <c r="D4422" s="12">
        <f t="shared" si="1"/>
        <v>27</v>
      </c>
    </row>
    <row r="4423">
      <c r="A4423" s="10">
        <v>45257.0</v>
      </c>
      <c r="B4423" s="11" t="s">
        <v>3119</v>
      </c>
      <c r="C4423" s="12">
        <v>0.0</v>
      </c>
      <c r="D4423" s="12">
        <f t="shared" si="1"/>
        <v>27</v>
      </c>
    </row>
    <row r="4424">
      <c r="A4424" s="10">
        <v>45257.0</v>
      </c>
      <c r="B4424" s="11" t="s">
        <v>3120</v>
      </c>
      <c r="C4424" s="12">
        <v>0.0</v>
      </c>
      <c r="D4424" s="12">
        <f t="shared" si="1"/>
        <v>27</v>
      </c>
    </row>
    <row r="4425">
      <c r="A4425" s="10">
        <v>45257.0</v>
      </c>
      <c r="B4425" s="11" t="s">
        <v>3121</v>
      </c>
      <c r="C4425" s="12">
        <v>0.0</v>
      </c>
      <c r="D4425" s="12">
        <f t="shared" si="1"/>
        <v>27</v>
      </c>
    </row>
    <row r="4426">
      <c r="A4426" s="10">
        <v>45257.0</v>
      </c>
      <c r="B4426" s="11" t="s">
        <v>477</v>
      </c>
      <c r="C4426" s="12">
        <v>0.0</v>
      </c>
      <c r="D4426" s="12">
        <f t="shared" si="1"/>
        <v>27</v>
      </c>
    </row>
    <row r="4427">
      <c r="A4427" s="10">
        <v>45257.0</v>
      </c>
      <c r="B4427" s="11" t="s">
        <v>314</v>
      </c>
      <c r="C4427" s="12">
        <v>0.0</v>
      </c>
      <c r="D4427" s="12">
        <f t="shared" si="1"/>
        <v>27</v>
      </c>
    </row>
    <row r="4428">
      <c r="A4428" s="10">
        <v>45257.0</v>
      </c>
      <c r="B4428" s="11" t="s">
        <v>3122</v>
      </c>
      <c r="C4428" s="12">
        <v>0.0</v>
      </c>
      <c r="D4428" s="12">
        <f t="shared" si="1"/>
        <v>27</v>
      </c>
    </row>
    <row r="4429">
      <c r="A4429" s="10">
        <v>45257.0</v>
      </c>
      <c r="B4429" s="11" t="s">
        <v>1884</v>
      </c>
      <c r="C4429" s="12">
        <v>0.0</v>
      </c>
      <c r="D4429" s="12">
        <f t="shared" si="1"/>
        <v>27</v>
      </c>
    </row>
    <row r="4430">
      <c r="A4430" s="10">
        <v>45257.0</v>
      </c>
      <c r="B4430" s="11" t="s">
        <v>3123</v>
      </c>
      <c r="C4430" s="12">
        <v>0.0</v>
      </c>
      <c r="D4430" s="12">
        <f t="shared" si="1"/>
        <v>27</v>
      </c>
    </row>
    <row r="4431">
      <c r="A4431" s="10">
        <v>45257.0</v>
      </c>
      <c r="B4431" s="11" t="s">
        <v>3124</v>
      </c>
      <c r="C4431" s="12">
        <v>0.0</v>
      </c>
      <c r="D4431" s="12">
        <f t="shared" si="1"/>
        <v>27</v>
      </c>
    </row>
    <row r="4432">
      <c r="A4432" s="10">
        <v>45257.0</v>
      </c>
      <c r="B4432" s="11" t="s">
        <v>3125</v>
      </c>
      <c r="C4432" s="12">
        <v>0.0</v>
      </c>
      <c r="D4432" s="12">
        <f t="shared" si="1"/>
        <v>27</v>
      </c>
    </row>
    <row r="4433">
      <c r="A4433" s="10">
        <v>45257.0</v>
      </c>
      <c r="B4433" s="11" t="s">
        <v>933</v>
      </c>
      <c r="C4433" s="12">
        <v>0.0</v>
      </c>
      <c r="D4433" s="12">
        <f t="shared" si="1"/>
        <v>27</v>
      </c>
    </row>
    <row r="4434">
      <c r="A4434" s="10">
        <v>45257.0</v>
      </c>
      <c r="B4434" s="11" t="s">
        <v>3051</v>
      </c>
      <c r="C4434" s="12">
        <v>0.0</v>
      </c>
      <c r="D4434" s="12">
        <f t="shared" si="1"/>
        <v>27</v>
      </c>
    </row>
    <row r="4435">
      <c r="A4435" s="10">
        <v>45257.0</v>
      </c>
      <c r="B4435" s="11" t="s">
        <v>3126</v>
      </c>
      <c r="C4435" s="12">
        <v>0.0</v>
      </c>
      <c r="D4435" s="12">
        <f t="shared" si="1"/>
        <v>27</v>
      </c>
    </row>
    <row r="4436">
      <c r="A4436" s="10">
        <v>45257.0</v>
      </c>
      <c r="B4436" s="11" t="s">
        <v>3127</v>
      </c>
      <c r="C4436" s="12">
        <v>0.0</v>
      </c>
      <c r="D4436" s="12">
        <f t="shared" si="1"/>
        <v>27</v>
      </c>
    </row>
    <row r="4437">
      <c r="A4437" s="10">
        <v>45257.0</v>
      </c>
      <c r="B4437" s="11" t="s">
        <v>3128</v>
      </c>
      <c r="C4437" s="12">
        <v>0.0</v>
      </c>
      <c r="D4437" s="12">
        <f t="shared" si="1"/>
        <v>27</v>
      </c>
    </row>
    <row r="4438">
      <c r="A4438" s="10">
        <v>45257.0</v>
      </c>
      <c r="B4438" s="11" t="s">
        <v>3129</v>
      </c>
      <c r="C4438" s="12">
        <v>0.0</v>
      </c>
      <c r="D4438" s="12">
        <f t="shared" si="1"/>
        <v>27</v>
      </c>
    </row>
    <row r="4439">
      <c r="A4439" s="10">
        <v>45257.0</v>
      </c>
      <c r="B4439" s="11" t="s">
        <v>3130</v>
      </c>
      <c r="C4439" s="12">
        <v>0.0</v>
      </c>
      <c r="D4439" s="12">
        <f t="shared" si="1"/>
        <v>27</v>
      </c>
    </row>
    <row r="4440">
      <c r="A4440" s="10">
        <v>45257.0</v>
      </c>
      <c r="B4440" s="11" t="s">
        <v>3131</v>
      </c>
      <c r="C4440" s="12">
        <v>0.0</v>
      </c>
      <c r="D4440" s="12">
        <f t="shared" si="1"/>
        <v>27</v>
      </c>
    </row>
    <row r="4441">
      <c r="A4441" s="10">
        <v>45257.0</v>
      </c>
      <c r="B4441" s="11" t="s">
        <v>3132</v>
      </c>
      <c r="C4441" s="12">
        <v>0.0</v>
      </c>
      <c r="D4441" s="12">
        <f t="shared" si="1"/>
        <v>27</v>
      </c>
    </row>
    <row r="4442">
      <c r="A4442" s="10">
        <v>45257.0</v>
      </c>
      <c r="B4442" s="11" t="s">
        <v>783</v>
      </c>
      <c r="C4442" s="12">
        <v>0.0</v>
      </c>
      <c r="D4442" s="12">
        <f t="shared" si="1"/>
        <v>27</v>
      </c>
    </row>
    <row r="4443">
      <c r="A4443" s="10">
        <v>45257.0</v>
      </c>
      <c r="B4443" s="11" t="s">
        <v>3133</v>
      </c>
      <c r="C4443" s="12">
        <v>0.0</v>
      </c>
      <c r="D4443" s="12">
        <f t="shared" si="1"/>
        <v>27</v>
      </c>
    </row>
    <row r="4444">
      <c r="A4444" s="10">
        <v>45257.0</v>
      </c>
      <c r="B4444" s="11" t="s">
        <v>3134</v>
      </c>
      <c r="C4444" s="12">
        <v>0.0</v>
      </c>
      <c r="D4444" s="12">
        <f t="shared" si="1"/>
        <v>27</v>
      </c>
    </row>
    <row r="4445">
      <c r="A4445" s="10">
        <v>45257.0</v>
      </c>
      <c r="B4445" s="11" t="s">
        <v>3083</v>
      </c>
      <c r="C4445" s="12">
        <v>0.0</v>
      </c>
      <c r="D4445" s="12">
        <f t="shared" si="1"/>
        <v>27</v>
      </c>
    </row>
    <row r="4446">
      <c r="A4446" s="10">
        <v>45257.0</v>
      </c>
      <c r="B4446" s="11" t="s">
        <v>1538</v>
      </c>
      <c r="C4446" s="12">
        <v>0.0</v>
      </c>
      <c r="D4446" s="12">
        <f t="shared" si="1"/>
        <v>27</v>
      </c>
    </row>
    <row r="4447">
      <c r="A4447" s="10">
        <v>45260.0</v>
      </c>
      <c r="B4447" s="11" t="s">
        <v>3135</v>
      </c>
      <c r="C4447" s="12">
        <v>0.0</v>
      </c>
      <c r="D4447" s="12">
        <f t="shared" si="1"/>
        <v>30</v>
      </c>
    </row>
    <row r="4448">
      <c r="A4448" s="10">
        <v>45260.0</v>
      </c>
      <c r="B4448" s="11" t="s">
        <v>3136</v>
      </c>
      <c r="C4448" s="12">
        <v>0.0</v>
      </c>
      <c r="D4448" s="12">
        <f t="shared" si="1"/>
        <v>30</v>
      </c>
    </row>
    <row r="4449">
      <c r="A4449" s="10">
        <v>45260.0</v>
      </c>
      <c r="B4449" s="11" t="s">
        <v>597</v>
      </c>
      <c r="C4449" s="12">
        <v>0.0</v>
      </c>
      <c r="D4449" s="12">
        <f t="shared" si="1"/>
        <v>30</v>
      </c>
    </row>
    <row r="4450">
      <c r="A4450" s="10">
        <v>45260.0</v>
      </c>
      <c r="B4450" s="11" t="s">
        <v>3137</v>
      </c>
      <c r="C4450" s="12">
        <v>0.0</v>
      </c>
      <c r="D4450" s="12">
        <f t="shared" si="1"/>
        <v>30</v>
      </c>
    </row>
    <row r="4451">
      <c r="A4451" s="10">
        <v>45260.0</v>
      </c>
      <c r="B4451" s="11" t="s">
        <v>3138</v>
      </c>
      <c r="C4451" s="12">
        <v>0.0</v>
      </c>
      <c r="D4451" s="12">
        <f t="shared" si="1"/>
        <v>30</v>
      </c>
    </row>
    <row r="4452">
      <c r="A4452" s="10">
        <v>45260.0</v>
      </c>
      <c r="B4452" s="11" t="s">
        <v>3139</v>
      </c>
      <c r="C4452" s="12">
        <v>0.0</v>
      </c>
      <c r="D4452" s="12">
        <f t="shared" si="1"/>
        <v>30</v>
      </c>
    </row>
    <row r="4453">
      <c r="A4453" s="10">
        <v>45260.0</v>
      </c>
      <c r="B4453" s="11" t="s">
        <v>1119</v>
      </c>
      <c r="C4453" s="12">
        <v>0.0</v>
      </c>
      <c r="D4453" s="12">
        <f t="shared" si="1"/>
        <v>30</v>
      </c>
    </row>
    <row r="4454">
      <c r="A4454" s="10">
        <v>45260.0</v>
      </c>
      <c r="B4454" s="11" t="s">
        <v>398</v>
      </c>
      <c r="C4454" s="12">
        <v>0.0</v>
      </c>
      <c r="D4454" s="12">
        <f t="shared" si="1"/>
        <v>30</v>
      </c>
    </row>
    <row r="4455">
      <c r="A4455" s="10">
        <v>45260.0</v>
      </c>
      <c r="B4455" s="11" t="s">
        <v>3140</v>
      </c>
      <c r="C4455" s="12">
        <v>0.0</v>
      </c>
      <c r="D4455" s="12">
        <f t="shared" si="1"/>
        <v>30</v>
      </c>
    </row>
    <row r="4456">
      <c r="A4456" s="10">
        <v>45260.0</v>
      </c>
      <c r="B4456" s="11" t="s">
        <v>3141</v>
      </c>
      <c r="C4456" s="12">
        <v>0.0</v>
      </c>
      <c r="D4456" s="12">
        <f t="shared" si="1"/>
        <v>30</v>
      </c>
    </row>
    <row r="4457">
      <c r="A4457" s="10">
        <v>45260.0</v>
      </c>
      <c r="B4457" s="11" t="s">
        <v>164</v>
      </c>
      <c r="C4457" s="12">
        <v>0.0</v>
      </c>
      <c r="D4457" s="12">
        <f t="shared" si="1"/>
        <v>30</v>
      </c>
    </row>
    <row r="4458">
      <c r="A4458" s="10">
        <v>45260.0</v>
      </c>
      <c r="B4458" s="11" t="s">
        <v>2739</v>
      </c>
      <c r="C4458" s="12">
        <v>0.0</v>
      </c>
      <c r="D4458" s="12">
        <f t="shared" si="1"/>
        <v>30</v>
      </c>
    </row>
    <row r="4459">
      <c r="A4459" s="10">
        <v>45260.0</v>
      </c>
      <c r="B4459" s="11" t="s">
        <v>1229</v>
      </c>
      <c r="C4459" s="12">
        <v>0.0</v>
      </c>
      <c r="D4459" s="12">
        <f t="shared" si="1"/>
        <v>30</v>
      </c>
    </row>
    <row r="4460">
      <c r="A4460" s="10">
        <v>45260.0</v>
      </c>
      <c r="B4460" s="11" t="s">
        <v>2978</v>
      </c>
      <c r="C4460" s="12">
        <v>0.0</v>
      </c>
      <c r="D4460" s="12">
        <f t="shared" si="1"/>
        <v>30</v>
      </c>
    </row>
    <row r="4461">
      <c r="A4461" s="10">
        <v>45260.0</v>
      </c>
      <c r="B4461" s="11" t="s">
        <v>2513</v>
      </c>
      <c r="C4461" s="12">
        <v>0.0</v>
      </c>
      <c r="D4461" s="12">
        <f t="shared" si="1"/>
        <v>30</v>
      </c>
    </row>
    <row r="4462">
      <c r="A4462" s="10">
        <v>45260.0</v>
      </c>
      <c r="B4462" s="11" t="s">
        <v>1394</v>
      </c>
      <c r="C4462" s="12">
        <v>0.0</v>
      </c>
      <c r="D4462" s="12">
        <f t="shared" si="1"/>
        <v>30</v>
      </c>
    </row>
    <row r="4463">
      <c r="A4463" s="10">
        <v>45260.0</v>
      </c>
      <c r="B4463" s="11" t="s">
        <v>2432</v>
      </c>
      <c r="C4463" s="12">
        <v>0.0</v>
      </c>
      <c r="D4463" s="12">
        <f t="shared" si="1"/>
        <v>30</v>
      </c>
    </row>
    <row r="4464">
      <c r="A4464" s="10">
        <v>45260.0</v>
      </c>
      <c r="B4464" s="11" t="s">
        <v>795</v>
      </c>
      <c r="C4464" s="12">
        <v>0.0</v>
      </c>
      <c r="D4464" s="12">
        <f t="shared" si="1"/>
        <v>30</v>
      </c>
    </row>
    <row r="4465">
      <c r="A4465" s="10">
        <v>45260.0</v>
      </c>
      <c r="B4465" s="11" t="s">
        <v>2090</v>
      </c>
      <c r="C4465" s="12">
        <v>0.0</v>
      </c>
      <c r="D4465" s="12">
        <f t="shared" si="1"/>
        <v>30</v>
      </c>
    </row>
    <row r="4466">
      <c r="A4466" s="10">
        <v>45260.0</v>
      </c>
      <c r="B4466" s="11" t="s">
        <v>3142</v>
      </c>
      <c r="C4466" s="12">
        <v>0.0</v>
      </c>
      <c r="D4466" s="12">
        <f t="shared" si="1"/>
        <v>30</v>
      </c>
    </row>
    <row r="4467">
      <c r="A4467" s="10">
        <v>45260.0</v>
      </c>
      <c r="B4467" s="11" t="s">
        <v>3143</v>
      </c>
      <c r="C4467" s="12">
        <v>0.0</v>
      </c>
      <c r="D4467" s="12">
        <f t="shared" si="1"/>
        <v>30</v>
      </c>
    </row>
    <row r="4468">
      <c r="A4468" s="10">
        <v>45260.0</v>
      </c>
      <c r="B4468" s="11" t="s">
        <v>3144</v>
      </c>
      <c r="C4468" s="12">
        <v>0.0</v>
      </c>
      <c r="D4468" s="12">
        <f t="shared" si="1"/>
        <v>30</v>
      </c>
    </row>
    <row r="4469">
      <c r="A4469" s="10">
        <v>45260.0</v>
      </c>
      <c r="B4469" s="11" t="s">
        <v>380</v>
      </c>
      <c r="C4469" s="12">
        <v>0.0</v>
      </c>
      <c r="D4469" s="12">
        <f t="shared" si="1"/>
        <v>30</v>
      </c>
    </row>
    <row r="4470">
      <c r="A4470" s="10">
        <v>45260.0</v>
      </c>
      <c r="B4470" s="11" t="s">
        <v>353</v>
      </c>
      <c r="C4470" s="12">
        <v>0.0</v>
      </c>
      <c r="D4470" s="12">
        <f t="shared" si="1"/>
        <v>30</v>
      </c>
    </row>
    <row r="4471">
      <c r="A4471" s="10">
        <v>45260.0</v>
      </c>
      <c r="B4471" s="11" t="s">
        <v>1749</v>
      </c>
      <c r="C4471" s="12">
        <v>0.0</v>
      </c>
      <c r="D4471" s="12">
        <f t="shared" si="1"/>
        <v>30</v>
      </c>
    </row>
    <row r="4472">
      <c r="A4472" s="10">
        <v>45260.0</v>
      </c>
      <c r="B4472" s="11" t="s">
        <v>3145</v>
      </c>
      <c r="C4472" s="12">
        <v>0.0</v>
      </c>
      <c r="D4472" s="12">
        <f t="shared" si="1"/>
        <v>30</v>
      </c>
    </row>
    <row r="4473">
      <c r="A4473" s="10">
        <v>45260.0</v>
      </c>
      <c r="B4473" s="11" t="s">
        <v>124</v>
      </c>
      <c r="C4473" s="12">
        <v>0.0</v>
      </c>
      <c r="D4473" s="12">
        <f t="shared" si="1"/>
        <v>30</v>
      </c>
    </row>
    <row r="4474">
      <c r="A4474" s="10">
        <v>45260.0</v>
      </c>
      <c r="B4474" s="11" t="s">
        <v>3146</v>
      </c>
      <c r="C4474" s="12">
        <v>0.0</v>
      </c>
      <c r="D4474" s="12">
        <f t="shared" si="1"/>
        <v>30</v>
      </c>
    </row>
    <row r="4475">
      <c r="A4475" s="10">
        <v>45260.0</v>
      </c>
      <c r="B4475" s="11" t="s">
        <v>306</v>
      </c>
      <c r="C4475" s="12">
        <v>0.0</v>
      </c>
      <c r="D4475" s="12">
        <f t="shared" si="1"/>
        <v>30</v>
      </c>
    </row>
    <row r="4476">
      <c r="A4476" s="10">
        <v>45260.0</v>
      </c>
      <c r="B4476" s="11" t="s">
        <v>1776</v>
      </c>
      <c r="C4476" s="12">
        <v>0.0</v>
      </c>
      <c r="D4476" s="12">
        <f t="shared" si="1"/>
        <v>30</v>
      </c>
    </row>
    <row r="4477">
      <c r="A4477" s="10">
        <v>45260.0</v>
      </c>
      <c r="B4477" s="11" t="s">
        <v>3147</v>
      </c>
      <c r="C4477" s="12">
        <v>0.0</v>
      </c>
      <c r="D4477" s="12">
        <f t="shared" si="1"/>
        <v>30</v>
      </c>
    </row>
    <row r="4478">
      <c r="A4478" s="10">
        <v>45260.0</v>
      </c>
      <c r="B4478" s="11" t="s">
        <v>2990</v>
      </c>
      <c r="C4478" s="12">
        <v>0.0</v>
      </c>
      <c r="D4478" s="12">
        <f t="shared" si="1"/>
        <v>30</v>
      </c>
    </row>
    <row r="4479">
      <c r="A4479" s="10">
        <v>45260.0</v>
      </c>
      <c r="B4479" s="11" t="s">
        <v>3148</v>
      </c>
      <c r="C4479" s="12">
        <v>0.0</v>
      </c>
      <c r="D4479" s="12">
        <f t="shared" si="1"/>
        <v>30</v>
      </c>
    </row>
    <row r="4480">
      <c r="A4480" s="10">
        <v>45260.0</v>
      </c>
      <c r="B4480" s="11" t="s">
        <v>1365</v>
      </c>
      <c r="C4480" s="12">
        <v>0.0</v>
      </c>
      <c r="D4480" s="12">
        <f t="shared" si="1"/>
        <v>30</v>
      </c>
    </row>
    <row r="4481">
      <c r="A4481" s="10">
        <v>45260.0</v>
      </c>
      <c r="B4481" s="11" t="s">
        <v>1838</v>
      </c>
      <c r="C4481" s="12">
        <v>0.0</v>
      </c>
      <c r="D4481" s="12">
        <f t="shared" si="1"/>
        <v>30</v>
      </c>
    </row>
    <row r="4482">
      <c r="A4482" s="10">
        <v>45260.0</v>
      </c>
      <c r="B4482" s="11" t="s">
        <v>885</v>
      </c>
      <c r="C4482" s="12">
        <v>0.0</v>
      </c>
      <c r="D4482" s="12">
        <f t="shared" si="1"/>
        <v>30</v>
      </c>
    </row>
    <row r="4483">
      <c r="A4483" s="10">
        <v>45260.0</v>
      </c>
      <c r="B4483" s="11" t="s">
        <v>562</v>
      </c>
      <c r="C4483" s="12">
        <v>0.0</v>
      </c>
      <c r="D4483" s="12">
        <f t="shared" si="1"/>
        <v>30</v>
      </c>
    </row>
    <row r="4484">
      <c r="A4484" s="10">
        <v>45260.0</v>
      </c>
      <c r="B4484" s="11" t="s">
        <v>3060</v>
      </c>
      <c r="C4484" s="12">
        <v>0.0</v>
      </c>
      <c r="D4484" s="12">
        <f t="shared" si="1"/>
        <v>30</v>
      </c>
    </row>
    <row r="4485">
      <c r="A4485" s="10">
        <v>45260.0</v>
      </c>
      <c r="B4485" s="11" t="s">
        <v>1108</v>
      </c>
      <c r="C4485" s="12">
        <v>0.0</v>
      </c>
      <c r="D4485" s="12">
        <f t="shared" si="1"/>
        <v>30</v>
      </c>
    </row>
    <row r="4486">
      <c r="A4486" s="10">
        <v>45260.0</v>
      </c>
      <c r="B4486" s="11" t="s">
        <v>3149</v>
      </c>
      <c r="C4486" s="12">
        <v>0.0</v>
      </c>
      <c r="D4486" s="12">
        <f t="shared" si="1"/>
        <v>30</v>
      </c>
    </row>
    <row r="4487">
      <c r="A4487" s="10">
        <v>45260.0</v>
      </c>
      <c r="B4487" s="11" t="s">
        <v>3150</v>
      </c>
      <c r="C4487" s="12">
        <v>0.0</v>
      </c>
      <c r="D4487" s="12">
        <f t="shared" si="1"/>
        <v>30</v>
      </c>
    </row>
    <row r="4488">
      <c r="A4488" s="10">
        <v>45260.0</v>
      </c>
      <c r="B4488" s="11" t="s">
        <v>2438</v>
      </c>
      <c r="C4488" s="12">
        <v>0.0</v>
      </c>
      <c r="D4488" s="12">
        <f t="shared" si="1"/>
        <v>30</v>
      </c>
    </row>
    <row r="4489">
      <c r="A4489" s="10">
        <v>45260.0</v>
      </c>
      <c r="B4489" s="11" t="s">
        <v>3151</v>
      </c>
      <c r="C4489" s="12">
        <v>0.0</v>
      </c>
      <c r="D4489" s="12">
        <f t="shared" si="1"/>
        <v>30</v>
      </c>
    </row>
    <row r="4490">
      <c r="A4490" s="10">
        <v>45260.0</v>
      </c>
      <c r="B4490" s="11" t="s">
        <v>3152</v>
      </c>
      <c r="C4490" s="12">
        <v>0.0</v>
      </c>
      <c r="D4490" s="12">
        <f t="shared" si="1"/>
        <v>30</v>
      </c>
    </row>
    <row r="4491">
      <c r="A4491" s="10">
        <v>45260.0</v>
      </c>
      <c r="B4491" s="11" t="s">
        <v>1787</v>
      </c>
      <c r="C4491" s="12">
        <v>0.0</v>
      </c>
      <c r="D4491" s="12">
        <f t="shared" si="1"/>
        <v>30</v>
      </c>
    </row>
    <row r="4492">
      <c r="A4492" s="10">
        <v>45260.0</v>
      </c>
      <c r="B4492" s="11" t="s">
        <v>1228</v>
      </c>
      <c r="C4492" s="12">
        <v>0.0</v>
      </c>
      <c r="D4492" s="12">
        <f t="shared" si="1"/>
        <v>30</v>
      </c>
    </row>
    <row r="4493">
      <c r="A4493" s="10">
        <v>45260.0</v>
      </c>
      <c r="B4493" s="11" t="s">
        <v>2429</v>
      </c>
      <c r="C4493" s="12">
        <v>0.0</v>
      </c>
      <c r="D4493" s="12">
        <f t="shared" si="1"/>
        <v>30</v>
      </c>
    </row>
    <row r="4494">
      <c r="A4494" s="10">
        <v>45260.0</v>
      </c>
      <c r="B4494" s="11" t="s">
        <v>3153</v>
      </c>
      <c r="C4494" s="12">
        <v>0.0</v>
      </c>
      <c r="D4494" s="12">
        <f t="shared" si="1"/>
        <v>30</v>
      </c>
    </row>
    <row r="4495">
      <c r="A4495" s="10">
        <v>45260.0</v>
      </c>
      <c r="B4495" s="11" t="s">
        <v>492</v>
      </c>
      <c r="C4495" s="12">
        <v>0.0</v>
      </c>
      <c r="D4495" s="12">
        <f t="shared" si="1"/>
        <v>30</v>
      </c>
    </row>
    <row r="4496">
      <c r="A4496" s="10">
        <v>45260.0</v>
      </c>
      <c r="B4496" s="11" t="s">
        <v>98</v>
      </c>
      <c r="C4496" s="12">
        <v>0.0</v>
      </c>
      <c r="D4496" s="12">
        <f t="shared" si="1"/>
        <v>30</v>
      </c>
    </row>
    <row r="4497">
      <c r="A4497" s="10">
        <v>45260.0</v>
      </c>
      <c r="B4497" s="11" t="s">
        <v>3154</v>
      </c>
      <c r="C4497" s="12">
        <v>0.0</v>
      </c>
      <c r="D4497" s="12">
        <f t="shared" si="1"/>
        <v>30</v>
      </c>
    </row>
    <row r="4498">
      <c r="A4498" s="10">
        <v>45260.0</v>
      </c>
      <c r="B4498" s="11" t="s">
        <v>3155</v>
      </c>
      <c r="C4498" s="12">
        <v>0.0</v>
      </c>
      <c r="D4498" s="12">
        <f t="shared" si="1"/>
        <v>30</v>
      </c>
    </row>
    <row r="4499">
      <c r="A4499" s="10">
        <v>45260.0</v>
      </c>
      <c r="B4499" s="11" t="s">
        <v>3156</v>
      </c>
      <c r="C4499" s="12">
        <v>0.0</v>
      </c>
      <c r="D4499" s="12">
        <f t="shared" si="1"/>
        <v>30</v>
      </c>
    </row>
    <row r="4500">
      <c r="A4500" s="10">
        <v>45260.0</v>
      </c>
      <c r="B4500" s="11" t="s">
        <v>870</v>
      </c>
      <c r="C4500" s="12">
        <v>0.0</v>
      </c>
      <c r="D4500" s="12">
        <f t="shared" si="1"/>
        <v>30</v>
      </c>
    </row>
    <row r="4501">
      <c r="A4501" s="10">
        <v>45260.0</v>
      </c>
      <c r="B4501" s="11" t="s">
        <v>3157</v>
      </c>
      <c r="C4501" s="12">
        <v>0.0</v>
      </c>
      <c r="D4501" s="12">
        <f t="shared" si="1"/>
        <v>30</v>
      </c>
    </row>
    <row r="4502">
      <c r="A4502" s="10">
        <v>45260.0</v>
      </c>
      <c r="B4502" s="11" t="s">
        <v>3158</v>
      </c>
      <c r="C4502" s="12">
        <v>0.0</v>
      </c>
      <c r="D4502" s="12">
        <f t="shared" si="1"/>
        <v>30</v>
      </c>
    </row>
    <row r="4503">
      <c r="A4503" s="10">
        <v>45260.0</v>
      </c>
      <c r="B4503" s="11" t="s">
        <v>879</v>
      </c>
      <c r="C4503" s="12">
        <v>0.0</v>
      </c>
      <c r="D4503" s="12">
        <f t="shared" si="1"/>
        <v>30</v>
      </c>
    </row>
    <row r="4504">
      <c r="A4504" s="10">
        <v>45260.0</v>
      </c>
      <c r="B4504" s="11" t="s">
        <v>3159</v>
      </c>
      <c r="C4504" s="12">
        <v>0.0</v>
      </c>
      <c r="D4504" s="12">
        <f t="shared" si="1"/>
        <v>30</v>
      </c>
    </row>
    <row r="4505">
      <c r="A4505" s="10">
        <v>45260.0</v>
      </c>
      <c r="B4505" s="11" t="s">
        <v>3160</v>
      </c>
      <c r="C4505" s="12">
        <v>0.0</v>
      </c>
      <c r="D4505" s="12">
        <f t="shared" si="1"/>
        <v>30</v>
      </c>
    </row>
    <row r="4506">
      <c r="A4506" s="10">
        <v>45260.0</v>
      </c>
      <c r="B4506" s="11" t="s">
        <v>413</v>
      </c>
      <c r="C4506" s="12">
        <v>0.0</v>
      </c>
      <c r="D4506" s="12">
        <f t="shared" si="1"/>
        <v>30</v>
      </c>
    </row>
    <row r="4507">
      <c r="A4507" s="10">
        <v>45260.0</v>
      </c>
      <c r="B4507" s="11" t="s">
        <v>1887</v>
      </c>
      <c r="C4507" s="12">
        <v>0.0</v>
      </c>
      <c r="D4507" s="12">
        <f t="shared" si="1"/>
        <v>30</v>
      </c>
    </row>
    <row r="4508">
      <c r="A4508" s="10">
        <v>45260.0</v>
      </c>
      <c r="B4508" s="11" t="s">
        <v>3161</v>
      </c>
      <c r="C4508" s="12">
        <v>0.0</v>
      </c>
      <c r="D4508" s="12">
        <f t="shared" si="1"/>
        <v>30</v>
      </c>
    </row>
    <row r="4509">
      <c r="A4509" s="10">
        <v>45239.0</v>
      </c>
      <c r="B4509" s="11" t="s">
        <v>3162</v>
      </c>
      <c r="C4509" s="12">
        <v>0.0</v>
      </c>
      <c r="D4509" s="12">
        <f t="shared" si="1"/>
        <v>9</v>
      </c>
    </row>
    <row r="4510">
      <c r="A4510" s="10">
        <v>45239.0</v>
      </c>
      <c r="B4510" s="11" t="s">
        <v>3163</v>
      </c>
      <c r="C4510" s="12">
        <v>0.0</v>
      </c>
      <c r="D4510" s="12">
        <f t="shared" si="1"/>
        <v>9</v>
      </c>
    </row>
    <row r="4511">
      <c r="A4511" s="10">
        <v>45239.0</v>
      </c>
      <c r="B4511" s="11" t="s">
        <v>1617</v>
      </c>
      <c r="C4511" s="12">
        <v>0.0</v>
      </c>
      <c r="D4511" s="12">
        <f t="shared" si="1"/>
        <v>9</v>
      </c>
    </row>
    <row r="4512">
      <c r="A4512" s="10">
        <v>45239.0</v>
      </c>
      <c r="B4512" s="11" t="s">
        <v>3164</v>
      </c>
      <c r="C4512" s="12">
        <v>0.0</v>
      </c>
      <c r="D4512" s="12">
        <f t="shared" si="1"/>
        <v>9</v>
      </c>
    </row>
    <row r="4513">
      <c r="A4513" s="10">
        <v>45239.0</v>
      </c>
      <c r="B4513" s="11" t="s">
        <v>3165</v>
      </c>
      <c r="C4513" s="12">
        <v>0.0</v>
      </c>
      <c r="D4513" s="12">
        <f t="shared" si="1"/>
        <v>9</v>
      </c>
    </row>
    <row r="4514">
      <c r="A4514" s="10">
        <v>45239.0</v>
      </c>
      <c r="B4514" s="11" t="s">
        <v>2104</v>
      </c>
      <c r="C4514" s="12">
        <v>0.0</v>
      </c>
      <c r="D4514" s="12">
        <f t="shared" si="1"/>
        <v>9</v>
      </c>
    </row>
    <row r="4515">
      <c r="A4515" s="10">
        <v>45239.0</v>
      </c>
      <c r="B4515" s="11" t="s">
        <v>650</v>
      </c>
      <c r="C4515" s="12">
        <v>0.0</v>
      </c>
      <c r="D4515" s="12">
        <f t="shared" si="1"/>
        <v>9</v>
      </c>
    </row>
    <row r="4516">
      <c r="A4516" s="10">
        <v>45239.0</v>
      </c>
      <c r="B4516" s="11" t="s">
        <v>3166</v>
      </c>
      <c r="C4516" s="12">
        <v>0.0</v>
      </c>
      <c r="D4516" s="12">
        <f t="shared" si="1"/>
        <v>9</v>
      </c>
    </row>
    <row r="4517">
      <c r="A4517" s="10">
        <v>45239.0</v>
      </c>
      <c r="B4517" s="11" t="s">
        <v>3167</v>
      </c>
      <c r="C4517" s="12">
        <v>0.0</v>
      </c>
      <c r="D4517" s="12">
        <f t="shared" si="1"/>
        <v>9</v>
      </c>
    </row>
    <row r="4518">
      <c r="A4518" s="10">
        <v>45239.0</v>
      </c>
      <c r="B4518" s="11" t="s">
        <v>3168</v>
      </c>
      <c r="C4518" s="12">
        <v>0.0</v>
      </c>
      <c r="D4518" s="12">
        <f t="shared" si="1"/>
        <v>9</v>
      </c>
    </row>
    <row r="4519">
      <c r="A4519" s="10">
        <v>45239.0</v>
      </c>
      <c r="B4519" s="11" t="s">
        <v>3169</v>
      </c>
      <c r="C4519" s="12">
        <v>0.0</v>
      </c>
      <c r="D4519" s="12">
        <f t="shared" si="1"/>
        <v>9</v>
      </c>
    </row>
    <row r="4520">
      <c r="A4520" s="10">
        <v>45239.0</v>
      </c>
      <c r="B4520" s="11" t="s">
        <v>3170</v>
      </c>
      <c r="C4520" s="12">
        <v>0.0</v>
      </c>
      <c r="D4520" s="12">
        <f t="shared" si="1"/>
        <v>9</v>
      </c>
    </row>
    <row r="4521">
      <c r="A4521" s="10">
        <v>45239.0</v>
      </c>
      <c r="B4521" s="11" t="s">
        <v>262</v>
      </c>
      <c r="C4521" s="12">
        <v>0.0</v>
      </c>
      <c r="D4521" s="12">
        <f t="shared" si="1"/>
        <v>9</v>
      </c>
    </row>
    <row r="4522">
      <c r="A4522" s="10">
        <v>45239.0</v>
      </c>
      <c r="B4522" s="11" t="s">
        <v>3171</v>
      </c>
      <c r="C4522" s="12">
        <v>0.0</v>
      </c>
      <c r="D4522" s="12">
        <f t="shared" si="1"/>
        <v>9</v>
      </c>
    </row>
    <row r="4523">
      <c r="A4523" s="10">
        <v>45239.0</v>
      </c>
      <c r="B4523" s="11" t="s">
        <v>3172</v>
      </c>
      <c r="C4523" s="12">
        <v>0.0</v>
      </c>
      <c r="D4523" s="12">
        <f t="shared" si="1"/>
        <v>9</v>
      </c>
    </row>
    <row r="4524">
      <c r="A4524" s="10">
        <v>45239.0</v>
      </c>
      <c r="B4524" s="11" t="s">
        <v>730</v>
      </c>
      <c r="C4524" s="12">
        <v>0.0</v>
      </c>
      <c r="D4524" s="12">
        <f t="shared" si="1"/>
        <v>9</v>
      </c>
    </row>
    <row r="4525">
      <c r="A4525" s="10">
        <v>45239.0</v>
      </c>
      <c r="B4525" s="11" t="s">
        <v>1516</v>
      </c>
      <c r="C4525" s="12">
        <v>0.0</v>
      </c>
      <c r="D4525" s="12">
        <f t="shared" si="1"/>
        <v>9</v>
      </c>
    </row>
    <row r="4526">
      <c r="A4526" s="10">
        <v>45239.0</v>
      </c>
      <c r="B4526" s="11" t="s">
        <v>3173</v>
      </c>
      <c r="C4526" s="12">
        <v>0.0</v>
      </c>
      <c r="D4526" s="12">
        <f t="shared" si="1"/>
        <v>9</v>
      </c>
    </row>
    <row r="4527">
      <c r="A4527" s="10">
        <v>45239.0</v>
      </c>
      <c r="B4527" s="11" t="s">
        <v>3174</v>
      </c>
      <c r="C4527" s="12">
        <v>0.0</v>
      </c>
      <c r="D4527" s="12">
        <f t="shared" si="1"/>
        <v>9</v>
      </c>
    </row>
    <row r="4528">
      <c r="A4528" s="10">
        <v>45239.0</v>
      </c>
      <c r="B4528" s="11" t="s">
        <v>2954</v>
      </c>
      <c r="C4528" s="12">
        <v>0.0</v>
      </c>
      <c r="D4528" s="12">
        <f t="shared" si="1"/>
        <v>9</v>
      </c>
    </row>
    <row r="4529">
      <c r="A4529" s="10">
        <v>45239.0</v>
      </c>
      <c r="B4529" s="11" t="s">
        <v>3175</v>
      </c>
      <c r="C4529" s="12">
        <v>0.0</v>
      </c>
      <c r="D4529" s="12">
        <f t="shared" si="1"/>
        <v>9</v>
      </c>
    </row>
    <row r="4530">
      <c r="A4530" s="10">
        <v>45239.0</v>
      </c>
      <c r="B4530" s="11" t="s">
        <v>3176</v>
      </c>
      <c r="C4530" s="12">
        <v>0.0</v>
      </c>
      <c r="D4530" s="12">
        <f t="shared" si="1"/>
        <v>9</v>
      </c>
    </row>
    <row r="4531">
      <c r="A4531" s="10">
        <v>45239.0</v>
      </c>
      <c r="B4531" s="11" t="s">
        <v>1977</v>
      </c>
      <c r="C4531" s="12">
        <v>0.0</v>
      </c>
      <c r="D4531" s="12">
        <f t="shared" si="1"/>
        <v>9</v>
      </c>
    </row>
    <row r="4532">
      <c r="A4532" s="10">
        <v>45239.0</v>
      </c>
      <c r="B4532" s="11" t="s">
        <v>629</v>
      </c>
      <c r="C4532" s="12">
        <v>0.0</v>
      </c>
      <c r="D4532" s="12">
        <f t="shared" si="1"/>
        <v>9</v>
      </c>
    </row>
    <row r="4533">
      <c r="A4533" s="10">
        <v>45239.0</v>
      </c>
      <c r="B4533" s="11" t="s">
        <v>2281</v>
      </c>
      <c r="C4533" s="12">
        <v>0.0</v>
      </c>
      <c r="D4533" s="12">
        <f t="shared" si="1"/>
        <v>9</v>
      </c>
    </row>
    <row r="4534">
      <c r="A4534" s="10">
        <v>45239.0</v>
      </c>
      <c r="B4534" s="11" t="s">
        <v>3177</v>
      </c>
      <c r="C4534" s="12">
        <v>0.0</v>
      </c>
      <c r="D4534" s="12">
        <f t="shared" si="1"/>
        <v>9</v>
      </c>
    </row>
    <row r="4535">
      <c r="A4535" s="10">
        <v>45239.0</v>
      </c>
      <c r="B4535" s="11" t="s">
        <v>3178</v>
      </c>
      <c r="C4535" s="12">
        <v>0.0</v>
      </c>
      <c r="D4535" s="12">
        <f t="shared" si="1"/>
        <v>9</v>
      </c>
    </row>
    <row r="4536">
      <c r="A4536" s="10">
        <v>45239.0</v>
      </c>
      <c r="B4536" s="11" t="s">
        <v>1674</v>
      </c>
      <c r="C4536" s="12">
        <v>0.0</v>
      </c>
      <c r="D4536" s="12">
        <f t="shared" si="1"/>
        <v>9</v>
      </c>
    </row>
    <row r="4537">
      <c r="A4537" s="10">
        <v>45239.0</v>
      </c>
      <c r="B4537" s="11" t="s">
        <v>3179</v>
      </c>
      <c r="C4537" s="12">
        <v>0.0</v>
      </c>
      <c r="D4537" s="12">
        <f t="shared" si="1"/>
        <v>9</v>
      </c>
    </row>
    <row r="4538">
      <c r="A4538" s="10">
        <v>45239.0</v>
      </c>
      <c r="B4538" s="11" t="s">
        <v>1440</v>
      </c>
      <c r="C4538" s="12">
        <v>0.0</v>
      </c>
      <c r="D4538" s="12">
        <f t="shared" si="1"/>
        <v>9</v>
      </c>
    </row>
    <row r="4539">
      <c r="A4539" s="10">
        <v>45239.0</v>
      </c>
      <c r="B4539" s="11" t="s">
        <v>3180</v>
      </c>
      <c r="C4539" s="12">
        <v>0.0</v>
      </c>
      <c r="D4539" s="12">
        <f t="shared" si="1"/>
        <v>9</v>
      </c>
    </row>
    <row r="4540">
      <c r="A4540" s="10">
        <v>45239.0</v>
      </c>
      <c r="B4540" s="11" t="s">
        <v>3181</v>
      </c>
      <c r="C4540" s="12">
        <v>0.0</v>
      </c>
      <c r="D4540" s="12">
        <f t="shared" si="1"/>
        <v>9</v>
      </c>
    </row>
    <row r="4541">
      <c r="A4541" s="10">
        <v>45239.0</v>
      </c>
      <c r="B4541" s="11" t="s">
        <v>404</v>
      </c>
      <c r="C4541" s="12">
        <v>0.0</v>
      </c>
      <c r="D4541" s="12">
        <f t="shared" si="1"/>
        <v>9</v>
      </c>
    </row>
    <row r="4542">
      <c r="A4542" s="10">
        <v>45239.0</v>
      </c>
      <c r="B4542" s="11" t="s">
        <v>3182</v>
      </c>
      <c r="C4542" s="12">
        <v>0.0</v>
      </c>
      <c r="D4542" s="12">
        <f t="shared" si="1"/>
        <v>9</v>
      </c>
    </row>
    <row r="4543">
      <c r="A4543" s="10">
        <v>45239.0</v>
      </c>
      <c r="B4543" s="11" t="s">
        <v>2160</v>
      </c>
      <c r="C4543" s="12">
        <v>0.0</v>
      </c>
      <c r="D4543" s="12">
        <f t="shared" si="1"/>
        <v>9</v>
      </c>
    </row>
    <row r="4544">
      <c r="A4544" s="10">
        <v>45239.0</v>
      </c>
      <c r="B4544" s="11" t="s">
        <v>3183</v>
      </c>
      <c r="C4544" s="12">
        <v>0.0</v>
      </c>
      <c r="D4544" s="12">
        <f t="shared" si="1"/>
        <v>9</v>
      </c>
    </row>
    <row r="4545">
      <c r="A4545" s="10">
        <v>45239.0</v>
      </c>
      <c r="B4545" s="11" t="s">
        <v>455</v>
      </c>
      <c r="C4545" s="12">
        <v>0.0</v>
      </c>
      <c r="D4545" s="12">
        <f t="shared" si="1"/>
        <v>9</v>
      </c>
    </row>
    <row r="4546">
      <c r="A4546" s="10">
        <v>45239.0</v>
      </c>
      <c r="B4546" s="11" t="s">
        <v>3184</v>
      </c>
      <c r="C4546" s="12">
        <v>0.0</v>
      </c>
      <c r="D4546" s="12">
        <f t="shared" si="1"/>
        <v>9</v>
      </c>
    </row>
    <row r="4547">
      <c r="A4547" s="10">
        <v>45239.0</v>
      </c>
      <c r="B4547" s="11" t="s">
        <v>3185</v>
      </c>
      <c r="C4547" s="12">
        <v>0.0</v>
      </c>
      <c r="D4547" s="12">
        <f t="shared" si="1"/>
        <v>9</v>
      </c>
    </row>
    <row r="4548">
      <c r="A4548" s="10">
        <v>45239.0</v>
      </c>
      <c r="B4548" s="11" t="s">
        <v>1679</v>
      </c>
      <c r="C4548" s="12">
        <v>0.0</v>
      </c>
      <c r="D4548" s="12">
        <f t="shared" si="1"/>
        <v>9</v>
      </c>
    </row>
    <row r="4549">
      <c r="A4549" s="10">
        <v>45239.0</v>
      </c>
      <c r="B4549" s="11" t="s">
        <v>3186</v>
      </c>
      <c r="C4549" s="12">
        <v>0.0</v>
      </c>
      <c r="D4549" s="12">
        <f t="shared" si="1"/>
        <v>9</v>
      </c>
    </row>
    <row r="4550">
      <c r="A4550" s="10">
        <v>45239.0</v>
      </c>
      <c r="B4550" s="11" t="s">
        <v>3187</v>
      </c>
      <c r="C4550" s="12">
        <v>0.0</v>
      </c>
      <c r="D4550" s="12">
        <f t="shared" si="1"/>
        <v>9</v>
      </c>
    </row>
    <row r="4551">
      <c r="A4551" s="10">
        <v>45239.0</v>
      </c>
      <c r="B4551" s="11" t="s">
        <v>3188</v>
      </c>
      <c r="C4551" s="12">
        <v>0.0</v>
      </c>
      <c r="D4551" s="12">
        <f t="shared" si="1"/>
        <v>9</v>
      </c>
    </row>
    <row r="4552">
      <c r="A4552" s="10">
        <v>45239.0</v>
      </c>
      <c r="B4552" s="11" t="s">
        <v>2487</v>
      </c>
      <c r="C4552" s="12">
        <v>0.0</v>
      </c>
      <c r="D4552" s="12">
        <f t="shared" si="1"/>
        <v>9</v>
      </c>
    </row>
    <row r="4553">
      <c r="A4553" s="10">
        <v>45239.0</v>
      </c>
      <c r="B4553" s="11" t="s">
        <v>3189</v>
      </c>
      <c r="C4553" s="12">
        <v>0.0</v>
      </c>
      <c r="D4553" s="12">
        <f t="shared" si="1"/>
        <v>9</v>
      </c>
    </row>
    <row r="4554">
      <c r="A4554" s="10">
        <v>45239.0</v>
      </c>
      <c r="B4554" s="11" t="s">
        <v>268</v>
      </c>
      <c r="C4554" s="12">
        <v>0.0</v>
      </c>
      <c r="D4554" s="12">
        <f t="shared" si="1"/>
        <v>9</v>
      </c>
    </row>
    <row r="4555">
      <c r="A4555" s="10">
        <v>45239.0</v>
      </c>
      <c r="B4555" s="11" t="s">
        <v>3190</v>
      </c>
      <c r="C4555" s="12">
        <v>0.0</v>
      </c>
      <c r="D4555" s="12">
        <f t="shared" si="1"/>
        <v>9</v>
      </c>
    </row>
    <row r="4556">
      <c r="A4556" s="10">
        <v>45239.0</v>
      </c>
      <c r="B4556" s="11" t="s">
        <v>660</v>
      </c>
      <c r="C4556" s="12">
        <v>0.0</v>
      </c>
      <c r="D4556" s="12">
        <f t="shared" si="1"/>
        <v>9</v>
      </c>
    </row>
    <row r="4557">
      <c r="A4557" s="10">
        <v>45239.0</v>
      </c>
      <c r="B4557" s="11" t="s">
        <v>3191</v>
      </c>
      <c r="C4557" s="12">
        <v>0.0</v>
      </c>
      <c r="D4557" s="12">
        <f t="shared" si="1"/>
        <v>9</v>
      </c>
    </row>
    <row r="4558">
      <c r="A4558" s="10">
        <v>45239.0</v>
      </c>
      <c r="B4558" s="11" t="s">
        <v>3192</v>
      </c>
      <c r="C4558" s="12">
        <v>0.0</v>
      </c>
      <c r="D4558" s="12">
        <f t="shared" si="1"/>
        <v>9</v>
      </c>
    </row>
    <row r="4559">
      <c r="A4559" s="10">
        <v>45239.0</v>
      </c>
      <c r="B4559" s="11" t="s">
        <v>3193</v>
      </c>
      <c r="C4559" s="12">
        <v>0.0</v>
      </c>
      <c r="D4559" s="12">
        <f t="shared" si="1"/>
        <v>9</v>
      </c>
    </row>
    <row r="4560">
      <c r="A4560" s="10">
        <v>45239.0</v>
      </c>
      <c r="B4560" s="11" t="s">
        <v>3194</v>
      </c>
      <c r="C4560" s="12">
        <v>0.0</v>
      </c>
      <c r="D4560" s="12">
        <f t="shared" si="1"/>
        <v>9</v>
      </c>
    </row>
    <row r="4561">
      <c r="A4561" s="10">
        <v>45239.0</v>
      </c>
      <c r="B4561" s="11" t="s">
        <v>936</v>
      </c>
      <c r="C4561" s="12">
        <v>0.0</v>
      </c>
      <c r="D4561" s="12">
        <f t="shared" si="1"/>
        <v>9</v>
      </c>
    </row>
    <row r="4562">
      <c r="A4562" s="10">
        <v>45239.0</v>
      </c>
      <c r="B4562" s="11" t="s">
        <v>3195</v>
      </c>
      <c r="C4562" s="12">
        <v>0.0</v>
      </c>
      <c r="D4562" s="12">
        <f t="shared" si="1"/>
        <v>9</v>
      </c>
    </row>
    <row r="4563">
      <c r="A4563" s="10">
        <v>45239.0</v>
      </c>
      <c r="B4563" s="11" t="s">
        <v>1389</v>
      </c>
      <c r="C4563" s="12">
        <v>0.0</v>
      </c>
      <c r="D4563" s="12">
        <f t="shared" si="1"/>
        <v>9</v>
      </c>
    </row>
    <row r="4564">
      <c r="A4564" s="10">
        <v>45239.0</v>
      </c>
      <c r="B4564" s="11" t="s">
        <v>3196</v>
      </c>
      <c r="C4564" s="12">
        <v>0.0</v>
      </c>
      <c r="D4564" s="12">
        <f t="shared" si="1"/>
        <v>9</v>
      </c>
    </row>
    <row r="4565">
      <c r="A4565" s="10">
        <v>45239.0</v>
      </c>
      <c r="B4565" s="11" t="s">
        <v>3197</v>
      </c>
      <c r="C4565" s="12">
        <v>0.0</v>
      </c>
      <c r="D4565" s="12">
        <f t="shared" si="1"/>
        <v>9</v>
      </c>
    </row>
    <row r="4566">
      <c r="A4566" s="10">
        <v>45239.0</v>
      </c>
      <c r="B4566" s="11" t="s">
        <v>3198</v>
      </c>
      <c r="C4566" s="12">
        <v>0.0</v>
      </c>
      <c r="D4566" s="12">
        <f t="shared" si="1"/>
        <v>9</v>
      </c>
    </row>
    <row r="4567">
      <c r="A4567" s="10">
        <v>45232.0</v>
      </c>
      <c r="B4567" s="11" t="s">
        <v>1250</v>
      </c>
      <c r="C4567" s="12">
        <v>0.0</v>
      </c>
      <c r="D4567" s="12">
        <f t="shared" si="1"/>
        <v>2</v>
      </c>
    </row>
    <row r="4568">
      <c r="A4568" s="10">
        <v>45232.0</v>
      </c>
      <c r="B4568" s="11" t="s">
        <v>3199</v>
      </c>
      <c r="C4568" s="12">
        <v>0.0</v>
      </c>
      <c r="D4568" s="12">
        <f t="shared" si="1"/>
        <v>2</v>
      </c>
    </row>
    <row r="4569">
      <c r="A4569" s="10">
        <v>45232.0</v>
      </c>
      <c r="B4569" s="11" t="s">
        <v>1745</v>
      </c>
      <c r="C4569" s="12">
        <v>0.0</v>
      </c>
      <c r="D4569" s="12">
        <f t="shared" si="1"/>
        <v>2</v>
      </c>
    </row>
    <row r="4570">
      <c r="A4570" s="10">
        <v>45232.0</v>
      </c>
      <c r="B4570" s="11" t="s">
        <v>3200</v>
      </c>
      <c r="C4570" s="12">
        <v>0.0</v>
      </c>
      <c r="D4570" s="12">
        <f t="shared" si="1"/>
        <v>2</v>
      </c>
    </row>
    <row r="4571">
      <c r="A4571" s="10">
        <v>45232.0</v>
      </c>
      <c r="B4571" s="11" t="s">
        <v>2865</v>
      </c>
      <c r="C4571" s="12">
        <v>0.0</v>
      </c>
      <c r="D4571" s="12">
        <f t="shared" si="1"/>
        <v>2</v>
      </c>
    </row>
    <row r="4572">
      <c r="A4572" s="10">
        <v>45232.0</v>
      </c>
      <c r="B4572" s="11" t="s">
        <v>1190</v>
      </c>
      <c r="C4572" s="12">
        <v>0.0</v>
      </c>
      <c r="D4572" s="12">
        <f t="shared" si="1"/>
        <v>2</v>
      </c>
    </row>
    <row r="4573">
      <c r="A4573" s="10">
        <v>45232.0</v>
      </c>
      <c r="B4573" s="11" t="s">
        <v>3201</v>
      </c>
      <c r="C4573" s="12">
        <v>0.0</v>
      </c>
      <c r="D4573" s="12">
        <f t="shared" si="1"/>
        <v>2</v>
      </c>
    </row>
    <row r="4574">
      <c r="A4574" s="10">
        <v>45232.0</v>
      </c>
      <c r="B4574" s="11" t="s">
        <v>3202</v>
      </c>
      <c r="C4574" s="12">
        <v>0.0</v>
      </c>
      <c r="D4574" s="12">
        <f t="shared" si="1"/>
        <v>2</v>
      </c>
    </row>
    <row r="4575">
      <c r="A4575" s="10">
        <v>45232.0</v>
      </c>
      <c r="B4575" s="11" t="s">
        <v>720</v>
      </c>
      <c r="C4575" s="12">
        <v>0.0</v>
      </c>
      <c r="D4575" s="12">
        <f t="shared" si="1"/>
        <v>2</v>
      </c>
    </row>
    <row r="4576">
      <c r="A4576" s="10">
        <v>45232.0</v>
      </c>
      <c r="B4576" s="11" t="s">
        <v>3203</v>
      </c>
      <c r="C4576" s="12">
        <v>0.0</v>
      </c>
      <c r="D4576" s="12">
        <f t="shared" si="1"/>
        <v>2</v>
      </c>
    </row>
    <row r="4577">
      <c r="A4577" s="10">
        <v>45232.0</v>
      </c>
      <c r="B4577" s="11" t="s">
        <v>637</v>
      </c>
      <c r="C4577" s="12">
        <v>0.0</v>
      </c>
      <c r="D4577" s="12">
        <f t="shared" si="1"/>
        <v>2</v>
      </c>
    </row>
    <row r="4578">
      <c r="A4578" s="10">
        <v>45232.0</v>
      </c>
      <c r="B4578" s="11" t="s">
        <v>2675</v>
      </c>
      <c r="C4578" s="12">
        <v>0.0</v>
      </c>
      <c r="D4578" s="12">
        <f t="shared" si="1"/>
        <v>2</v>
      </c>
    </row>
    <row r="4579">
      <c r="A4579" s="10">
        <v>45232.0</v>
      </c>
      <c r="B4579" s="11" t="s">
        <v>1821</v>
      </c>
      <c r="C4579" s="12">
        <v>0.0</v>
      </c>
      <c r="D4579" s="12">
        <f t="shared" si="1"/>
        <v>2</v>
      </c>
    </row>
    <row r="4580">
      <c r="A4580" s="10">
        <v>45232.0</v>
      </c>
      <c r="B4580" s="11" t="s">
        <v>1256</v>
      </c>
      <c r="C4580" s="12">
        <v>0.0</v>
      </c>
      <c r="D4580" s="12">
        <f t="shared" si="1"/>
        <v>2</v>
      </c>
    </row>
    <row r="4581">
      <c r="A4581" s="10">
        <v>45232.0</v>
      </c>
      <c r="B4581" s="11" t="s">
        <v>615</v>
      </c>
      <c r="C4581" s="12">
        <v>0.0</v>
      </c>
      <c r="D4581" s="12">
        <f t="shared" si="1"/>
        <v>2</v>
      </c>
    </row>
    <row r="4582">
      <c r="A4582" s="10">
        <v>45232.0</v>
      </c>
      <c r="B4582" s="11" t="s">
        <v>1800</v>
      </c>
      <c r="C4582" s="12">
        <v>0.0</v>
      </c>
      <c r="D4582" s="12">
        <f t="shared" si="1"/>
        <v>2</v>
      </c>
    </row>
    <row r="4583">
      <c r="A4583" s="10">
        <v>45232.0</v>
      </c>
      <c r="B4583" s="11" t="s">
        <v>3050</v>
      </c>
      <c r="C4583" s="12">
        <v>0.0</v>
      </c>
      <c r="D4583" s="12">
        <f t="shared" si="1"/>
        <v>2</v>
      </c>
    </row>
    <row r="4584">
      <c r="A4584" s="10">
        <v>45232.0</v>
      </c>
      <c r="B4584" s="11" t="s">
        <v>651</v>
      </c>
      <c r="C4584" s="12">
        <v>0.0</v>
      </c>
      <c r="D4584" s="12">
        <f t="shared" si="1"/>
        <v>2</v>
      </c>
    </row>
    <row r="4585">
      <c r="A4585" s="10">
        <v>45232.0</v>
      </c>
      <c r="B4585" s="11" t="s">
        <v>1961</v>
      </c>
      <c r="C4585" s="12">
        <v>0.0</v>
      </c>
      <c r="D4585" s="12">
        <f t="shared" si="1"/>
        <v>2</v>
      </c>
    </row>
    <row r="4586">
      <c r="A4586" s="10">
        <v>45232.0</v>
      </c>
      <c r="B4586" s="11" t="s">
        <v>3204</v>
      </c>
      <c r="C4586" s="12">
        <v>0.0</v>
      </c>
      <c r="D4586" s="12">
        <f t="shared" si="1"/>
        <v>2</v>
      </c>
    </row>
    <row r="4587">
      <c r="A4587" s="10">
        <v>45232.0</v>
      </c>
      <c r="B4587" s="11" t="s">
        <v>1945</v>
      </c>
      <c r="C4587" s="12">
        <v>0.0</v>
      </c>
      <c r="D4587" s="12">
        <f t="shared" si="1"/>
        <v>2</v>
      </c>
    </row>
    <row r="4588">
      <c r="A4588" s="10">
        <v>45232.0</v>
      </c>
      <c r="B4588" s="11" t="s">
        <v>3205</v>
      </c>
      <c r="C4588" s="12">
        <v>0.0</v>
      </c>
      <c r="D4588" s="12">
        <f t="shared" si="1"/>
        <v>2</v>
      </c>
    </row>
    <row r="4589">
      <c r="A4589" s="10">
        <v>45232.0</v>
      </c>
      <c r="B4589" s="11" t="s">
        <v>683</v>
      </c>
      <c r="C4589" s="12">
        <v>0.0</v>
      </c>
      <c r="D4589" s="12">
        <f t="shared" si="1"/>
        <v>2</v>
      </c>
    </row>
    <row r="4590">
      <c r="A4590" s="10">
        <v>45232.0</v>
      </c>
      <c r="B4590" s="11" t="s">
        <v>3206</v>
      </c>
      <c r="C4590" s="12">
        <v>0.0</v>
      </c>
      <c r="D4590" s="12">
        <f t="shared" si="1"/>
        <v>2</v>
      </c>
    </row>
    <row r="4591">
      <c r="A4591" s="10">
        <v>45232.0</v>
      </c>
      <c r="B4591" s="11" t="s">
        <v>3207</v>
      </c>
      <c r="C4591" s="12">
        <v>0.0</v>
      </c>
      <c r="D4591" s="12">
        <f t="shared" si="1"/>
        <v>2</v>
      </c>
    </row>
    <row r="4592">
      <c r="A4592" s="10">
        <v>45232.0</v>
      </c>
      <c r="B4592" s="11" t="s">
        <v>3208</v>
      </c>
      <c r="C4592" s="12">
        <v>0.0</v>
      </c>
      <c r="D4592" s="12">
        <f t="shared" si="1"/>
        <v>2</v>
      </c>
    </row>
    <row r="4593">
      <c r="A4593" s="10">
        <v>45232.0</v>
      </c>
      <c r="B4593" s="11" t="s">
        <v>3209</v>
      </c>
      <c r="C4593" s="12">
        <v>0.0</v>
      </c>
      <c r="D4593" s="12">
        <f t="shared" si="1"/>
        <v>2</v>
      </c>
    </row>
    <row r="4594">
      <c r="A4594" s="10">
        <v>45232.0</v>
      </c>
      <c r="B4594" s="11" t="s">
        <v>3210</v>
      </c>
      <c r="C4594" s="12">
        <v>0.0</v>
      </c>
      <c r="D4594" s="12">
        <f t="shared" si="1"/>
        <v>2</v>
      </c>
    </row>
    <row r="4595">
      <c r="A4595" s="10">
        <v>45232.0</v>
      </c>
      <c r="B4595" s="11" t="s">
        <v>3211</v>
      </c>
      <c r="C4595" s="12">
        <v>0.0</v>
      </c>
      <c r="D4595" s="12">
        <f t="shared" si="1"/>
        <v>2</v>
      </c>
    </row>
    <row r="4596">
      <c r="A4596" s="10">
        <v>45232.0</v>
      </c>
      <c r="B4596" s="11" t="s">
        <v>3212</v>
      </c>
      <c r="C4596" s="12">
        <v>0.0</v>
      </c>
      <c r="D4596" s="12">
        <f t="shared" si="1"/>
        <v>2</v>
      </c>
    </row>
    <row r="4597">
      <c r="A4597" s="10">
        <v>45232.0</v>
      </c>
      <c r="B4597" s="11" t="s">
        <v>1732</v>
      </c>
      <c r="C4597" s="12">
        <v>0.0</v>
      </c>
      <c r="D4597" s="12">
        <f t="shared" si="1"/>
        <v>2</v>
      </c>
    </row>
    <row r="4598">
      <c r="A4598" s="10">
        <v>45232.0</v>
      </c>
      <c r="B4598" s="11" t="s">
        <v>1217</v>
      </c>
      <c r="C4598" s="12">
        <v>0.0</v>
      </c>
      <c r="D4598" s="12">
        <f t="shared" si="1"/>
        <v>2</v>
      </c>
    </row>
    <row r="4599">
      <c r="A4599" s="10">
        <v>45232.0</v>
      </c>
      <c r="B4599" s="11" t="s">
        <v>2313</v>
      </c>
      <c r="C4599" s="12">
        <v>0.0</v>
      </c>
      <c r="D4599" s="12">
        <f t="shared" si="1"/>
        <v>2</v>
      </c>
    </row>
    <row r="4600">
      <c r="A4600" s="10">
        <v>45232.0</v>
      </c>
      <c r="B4600" s="11" t="s">
        <v>3213</v>
      </c>
      <c r="C4600" s="12">
        <v>0.0</v>
      </c>
      <c r="D4600" s="12">
        <f t="shared" si="1"/>
        <v>2</v>
      </c>
    </row>
    <row r="4601">
      <c r="A4601" s="10">
        <v>45232.0</v>
      </c>
      <c r="B4601" s="11" t="s">
        <v>2223</v>
      </c>
      <c r="C4601" s="12">
        <v>0.0</v>
      </c>
      <c r="D4601" s="12">
        <f t="shared" si="1"/>
        <v>2</v>
      </c>
    </row>
    <row r="4602">
      <c r="A4602" s="10">
        <v>45232.0</v>
      </c>
      <c r="B4602" s="11" t="s">
        <v>3214</v>
      </c>
      <c r="C4602" s="12">
        <v>0.0</v>
      </c>
      <c r="D4602" s="12">
        <f t="shared" si="1"/>
        <v>2</v>
      </c>
    </row>
    <row r="4603">
      <c r="A4603" s="10">
        <v>45232.0</v>
      </c>
      <c r="B4603" s="11" t="s">
        <v>515</v>
      </c>
      <c r="C4603" s="12">
        <v>0.0</v>
      </c>
      <c r="D4603" s="12">
        <f t="shared" si="1"/>
        <v>2</v>
      </c>
    </row>
    <row r="4604">
      <c r="A4604" s="10">
        <v>45232.0</v>
      </c>
      <c r="B4604" s="11" t="s">
        <v>3215</v>
      </c>
      <c r="C4604" s="12">
        <v>0.0</v>
      </c>
      <c r="D4604" s="12">
        <f t="shared" si="1"/>
        <v>2</v>
      </c>
    </row>
    <row r="4605">
      <c r="A4605" s="10">
        <v>45232.0</v>
      </c>
      <c r="B4605" s="11" t="s">
        <v>2334</v>
      </c>
      <c r="C4605" s="12">
        <v>0.0</v>
      </c>
      <c r="D4605" s="12">
        <f t="shared" si="1"/>
        <v>2</v>
      </c>
    </row>
    <row r="4606">
      <c r="A4606" s="10">
        <v>45232.0</v>
      </c>
      <c r="B4606" s="11" t="s">
        <v>1183</v>
      </c>
      <c r="C4606" s="12">
        <v>0.0</v>
      </c>
      <c r="D4606" s="12">
        <f t="shared" si="1"/>
        <v>2</v>
      </c>
    </row>
    <row r="4607">
      <c r="A4607" s="10">
        <v>45232.0</v>
      </c>
      <c r="B4607" s="11" t="s">
        <v>971</v>
      </c>
      <c r="C4607" s="12">
        <v>0.0</v>
      </c>
      <c r="D4607" s="12">
        <f t="shared" si="1"/>
        <v>2</v>
      </c>
    </row>
    <row r="4608">
      <c r="A4608" s="10">
        <v>45232.0</v>
      </c>
      <c r="B4608" s="11" t="s">
        <v>3216</v>
      </c>
      <c r="C4608" s="12">
        <v>0.0</v>
      </c>
      <c r="D4608" s="12">
        <f t="shared" si="1"/>
        <v>2</v>
      </c>
    </row>
    <row r="4609">
      <c r="A4609" s="10">
        <v>45232.0</v>
      </c>
      <c r="B4609" s="11" t="s">
        <v>3217</v>
      </c>
      <c r="C4609" s="12">
        <v>0.0</v>
      </c>
      <c r="D4609" s="12">
        <f t="shared" si="1"/>
        <v>2</v>
      </c>
    </row>
    <row r="4610">
      <c r="A4610" s="10">
        <v>45232.0</v>
      </c>
      <c r="B4610" s="11" t="s">
        <v>3218</v>
      </c>
      <c r="C4610" s="12">
        <v>0.0</v>
      </c>
      <c r="D4610" s="12">
        <f t="shared" si="1"/>
        <v>2</v>
      </c>
    </row>
    <row r="4611">
      <c r="A4611" s="10">
        <v>45232.0</v>
      </c>
      <c r="B4611" s="11" t="s">
        <v>3219</v>
      </c>
      <c r="C4611" s="12">
        <v>0.0</v>
      </c>
      <c r="D4611" s="12">
        <f t="shared" si="1"/>
        <v>2</v>
      </c>
    </row>
    <row r="4612">
      <c r="A4612" s="10">
        <v>45232.0</v>
      </c>
      <c r="B4612" s="11" t="s">
        <v>2908</v>
      </c>
      <c r="C4612" s="12">
        <v>0.0</v>
      </c>
      <c r="D4612" s="12">
        <f t="shared" si="1"/>
        <v>2</v>
      </c>
    </row>
    <row r="4613">
      <c r="A4613" s="10">
        <v>45232.0</v>
      </c>
      <c r="B4613" s="11" t="s">
        <v>3220</v>
      </c>
      <c r="C4613" s="12">
        <v>0.0</v>
      </c>
      <c r="D4613" s="12">
        <f t="shared" si="1"/>
        <v>2</v>
      </c>
    </row>
    <row r="4614">
      <c r="A4614" s="10">
        <v>45232.0</v>
      </c>
      <c r="B4614" s="11" t="s">
        <v>3221</v>
      </c>
      <c r="C4614" s="12">
        <v>0.0</v>
      </c>
      <c r="D4614" s="12">
        <f t="shared" si="1"/>
        <v>2</v>
      </c>
    </row>
    <row r="4615">
      <c r="A4615" s="10">
        <v>45232.0</v>
      </c>
      <c r="B4615" s="11" t="s">
        <v>537</v>
      </c>
      <c r="C4615" s="12">
        <v>0.0</v>
      </c>
      <c r="D4615" s="12">
        <f t="shared" si="1"/>
        <v>2</v>
      </c>
    </row>
    <row r="4616">
      <c r="A4616" s="10">
        <v>45232.0</v>
      </c>
      <c r="B4616" s="11" t="s">
        <v>3222</v>
      </c>
      <c r="C4616" s="12">
        <v>0.0</v>
      </c>
      <c r="D4616" s="12">
        <f t="shared" si="1"/>
        <v>2</v>
      </c>
    </row>
    <row r="4617">
      <c r="A4617" s="10">
        <v>45232.0</v>
      </c>
      <c r="B4617" s="11" t="s">
        <v>3223</v>
      </c>
      <c r="C4617" s="12">
        <v>0.0</v>
      </c>
      <c r="D4617" s="12">
        <f t="shared" si="1"/>
        <v>2</v>
      </c>
    </row>
    <row r="4618">
      <c r="A4618" s="10">
        <v>45232.0</v>
      </c>
      <c r="B4618" s="11" t="s">
        <v>3224</v>
      </c>
      <c r="C4618" s="12">
        <v>0.0</v>
      </c>
      <c r="D4618" s="12">
        <f t="shared" si="1"/>
        <v>2</v>
      </c>
    </row>
    <row r="4619">
      <c r="A4619" s="10">
        <v>45232.0</v>
      </c>
      <c r="B4619" s="11" t="s">
        <v>3225</v>
      </c>
      <c r="C4619" s="12">
        <v>0.0</v>
      </c>
      <c r="D4619" s="12">
        <f t="shared" si="1"/>
        <v>2</v>
      </c>
    </row>
    <row r="4620">
      <c r="A4620" s="10">
        <v>45232.0</v>
      </c>
      <c r="B4620" s="11" t="s">
        <v>3226</v>
      </c>
      <c r="C4620" s="12">
        <v>0.0</v>
      </c>
      <c r="D4620" s="12">
        <f t="shared" si="1"/>
        <v>2</v>
      </c>
    </row>
    <row r="4621">
      <c r="A4621" s="10">
        <v>45232.0</v>
      </c>
      <c r="B4621" s="11" t="s">
        <v>1679</v>
      </c>
      <c r="C4621" s="12">
        <v>0.0</v>
      </c>
      <c r="D4621" s="12">
        <f t="shared" si="1"/>
        <v>2</v>
      </c>
    </row>
    <row r="4622">
      <c r="A4622" s="10">
        <v>45232.0</v>
      </c>
      <c r="B4622" s="11" t="s">
        <v>3227</v>
      </c>
      <c r="C4622" s="12">
        <v>0.0</v>
      </c>
      <c r="D4622" s="12">
        <f t="shared" si="1"/>
        <v>2</v>
      </c>
    </row>
    <row r="4623">
      <c r="A4623" s="10">
        <v>45232.0</v>
      </c>
      <c r="B4623" s="11" t="s">
        <v>3228</v>
      </c>
      <c r="C4623" s="12">
        <v>0.0</v>
      </c>
      <c r="D4623" s="12">
        <f t="shared" si="1"/>
        <v>2</v>
      </c>
    </row>
    <row r="4624">
      <c r="A4624" s="10">
        <v>45232.0</v>
      </c>
      <c r="B4624" s="11" t="s">
        <v>3229</v>
      </c>
      <c r="C4624" s="12">
        <v>0.0</v>
      </c>
      <c r="D4624" s="12">
        <f t="shared" si="1"/>
        <v>2</v>
      </c>
    </row>
    <row r="4625">
      <c r="A4625" s="10">
        <v>45232.0</v>
      </c>
      <c r="B4625" s="11" t="s">
        <v>3230</v>
      </c>
      <c r="C4625" s="12">
        <v>0.0</v>
      </c>
      <c r="D4625" s="12">
        <f t="shared" si="1"/>
        <v>2</v>
      </c>
    </row>
    <row r="4626">
      <c r="A4626" s="10">
        <v>45232.0</v>
      </c>
      <c r="B4626" s="11" t="s">
        <v>2001</v>
      </c>
      <c r="C4626" s="12">
        <v>0.0</v>
      </c>
      <c r="D4626" s="12">
        <f t="shared" si="1"/>
        <v>2</v>
      </c>
    </row>
    <row r="4627">
      <c r="A4627" s="10">
        <v>45232.0</v>
      </c>
      <c r="B4627" s="11" t="s">
        <v>3231</v>
      </c>
      <c r="C4627" s="12">
        <v>0.0</v>
      </c>
      <c r="D4627" s="12">
        <f t="shared" si="1"/>
        <v>2</v>
      </c>
    </row>
    <row r="4628">
      <c r="A4628" s="10">
        <v>45232.0</v>
      </c>
      <c r="B4628" s="11" t="s">
        <v>558</v>
      </c>
      <c r="C4628" s="12">
        <v>0.0</v>
      </c>
      <c r="D4628" s="12">
        <f t="shared" si="1"/>
        <v>2</v>
      </c>
    </row>
    <row r="4629">
      <c r="A4629" s="10">
        <v>45232.0</v>
      </c>
      <c r="B4629" s="11" t="s">
        <v>338</v>
      </c>
      <c r="C4629" s="12">
        <v>0.0</v>
      </c>
      <c r="D4629" s="12">
        <f t="shared" si="1"/>
        <v>2</v>
      </c>
    </row>
    <row r="4630">
      <c r="A4630" s="10">
        <v>45232.0</v>
      </c>
      <c r="B4630" s="11" t="s">
        <v>3232</v>
      </c>
      <c r="C4630" s="12">
        <v>0.0</v>
      </c>
      <c r="D4630" s="12">
        <f t="shared" si="1"/>
        <v>2</v>
      </c>
    </row>
    <row r="4631">
      <c r="A4631" s="10">
        <v>45237.0</v>
      </c>
      <c r="B4631" s="11" t="s">
        <v>3233</v>
      </c>
      <c r="C4631" s="12">
        <v>0.0</v>
      </c>
      <c r="D4631" s="12">
        <f t="shared" si="1"/>
        <v>7</v>
      </c>
    </row>
    <row r="4632">
      <c r="A4632" s="10">
        <v>45237.0</v>
      </c>
      <c r="B4632" s="11" t="s">
        <v>97</v>
      </c>
      <c r="C4632" s="12">
        <v>0.0</v>
      </c>
      <c r="D4632" s="12">
        <f t="shared" si="1"/>
        <v>7</v>
      </c>
    </row>
    <row r="4633">
      <c r="A4633" s="10">
        <v>45237.0</v>
      </c>
      <c r="B4633" s="11" t="s">
        <v>272</v>
      </c>
      <c r="C4633" s="12">
        <v>0.0</v>
      </c>
      <c r="D4633" s="12">
        <f t="shared" si="1"/>
        <v>7</v>
      </c>
    </row>
    <row r="4634">
      <c r="A4634" s="10">
        <v>45237.0</v>
      </c>
      <c r="B4634" s="11" t="s">
        <v>724</v>
      </c>
      <c r="C4634" s="12">
        <v>0.0</v>
      </c>
      <c r="D4634" s="12">
        <f t="shared" si="1"/>
        <v>7</v>
      </c>
    </row>
    <row r="4635">
      <c r="A4635" s="10">
        <v>45237.0</v>
      </c>
      <c r="B4635" s="11" t="s">
        <v>213</v>
      </c>
      <c r="C4635" s="12">
        <v>0.0</v>
      </c>
      <c r="D4635" s="12">
        <f t="shared" si="1"/>
        <v>7</v>
      </c>
    </row>
    <row r="4636">
      <c r="A4636" s="10">
        <v>45237.0</v>
      </c>
      <c r="B4636" s="11" t="s">
        <v>2997</v>
      </c>
      <c r="C4636" s="12">
        <v>0.0</v>
      </c>
      <c r="D4636" s="12">
        <f t="shared" si="1"/>
        <v>7</v>
      </c>
    </row>
    <row r="4637">
      <c r="A4637" s="10">
        <v>45237.0</v>
      </c>
      <c r="B4637" s="11" t="s">
        <v>1414</v>
      </c>
      <c r="C4637" s="12">
        <v>0.0</v>
      </c>
      <c r="D4637" s="12">
        <f t="shared" si="1"/>
        <v>7</v>
      </c>
    </row>
    <row r="4638">
      <c r="A4638" s="10">
        <v>45237.0</v>
      </c>
      <c r="B4638" s="11" t="s">
        <v>547</v>
      </c>
      <c r="C4638" s="12">
        <v>0.0</v>
      </c>
      <c r="D4638" s="12">
        <f t="shared" si="1"/>
        <v>7</v>
      </c>
    </row>
    <row r="4639">
      <c r="A4639" s="10">
        <v>45237.0</v>
      </c>
      <c r="B4639" s="11" t="s">
        <v>2602</v>
      </c>
      <c r="C4639" s="12">
        <v>0.0</v>
      </c>
      <c r="D4639" s="12">
        <f t="shared" si="1"/>
        <v>7</v>
      </c>
    </row>
    <row r="4640">
      <c r="A4640" s="10">
        <v>45237.0</v>
      </c>
      <c r="B4640" s="11" t="s">
        <v>667</v>
      </c>
      <c r="C4640" s="12">
        <v>0.0</v>
      </c>
      <c r="D4640" s="12">
        <f t="shared" si="1"/>
        <v>7</v>
      </c>
    </row>
    <row r="4641">
      <c r="A4641" s="10">
        <v>45237.0</v>
      </c>
      <c r="B4641" s="11" t="s">
        <v>3234</v>
      </c>
      <c r="C4641" s="12">
        <v>0.0</v>
      </c>
      <c r="D4641" s="12">
        <f t="shared" si="1"/>
        <v>7</v>
      </c>
    </row>
    <row r="4642">
      <c r="A4642" s="10">
        <v>45237.0</v>
      </c>
      <c r="B4642" s="11" t="s">
        <v>3235</v>
      </c>
      <c r="C4642" s="12">
        <v>0.0</v>
      </c>
      <c r="D4642" s="12">
        <f t="shared" si="1"/>
        <v>7</v>
      </c>
    </row>
    <row r="4643">
      <c r="A4643" s="10">
        <v>45237.0</v>
      </c>
      <c r="B4643" s="11" t="s">
        <v>3236</v>
      </c>
      <c r="C4643" s="12">
        <v>0.0</v>
      </c>
      <c r="D4643" s="12">
        <f t="shared" si="1"/>
        <v>7</v>
      </c>
    </row>
    <row r="4644">
      <c r="A4644" s="10">
        <v>45237.0</v>
      </c>
      <c r="B4644" s="11" t="s">
        <v>3237</v>
      </c>
      <c r="C4644" s="12">
        <v>0.0</v>
      </c>
      <c r="D4644" s="12">
        <f t="shared" si="1"/>
        <v>7</v>
      </c>
    </row>
    <row r="4645">
      <c r="A4645" s="10">
        <v>45237.0</v>
      </c>
      <c r="B4645" s="11" t="s">
        <v>943</v>
      </c>
      <c r="C4645" s="12">
        <v>0.0</v>
      </c>
      <c r="D4645" s="12">
        <f t="shared" si="1"/>
        <v>7</v>
      </c>
    </row>
    <row r="4646">
      <c r="A4646" s="10">
        <v>45237.0</v>
      </c>
      <c r="B4646" s="11" t="s">
        <v>3238</v>
      </c>
      <c r="C4646" s="12">
        <v>0.0</v>
      </c>
      <c r="D4646" s="12">
        <f t="shared" si="1"/>
        <v>7</v>
      </c>
    </row>
    <row r="4647">
      <c r="A4647" s="10">
        <v>45237.0</v>
      </c>
      <c r="B4647" s="11" t="s">
        <v>770</v>
      </c>
      <c r="C4647" s="12">
        <v>0.0</v>
      </c>
      <c r="D4647" s="12">
        <f t="shared" si="1"/>
        <v>7</v>
      </c>
    </row>
    <row r="4648">
      <c r="A4648" s="10">
        <v>45237.0</v>
      </c>
      <c r="B4648" s="11" t="s">
        <v>909</v>
      </c>
      <c r="C4648" s="12">
        <v>0.0</v>
      </c>
      <c r="D4648" s="12">
        <f t="shared" si="1"/>
        <v>7</v>
      </c>
    </row>
    <row r="4649">
      <c r="A4649" s="10">
        <v>45237.0</v>
      </c>
      <c r="B4649" s="11" t="s">
        <v>2940</v>
      </c>
      <c r="C4649" s="12">
        <v>0.0</v>
      </c>
      <c r="D4649" s="12">
        <f t="shared" si="1"/>
        <v>7</v>
      </c>
    </row>
    <row r="4650">
      <c r="A4650" s="10">
        <v>45237.0</v>
      </c>
      <c r="B4650" s="11" t="s">
        <v>3239</v>
      </c>
      <c r="C4650" s="12">
        <v>0.0</v>
      </c>
      <c r="D4650" s="12">
        <f t="shared" si="1"/>
        <v>7</v>
      </c>
    </row>
    <row r="4651">
      <c r="A4651" s="10">
        <v>45237.0</v>
      </c>
      <c r="B4651" s="11" t="s">
        <v>3240</v>
      </c>
      <c r="C4651" s="12">
        <v>0.0</v>
      </c>
      <c r="D4651" s="12">
        <f t="shared" si="1"/>
        <v>7</v>
      </c>
    </row>
    <row r="4652">
      <c r="A4652" s="10">
        <v>45237.0</v>
      </c>
      <c r="B4652" s="11" t="s">
        <v>3241</v>
      </c>
      <c r="C4652" s="12">
        <v>0.0</v>
      </c>
      <c r="D4652" s="12">
        <f t="shared" si="1"/>
        <v>7</v>
      </c>
    </row>
    <row r="4653">
      <c r="A4653" s="10">
        <v>45237.0</v>
      </c>
      <c r="B4653" s="11" t="s">
        <v>962</v>
      </c>
      <c r="C4653" s="12">
        <v>0.0</v>
      </c>
      <c r="D4653" s="12">
        <f t="shared" si="1"/>
        <v>7</v>
      </c>
    </row>
    <row r="4654">
      <c r="A4654" s="10">
        <v>45237.0</v>
      </c>
      <c r="B4654" s="11" t="s">
        <v>2569</v>
      </c>
      <c r="C4654" s="12">
        <v>0.0</v>
      </c>
      <c r="D4654" s="12">
        <f t="shared" si="1"/>
        <v>7</v>
      </c>
    </row>
    <row r="4655">
      <c r="A4655" s="10">
        <v>45237.0</v>
      </c>
      <c r="B4655" s="11" t="s">
        <v>3242</v>
      </c>
      <c r="C4655" s="12">
        <v>0.0</v>
      </c>
      <c r="D4655" s="12">
        <f t="shared" si="1"/>
        <v>7</v>
      </c>
    </row>
    <row r="4656">
      <c r="A4656" s="10">
        <v>45237.0</v>
      </c>
      <c r="B4656" s="11" t="s">
        <v>3243</v>
      </c>
      <c r="C4656" s="12">
        <v>0.0</v>
      </c>
      <c r="D4656" s="12">
        <f t="shared" si="1"/>
        <v>7</v>
      </c>
    </row>
    <row r="4657">
      <c r="A4657" s="10">
        <v>45237.0</v>
      </c>
      <c r="B4657" s="11" t="s">
        <v>258</v>
      </c>
      <c r="C4657" s="12">
        <v>0.0</v>
      </c>
      <c r="D4657" s="12">
        <f t="shared" si="1"/>
        <v>7</v>
      </c>
    </row>
    <row r="4658">
      <c r="A4658" s="10">
        <v>45237.0</v>
      </c>
      <c r="B4658" s="11" t="s">
        <v>3244</v>
      </c>
      <c r="C4658" s="12">
        <v>0.0</v>
      </c>
      <c r="D4658" s="12">
        <f t="shared" si="1"/>
        <v>7</v>
      </c>
    </row>
    <row r="4659">
      <c r="A4659" s="10">
        <v>45237.0</v>
      </c>
      <c r="B4659" s="11" t="s">
        <v>1118</v>
      </c>
      <c r="C4659" s="12">
        <v>0.0</v>
      </c>
      <c r="D4659" s="12">
        <f t="shared" si="1"/>
        <v>7</v>
      </c>
    </row>
    <row r="4660">
      <c r="A4660" s="10">
        <v>45237.0</v>
      </c>
      <c r="B4660" s="11" t="s">
        <v>3245</v>
      </c>
      <c r="C4660" s="12">
        <v>0.0</v>
      </c>
      <c r="D4660" s="12">
        <f t="shared" si="1"/>
        <v>7</v>
      </c>
    </row>
    <row r="4661">
      <c r="A4661" s="10">
        <v>45237.0</v>
      </c>
      <c r="B4661" s="11" t="s">
        <v>3246</v>
      </c>
      <c r="C4661" s="12">
        <v>0.0</v>
      </c>
      <c r="D4661" s="12">
        <f t="shared" si="1"/>
        <v>7</v>
      </c>
    </row>
    <row r="4662">
      <c r="A4662" s="10">
        <v>45237.0</v>
      </c>
      <c r="B4662" s="11" t="s">
        <v>2264</v>
      </c>
      <c r="C4662" s="12">
        <v>0.0</v>
      </c>
      <c r="D4662" s="12">
        <f t="shared" si="1"/>
        <v>7</v>
      </c>
    </row>
    <row r="4663">
      <c r="A4663" s="10">
        <v>45237.0</v>
      </c>
      <c r="B4663" s="11" t="s">
        <v>562</v>
      </c>
      <c r="C4663" s="12">
        <v>0.0</v>
      </c>
      <c r="D4663" s="12">
        <f t="shared" si="1"/>
        <v>7</v>
      </c>
    </row>
    <row r="4664">
      <c r="A4664" s="10">
        <v>45237.0</v>
      </c>
      <c r="B4664" s="11" t="s">
        <v>3247</v>
      </c>
      <c r="C4664" s="12">
        <v>0.0</v>
      </c>
      <c r="D4664" s="12">
        <f t="shared" si="1"/>
        <v>7</v>
      </c>
    </row>
    <row r="4665">
      <c r="A4665" s="10">
        <v>45237.0</v>
      </c>
      <c r="B4665" s="11" t="s">
        <v>953</v>
      </c>
      <c r="C4665" s="12">
        <v>0.0</v>
      </c>
      <c r="D4665" s="12">
        <f t="shared" si="1"/>
        <v>7</v>
      </c>
    </row>
    <row r="4666">
      <c r="A4666" s="10">
        <v>45237.0</v>
      </c>
      <c r="B4666" s="11" t="s">
        <v>2873</v>
      </c>
      <c r="C4666" s="12">
        <v>0.0</v>
      </c>
      <c r="D4666" s="12">
        <f t="shared" si="1"/>
        <v>7</v>
      </c>
    </row>
    <row r="4667">
      <c r="A4667" s="10">
        <v>45237.0</v>
      </c>
      <c r="B4667" s="11" t="s">
        <v>1262</v>
      </c>
      <c r="C4667" s="12">
        <v>0.0</v>
      </c>
      <c r="D4667" s="12">
        <f t="shared" si="1"/>
        <v>7</v>
      </c>
    </row>
    <row r="4668">
      <c r="A4668" s="10">
        <v>45237.0</v>
      </c>
      <c r="B4668" s="11" t="s">
        <v>3248</v>
      </c>
      <c r="C4668" s="12">
        <v>0.0</v>
      </c>
      <c r="D4668" s="12">
        <f t="shared" si="1"/>
        <v>7</v>
      </c>
    </row>
    <row r="4669">
      <c r="A4669" s="10">
        <v>45237.0</v>
      </c>
      <c r="B4669" s="11" t="s">
        <v>3249</v>
      </c>
      <c r="C4669" s="12">
        <v>0.0</v>
      </c>
      <c r="D4669" s="12">
        <f t="shared" si="1"/>
        <v>7</v>
      </c>
    </row>
    <row r="4670">
      <c r="A4670" s="10">
        <v>45237.0</v>
      </c>
      <c r="B4670" s="11" t="s">
        <v>3250</v>
      </c>
      <c r="C4670" s="12">
        <v>0.0</v>
      </c>
      <c r="D4670" s="12">
        <f t="shared" si="1"/>
        <v>7</v>
      </c>
    </row>
    <row r="4671">
      <c r="A4671" s="10">
        <v>45237.0</v>
      </c>
      <c r="B4671" s="11" t="s">
        <v>2273</v>
      </c>
      <c r="C4671" s="12">
        <v>0.0</v>
      </c>
      <c r="D4671" s="12">
        <f t="shared" si="1"/>
        <v>7</v>
      </c>
    </row>
    <row r="4672">
      <c r="A4672" s="10">
        <v>45237.0</v>
      </c>
      <c r="B4672" s="11" t="s">
        <v>336</v>
      </c>
      <c r="C4672" s="12">
        <v>0.0</v>
      </c>
      <c r="D4672" s="12">
        <f t="shared" si="1"/>
        <v>7</v>
      </c>
    </row>
    <row r="4673">
      <c r="A4673" s="10">
        <v>45237.0</v>
      </c>
      <c r="B4673" s="11" t="s">
        <v>3251</v>
      </c>
      <c r="C4673" s="12">
        <v>0.0</v>
      </c>
      <c r="D4673" s="12">
        <f t="shared" si="1"/>
        <v>7</v>
      </c>
    </row>
    <row r="4674">
      <c r="A4674" s="10">
        <v>45237.0</v>
      </c>
      <c r="B4674" s="11" t="s">
        <v>3252</v>
      </c>
      <c r="C4674" s="12">
        <v>0.0</v>
      </c>
      <c r="D4674" s="12">
        <f t="shared" si="1"/>
        <v>7</v>
      </c>
    </row>
    <row r="4675">
      <c r="A4675" s="10">
        <v>45237.0</v>
      </c>
      <c r="B4675" s="11" t="s">
        <v>1916</v>
      </c>
      <c r="C4675" s="12">
        <v>0.0</v>
      </c>
      <c r="D4675" s="12">
        <f t="shared" si="1"/>
        <v>7</v>
      </c>
    </row>
    <row r="4676">
      <c r="A4676" s="10">
        <v>45237.0</v>
      </c>
      <c r="B4676" s="11" t="s">
        <v>3253</v>
      </c>
      <c r="C4676" s="12">
        <v>0.0</v>
      </c>
      <c r="D4676" s="12">
        <f t="shared" si="1"/>
        <v>7</v>
      </c>
    </row>
    <row r="4677">
      <c r="A4677" s="10">
        <v>45237.0</v>
      </c>
      <c r="B4677" s="11" t="s">
        <v>1383</v>
      </c>
      <c r="C4677" s="12">
        <v>0.0</v>
      </c>
      <c r="D4677" s="12">
        <f t="shared" si="1"/>
        <v>7</v>
      </c>
    </row>
    <row r="4678">
      <c r="A4678" s="10">
        <v>45237.0</v>
      </c>
      <c r="B4678" s="11" t="s">
        <v>3254</v>
      </c>
      <c r="C4678" s="12">
        <v>0.0</v>
      </c>
      <c r="D4678" s="12">
        <f t="shared" si="1"/>
        <v>7</v>
      </c>
    </row>
    <row r="4679">
      <c r="A4679" s="10">
        <v>45237.0</v>
      </c>
      <c r="B4679" s="11" t="s">
        <v>1111</v>
      </c>
      <c r="C4679" s="12">
        <v>0.0</v>
      </c>
      <c r="D4679" s="12">
        <f t="shared" si="1"/>
        <v>7</v>
      </c>
    </row>
    <row r="4680">
      <c r="A4680" s="10">
        <v>45237.0</v>
      </c>
      <c r="B4680" s="11" t="s">
        <v>1230</v>
      </c>
      <c r="C4680" s="12">
        <v>0.0</v>
      </c>
      <c r="D4680" s="12">
        <f t="shared" si="1"/>
        <v>7</v>
      </c>
    </row>
    <row r="4681">
      <c r="A4681" s="10">
        <v>45237.0</v>
      </c>
      <c r="B4681" s="11" t="s">
        <v>3255</v>
      </c>
      <c r="C4681" s="12">
        <v>0.0</v>
      </c>
      <c r="D4681" s="12">
        <f t="shared" si="1"/>
        <v>7</v>
      </c>
    </row>
    <row r="4682">
      <c r="A4682" s="10">
        <v>45237.0</v>
      </c>
      <c r="B4682" s="11" t="s">
        <v>1450</v>
      </c>
      <c r="C4682" s="12">
        <v>0.0</v>
      </c>
      <c r="D4682" s="12">
        <f t="shared" si="1"/>
        <v>7</v>
      </c>
    </row>
    <row r="4683">
      <c r="A4683" s="10">
        <v>45237.0</v>
      </c>
      <c r="B4683" s="11" t="s">
        <v>2589</v>
      </c>
      <c r="C4683" s="12">
        <v>0.0</v>
      </c>
      <c r="D4683" s="12">
        <f t="shared" si="1"/>
        <v>7</v>
      </c>
    </row>
    <row r="4684">
      <c r="A4684" s="10">
        <v>45237.0</v>
      </c>
      <c r="B4684" s="11" t="s">
        <v>3256</v>
      </c>
      <c r="C4684" s="12">
        <v>0.0</v>
      </c>
      <c r="D4684" s="12">
        <f t="shared" si="1"/>
        <v>7</v>
      </c>
    </row>
    <row r="4685">
      <c r="A4685" s="10">
        <v>45237.0</v>
      </c>
      <c r="B4685" s="11" t="s">
        <v>1511</v>
      </c>
      <c r="C4685" s="12">
        <v>0.0</v>
      </c>
      <c r="D4685" s="12">
        <f t="shared" si="1"/>
        <v>7</v>
      </c>
    </row>
    <row r="4686">
      <c r="A4686" s="10">
        <v>45237.0</v>
      </c>
      <c r="B4686" s="11" t="s">
        <v>366</v>
      </c>
      <c r="C4686" s="12">
        <v>0.0</v>
      </c>
      <c r="D4686" s="12">
        <f t="shared" si="1"/>
        <v>7</v>
      </c>
    </row>
    <row r="4687">
      <c r="A4687" s="10">
        <v>45237.0</v>
      </c>
      <c r="B4687" s="11" t="s">
        <v>1233</v>
      </c>
      <c r="C4687" s="12">
        <v>0.0</v>
      </c>
      <c r="D4687" s="12">
        <f t="shared" si="1"/>
        <v>7</v>
      </c>
    </row>
    <row r="4688">
      <c r="A4688" s="10">
        <v>45237.0</v>
      </c>
      <c r="B4688" s="11" t="s">
        <v>804</v>
      </c>
      <c r="C4688" s="12">
        <v>0.0</v>
      </c>
      <c r="D4688" s="12">
        <f t="shared" si="1"/>
        <v>7</v>
      </c>
    </row>
    <row r="4689">
      <c r="A4689" s="10">
        <v>45237.0</v>
      </c>
      <c r="B4689" s="11" t="s">
        <v>3257</v>
      </c>
      <c r="C4689" s="12">
        <v>0.0</v>
      </c>
      <c r="D4689" s="12">
        <f t="shared" si="1"/>
        <v>7</v>
      </c>
    </row>
    <row r="4690">
      <c r="A4690" s="10">
        <v>45237.0</v>
      </c>
      <c r="B4690" s="11" t="s">
        <v>2865</v>
      </c>
      <c r="C4690" s="12">
        <v>0.0</v>
      </c>
      <c r="D4690" s="12">
        <f t="shared" si="1"/>
        <v>7</v>
      </c>
    </row>
    <row r="4691">
      <c r="A4691" s="10">
        <v>45237.0</v>
      </c>
      <c r="B4691" s="11" t="s">
        <v>3258</v>
      </c>
      <c r="C4691" s="12">
        <v>0.0</v>
      </c>
      <c r="D4691" s="12">
        <f t="shared" si="1"/>
        <v>7</v>
      </c>
    </row>
    <row r="4692">
      <c r="A4692" s="10">
        <v>45237.0</v>
      </c>
      <c r="B4692" s="11" t="s">
        <v>3259</v>
      </c>
      <c r="C4692" s="12">
        <v>0.0</v>
      </c>
      <c r="D4692" s="12">
        <f t="shared" si="1"/>
        <v>7</v>
      </c>
    </row>
    <row r="4693">
      <c r="A4693" s="10">
        <v>45237.0</v>
      </c>
      <c r="B4693" s="11" t="s">
        <v>1650</v>
      </c>
      <c r="C4693" s="12">
        <v>0.0</v>
      </c>
      <c r="D4693" s="12">
        <f t="shared" si="1"/>
        <v>7</v>
      </c>
    </row>
    <row r="4694">
      <c r="A4694" s="10">
        <v>45237.0</v>
      </c>
      <c r="B4694" s="11" t="s">
        <v>3260</v>
      </c>
      <c r="C4694" s="12">
        <v>0.0</v>
      </c>
      <c r="D4694" s="12">
        <f t="shared" si="1"/>
        <v>7</v>
      </c>
    </row>
    <row r="4695">
      <c r="A4695" s="10">
        <v>45237.0</v>
      </c>
      <c r="B4695" s="11" t="s">
        <v>1824</v>
      </c>
      <c r="C4695" s="12">
        <v>0.0</v>
      </c>
      <c r="D4695" s="12">
        <f t="shared" si="1"/>
        <v>7</v>
      </c>
    </row>
    <row r="4696">
      <c r="A4696" s="10">
        <v>45237.0</v>
      </c>
      <c r="B4696" s="11" t="s">
        <v>3261</v>
      </c>
      <c r="C4696" s="12">
        <v>0.0</v>
      </c>
      <c r="D4696" s="12">
        <f t="shared" si="1"/>
        <v>7</v>
      </c>
    </row>
    <row r="4697">
      <c r="A4697" s="10">
        <v>45237.0</v>
      </c>
      <c r="B4697" s="11" t="s">
        <v>3262</v>
      </c>
      <c r="C4697" s="12">
        <v>0.0</v>
      </c>
      <c r="D4697" s="12">
        <f t="shared" si="1"/>
        <v>7</v>
      </c>
    </row>
    <row r="4698">
      <c r="A4698" s="10">
        <v>45237.0</v>
      </c>
      <c r="B4698" s="11" t="s">
        <v>3263</v>
      </c>
      <c r="C4698" s="12">
        <v>0.0</v>
      </c>
      <c r="D4698" s="12">
        <f t="shared" si="1"/>
        <v>7</v>
      </c>
    </row>
    <row r="4699">
      <c r="A4699" s="10">
        <v>45237.0</v>
      </c>
      <c r="B4699" s="11" t="s">
        <v>3264</v>
      </c>
      <c r="C4699" s="12">
        <v>0.0</v>
      </c>
      <c r="D4699" s="12">
        <f t="shared" si="1"/>
        <v>7</v>
      </c>
    </row>
    <row r="4700">
      <c r="A4700" s="10">
        <v>45237.0</v>
      </c>
      <c r="B4700" s="11" t="s">
        <v>3265</v>
      </c>
      <c r="C4700" s="12">
        <v>0.0</v>
      </c>
      <c r="D4700" s="12">
        <f t="shared" si="1"/>
        <v>7</v>
      </c>
    </row>
    <row r="4701">
      <c r="A4701" s="10">
        <v>45237.0</v>
      </c>
      <c r="B4701" s="11" t="s">
        <v>885</v>
      </c>
      <c r="C4701" s="12">
        <v>0.0</v>
      </c>
      <c r="D4701" s="12">
        <f t="shared" si="1"/>
        <v>7</v>
      </c>
    </row>
    <row r="4702">
      <c r="A4702" s="10">
        <v>45237.0</v>
      </c>
      <c r="B4702" s="11" t="s">
        <v>3266</v>
      </c>
      <c r="C4702" s="12">
        <v>0.0</v>
      </c>
      <c r="D4702" s="12">
        <f t="shared" si="1"/>
        <v>7</v>
      </c>
    </row>
    <row r="4703">
      <c r="A4703" s="10">
        <v>45237.0</v>
      </c>
      <c r="B4703" s="11" t="s">
        <v>1299</v>
      </c>
      <c r="C4703" s="12">
        <v>0.0</v>
      </c>
      <c r="D4703" s="12">
        <f t="shared" si="1"/>
        <v>7</v>
      </c>
    </row>
    <row r="4704">
      <c r="A4704" s="10">
        <v>45237.0</v>
      </c>
      <c r="B4704" s="11" t="s">
        <v>3267</v>
      </c>
      <c r="C4704" s="12">
        <v>0.0</v>
      </c>
      <c r="D4704" s="12">
        <f t="shared" si="1"/>
        <v>7</v>
      </c>
    </row>
    <row r="4705">
      <c r="A4705" s="10">
        <v>45237.0</v>
      </c>
      <c r="B4705" s="11" t="s">
        <v>3268</v>
      </c>
      <c r="C4705" s="12">
        <v>0.0</v>
      </c>
      <c r="D4705" s="12">
        <f t="shared" si="1"/>
        <v>7</v>
      </c>
    </row>
    <row r="4706">
      <c r="A4706" s="10">
        <v>45237.0</v>
      </c>
      <c r="B4706" s="11" t="s">
        <v>3269</v>
      </c>
      <c r="C4706" s="12">
        <v>0.0</v>
      </c>
      <c r="D4706" s="12">
        <f t="shared" si="1"/>
        <v>7</v>
      </c>
    </row>
    <row r="4707">
      <c r="A4707" s="10">
        <v>45237.0</v>
      </c>
      <c r="B4707" s="11" t="s">
        <v>1350</v>
      </c>
      <c r="C4707" s="12">
        <v>0.0</v>
      </c>
      <c r="D4707" s="12">
        <f t="shared" si="1"/>
        <v>7</v>
      </c>
    </row>
    <row r="4708">
      <c r="A4708" s="10">
        <v>45237.0</v>
      </c>
      <c r="B4708" s="11" t="s">
        <v>3270</v>
      </c>
      <c r="C4708" s="12">
        <v>0.0</v>
      </c>
      <c r="D4708" s="12">
        <f t="shared" si="1"/>
        <v>7</v>
      </c>
    </row>
    <row r="4709">
      <c r="A4709" s="10">
        <v>45237.0</v>
      </c>
      <c r="B4709" s="11" t="s">
        <v>3271</v>
      </c>
      <c r="C4709" s="12">
        <v>0.0</v>
      </c>
      <c r="D4709" s="12">
        <f t="shared" si="1"/>
        <v>7</v>
      </c>
    </row>
    <row r="4710">
      <c r="A4710" s="10">
        <v>45237.0</v>
      </c>
      <c r="B4710" s="11" t="s">
        <v>3272</v>
      </c>
      <c r="C4710" s="12">
        <v>0.0</v>
      </c>
      <c r="D4710" s="12">
        <f t="shared" si="1"/>
        <v>7</v>
      </c>
    </row>
    <row r="4711">
      <c r="A4711" s="10">
        <v>45237.0</v>
      </c>
      <c r="B4711" s="11" t="s">
        <v>3273</v>
      </c>
      <c r="C4711" s="12">
        <v>0.0</v>
      </c>
      <c r="D4711" s="12">
        <f t="shared" si="1"/>
        <v>7</v>
      </c>
    </row>
    <row r="4712">
      <c r="A4712" s="10">
        <v>45256.0</v>
      </c>
      <c r="B4712" s="11" t="s">
        <v>3274</v>
      </c>
      <c r="C4712" s="12">
        <v>0.0</v>
      </c>
      <c r="D4712" s="12">
        <f t="shared" si="1"/>
        <v>26</v>
      </c>
    </row>
    <row r="4713">
      <c r="A4713" s="10">
        <v>45256.0</v>
      </c>
      <c r="B4713" s="11" t="s">
        <v>3275</v>
      </c>
      <c r="C4713" s="12">
        <v>0.0</v>
      </c>
      <c r="D4713" s="12">
        <f t="shared" si="1"/>
        <v>26</v>
      </c>
    </row>
    <row r="4714">
      <c r="A4714" s="10">
        <v>45256.0</v>
      </c>
      <c r="B4714" s="11" t="s">
        <v>3276</v>
      </c>
      <c r="C4714" s="12">
        <v>0.0</v>
      </c>
      <c r="D4714" s="12">
        <f t="shared" si="1"/>
        <v>26</v>
      </c>
    </row>
    <row r="4715">
      <c r="A4715" s="10">
        <v>45256.0</v>
      </c>
      <c r="B4715" s="11" t="s">
        <v>418</v>
      </c>
      <c r="C4715" s="12">
        <v>0.0</v>
      </c>
      <c r="D4715" s="12">
        <f t="shared" si="1"/>
        <v>26</v>
      </c>
    </row>
    <row r="4716">
      <c r="A4716" s="10">
        <v>45256.0</v>
      </c>
      <c r="B4716" s="11" t="s">
        <v>3277</v>
      </c>
      <c r="C4716" s="12">
        <v>0.0</v>
      </c>
      <c r="D4716" s="12">
        <f t="shared" si="1"/>
        <v>26</v>
      </c>
    </row>
    <row r="4717">
      <c r="A4717" s="10">
        <v>45256.0</v>
      </c>
      <c r="B4717" s="11" t="s">
        <v>3278</v>
      </c>
      <c r="C4717" s="12">
        <v>0.0</v>
      </c>
      <c r="D4717" s="12">
        <f t="shared" si="1"/>
        <v>26</v>
      </c>
    </row>
    <row r="4718">
      <c r="A4718" s="10">
        <v>45256.0</v>
      </c>
      <c r="B4718" s="11" t="s">
        <v>3234</v>
      </c>
      <c r="C4718" s="12">
        <v>0.0</v>
      </c>
      <c r="D4718" s="12">
        <f t="shared" si="1"/>
        <v>26</v>
      </c>
    </row>
    <row r="4719">
      <c r="A4719" s="10">
        <v>45256.0</v>
      </c>
      <c r="B4719" s="11" t="s">
        <v>3279</v>
      </c>
      <c r="C4719" s="12">
        <v>0.0</v>
      </c>
      <c r="D4719" s="12">
        <f t="shared" si="1"/>
        <v>26</v>
      </c>
    </row>
    <row r="4720">
      <c r="A4720" s="10">
        <v>45256.0</v>
      </c>
      <c r="B4720" s="11" t="s">
        <v>3280</v>
      </c>
      <c r="C4720" s="12">
        <v>0.0</v>
      </c>
      <c r="D4720" s="12">
        <f t="shared" si="1"/>
        <v>26</v>
      </c>
    </row>
    <row r="4721">
      <c r="A4721" s="10">
        <v>45256.0</v>
      </c>
      <c r="B4721" s="11" t="s">
        <v>3281</v>
      </c>
      <c r="C4721" s="12">
        <v>0.0</v>
      </c>
      <c r="D4721" s="12">
        <f t="shared" si="1"/>
        <v>26</v>
      </c>
    </row>
    <row r="4722">
      <c r="A4722" s="10">
        <v>45256.0</v>
      </c>
      <c r="B4722" s="11" t="s">
        <v>3282</v>
      </c>
      <c r="C4722" s="12">
        <v>0.0</v>
      </c>
      <c r="D4722" s="12">
        <f t="shared" si="1"/>
        <v>26</v>
      </c>
    </row>
    <row r="4723">
      <c r="A4723" s="10">
        <v>45256.0</v>
      </c>
      <c r="B4723" s="11" t="s">
        <v>800</v>
      </c>
      <c r="C4723" s="12">
        <v>0.0</v>
      </c>
      <c r="D4723" s="12">
        <f t="shared" si="1"/>
        <v>26</v>
      </c>
    </row>
    <row r="4724">
      <c r="A4724" s="10">
        <v>45256.0</v>
      </c>
      <c r="B4724" s="11" t="s">
        <v>762</v>
      </c>
      <c r="C4724" s="12">
        <v>0.0</v>
      </c>
      <c r="D4724" s="12">
        <f t="shared" si="1"/>
        <v>26</v>
      </c>
    </row>
    <row r="4725">
      <c r="A4725" s="10">
        <v>45256.0</v>
      </c>
      <c r="B4725" s="11" t="s">
        <v>970</v>
      </c>
      <c r="C4725" s="12">
        <v>0.0</v>
      </c>
      <c r="D4725" s="12">
        <f t="shared" si="1"/>
        <v>26</v>
      </c>
    </row>
    <row r="4726">
      <c r="A4726" s="10">
        <v>45256.0</v>
      </c>
      <c r="B4726" s="11" t="s">
        <v>3283</v>
      </c>
      <c r="C4726" s="12">
        <v>0.0</v>
      </c>
      <c r="D4726" s="12">
        <f t="shared" si="1"/>
        <v>26</v>
      </c>
    </row>
    <row r="4727">
      <c r="A4727" s="10">
        <v>45256.0</v>
      </c>
      <c r="B4727" s="11" t="s">
        <v>3284</v>
      </c>
      <c r="C4727" s="12">
        <v>0.0</v>
      </c>
      <c r="D4727" s="12">
        <f t="shared" si="1"/>
        <v>26</v>
      </c>
    </row>
    <row r="4728">
      <c r="A4728" s="10">
        <v>45256.0</v>
      </c>
      <c r="B4728" s="11" t="s">
        <v>3285</v>
      </c>
      <c r="C4728" s="12">
        <v>0.0</v>
      </c>
      <c r="D4728" s="12">
        <f t="shared" si="1"/>
        <v>26</v>
      </c>
    </row>
    <row r="4729">
      <c r="A4729" s="10">
        <v>45256.0</v>
      </c>
      <c r="B4729" s="11" t="s">
        <v>3286</v>
      </c>
      <c r="C4729" s="12">
        <v>0.0</v>
      </c>
      <c r="D4729" s="12">
        <f t="shared" si="1"/>
        <v>26</v>
      </c>
    </row>
    <row r="4730">
      <c r="A4730" s="10">
        <v>45256.0</v>
      </c>
      <c r="B4730" s="11" t="s">
        <v>3287</v>
      </c>
      <c r="C4730" s="12">
        <v>0.0</v>
      </c>
      <c r="D4730" s="12">
        <f t="shared" si="1"/>
        <v>26</v>
      </c>
    </row>
    <row r="4731">
      <c r="A4731" s="10">
        <v>45256.0</v>
      </c>
      <c r="B4731" s="11" t="s">
        <v>3288</v>
      </c>
      <c r="C4731" s="12">
        <v>0.0</v>
      </c>
      <c r="D4731" s="12">
        <f t="shared" si="1"/>
        <v>26</v>
      </c>
    </row>
    <row r="4732">
      <c r="A4732" s="10">
        <v>45256.0</v>
      </c>
      <c r="B4732" s="11" t="s">
        <v>3289</v>
      </c>
      <c r="C4732" s="12">
        <v>0.0</v>
      </c>
      <c r="D4732" s="12">
        <f t="shared" si="1"/>
        <v>26</v>
      </c>
    </row>
    <row r="4733">
      <c r="A4733" s="10">
        <v>45256.0</v>
      </c>
      <c r="B4733" s="11" t="s">
        <v>1679</v>
      </c>
      <c r="C4733" s="12">
        <v>0.0</v>
      </c>
      <c r="D4733" s="12">
        <f t="shared" si="1"/>
        <v>26</v>
      </c>
    </row>
    <row r="4734">
      <c r="A4734" s="10">
        <v>45256.0</v>
      </c>
      <c r="B4734" s="11" t="s">
        <v>3290</v>
      </c>
      <c r="C4734" s="12">
        <v>0.0</v>
      </c>
      <c r="D4734" s="12">
        <f t="shared" si="1"/>
        <v>26</v>
      </c>
    </row>
    <row r="4735">
      <c r="A4735" s="10">
        <v>45256.0</v>
      </c>
      <c r="B4735" s="11" t="s">
        <v>3291</v>
      </c>
      <c r="C4735" s="12">
        <v>0.0</v>
      </c>
      <c r="D4735" s="12">
        <f t="shared" si="1"/>
        <v>26</v>
      </c>
    </row>
    <row r="4736">
      <c r="A4736" s="10">
        <v>45256.0</v>
      </c>
      <c r="B4736" s="11" t="s">
        <v>3292</v>
      </c>
      <c r="C4736" s="12">
        <v>0.0</v>
      </c>
      <c r="D4736" s="12">
        <f t="shared" si="1"/>
        <v>26</v>
      </c>
    </row>
    <row r="4737">
      <c r="A4737" s="10">
        <v>45256.0</v>
      </c>
      <c r="B4737" s="11" t="s">
        <v>3293</v>
      </c>
      <c r="C4737" s="12">
        <v>0.0</v>
      </c>
      <c r="D4737" s="12">
        <f t="shared" si="1"/>
        <v>26</v>
      </c>
    </row>
    <row r="4738">
      <c r="A4738" s="10">
        <v>45256.0</v>
      </c>
      <c r="B4738" s="11" t="s">
        <v>893</v>
      </c>
      <c r="C4738" s="12">
        <v>0.0</v>
      </c>
      <c r="D4738" s="12">
        <f t="shared" si="1"/>
        <v>26</v>
      </c>
    </row>
    <row r="4739">
      <c r="A4739" s="10">
        <v>45256.0</v>
      </c>
      <c r="B4739" s="11" t="s">
        <v>962</v>
      </c>
      <c r="C4739" s="12">
        <v>0.0</v>
      </c>
      <c r="D4739" s="12">
        <f t="shared" si="1"/>
        <v>26</v>
      </c>
    </row>
    <row r="4740">
      <c r="A4740" s="10">
        <v>45256.0</v>
      </c>
      <c r="B4740" s="11" t="s">
        <v>1136</v>
      </c>
      <c r="C4740" s="12">
        <v>0.0</v>
      </c>
      <c r="D4740" s="12">
        <f t="shared" si="1"/>
        <v>26</v>
      </c>
    </row>
    <row r="4741">
      <c r="A4741" s="10">
        <v>45256.0</v>
      </c>
      <c r="B4741" s="11" t="s">
        <v>3294</v>
      </c>
      <c r="C4741" s="12">
        <v>0.0</v>
      </c>
      <c r="D4741" s="12">
        <f t="shared" si="1"/>
        <v>26</v>
      </c>
    </row>
    <row r="4742">
      <c r="A4742" s="10">
        <v>45256.0</v>
      </c>
      <c r="B4742" s="11" t="s">
        <v>3295</v>
      </c>
      <c r="C4742" s="12">
        <v>0.0</v>
      </c>
      <c r="D4742" s="12">
        <f t="shared" si="1"/>
        <v>26</v>
      </c>
    </row>
    <row r="4743">
      <c r="A4743" s="10">
        <v>45256.0</v>
      </c>
      <c r="B4743" s="11" t="s">
        <v>3296</v>
      </c>
      <c r="C4743" s="12">
        <v>0.0</v>
      </c>
      <c r="D4743" s="12">
        <f t="shared" si="1"/>
        <v>26</v>
      </c>
    </row>
    <row r="4744">
      <c r="A4744" s="10">
        <v>45256.0</v>
      </c>
      <c r="B4744" s="11" t="s">
        <v>3297</v>
      </c>
      <c r="C4744" s="12">
        <v>0.0</v>
      </c>
      <c r="D4744" s="12">
        <f t="shared" si="1"/>
        <v>26</v>
      </c>
    </row>
    <row r="4745">
      <c r="A4745" s="10">
        <v>45256.0</v>
      </c>
      <c r="B4745" s="11" t="s">
        <v>946</v>
      </c>
      <c r="C4745" s="12">
        <v>0.0</v>
      </c>
      <c r="D4745" s="12">
        <f t="shared" si="1"/>
        <v>26</v>
      </c>
    </row>
    <row r="4746">
      <c r="A4746" s="10">
        <v>45256.0</v>
      </c>
      <c r="B4746" s="11" t="s">
        <v>3298</v>
      </c>
      <c r="C4746" s="12">
        <v>0.0</v>
      </c>
      <c r="D4746" s="12">
        <f t="shared" si="1"/>
        <v>26</v>
      </c>
    </row>
    <row r="4747">
      <c r="A4747" s="10">
        <v>45256.0</v>
      </c>
      <c r="B4747" s="11" t="s">
        <v>3299</v>
      </c>
      <c r="C4747" s="12">
        <v>0.0</v>
      </c>
      <c r="D4747" s="12">
        <f t="shared" si="1"/>
        <v>26</v>
      </c>
    </row>
    <row r="4748">
      <c r="A4748" s="10">
        <v>45256.0</v>
      </c>
      <c r="B4748" s="11" t="s">
        <v>3300</v>
      </c>
      <c r="C4748" s="12">
        <v>0.0</v>
      </c>
      <c r="D4748" s="12">
        <f t="shared" si="1"/>
        <v>26</v>
      </c>
    </row>
    <row r="4749">
      <c r="A4749" s="10">
        <v>45256.0</v>
      </c>
      <c r="B4749" s="11" t="s">
        <v>822</v>
      </c>
      <c r="C4749" s="12">
        <v>0.0</v>
      </c>
      <c r="D4749" s="12">
        <f t="shared" si="1"/>
        <v>26</v>
      </c>
    </row>
    <row r="4750">
      <c r="A4750" s="10">
        <v>45256.0</v>
      </c>
      <c r="B4750" s="11" t="s">
        <v>1718</v>
      </c>
      <c r="C4750" s="12">
        <v>0.0</v>
      </c>
      <c r="D4750" s="12">
        <f t="shared" si="1"/>
        <v>26</v>
      </c>
    </row>
    <row r="4751">
      <c r="A4751" s="10">
        <v>45256.0</v>
      </c>
      <c r="B4751" s="11" t="s">
        <v>184</v>
      </c>
      <c r="C4751" s="12">
        <v>0.0</v>
      </c>
      <c r="D4751" s="12">
        <f t="shared" si="1"/>
        <v>26</v>
      </c>
    </row>
    <row r="4752">
      <c r="A4752" s="10">
        <v>45256.0</v>
      </c>
      <c r="B4752" s="11" t="s">
        <v>1408</v>
      </c>
      <c r="C4752" s="12">
        <v>0.0</v>
      </c>
      <c r="D4752" s="12">
        <f t="shared" si="1"/>
        <v>26</v>
      </c>
    </row>
    <row r="4753">
      <c r="A4753" s="10">
        <v>45256.0</v>
      </c>
      <c r="B4753" s="11" t="s">
        <v>1128</v>
      </c>
      <c r="C4753" s="12">
        <v>0.0</v>
      </c>
      <c r="D4753" s="12">
        <f t="shared" si="1"/>
        <v>26</v>
      </c>
    </row>
    <row r="4754">
      <c r="A4754" s="10">
        <v>45256.0</v>
      </c>
      <c r="B4754" s="11" t="s">
        <v>2438</v>
      </c>
      <c r="C4754" s="12">
        <v>0.0</v>
      </c>
      <c r="D4754" s="12">
        <f t="shared" si="1"/>
        <v>26</v>
      </c>
    </row>
    <row r="4755">
      <c r="A4755" s="10">
        <v>45256.0</v>
      </c>
      <c r="B4755" s="11" t="s">
        <v>1127</v>
      </c>
      <c r="C4755" s="12">
        <v>0.0</v>
      </c>
      <c r="D4755" s="12">
        <f t="shared" si="1"/>
        <v>26</v>
      </c>
    </row>
    <row r="4756">
      <c r="A4756" s="10">
        <v>45256.0</v>
      </c>
      <c r="B4756" s="11" t="s">
        <v>3301</v>
      </c>
      <c r="C4756" s="12">
        <v>0.0</v>
      </c>
      <c r="D4756" s="12">
        <f t="shared" si="1"/>
        <v>26</v>
      </c>
    </row>
    <row r="4757">
      <c r="A4757" s="10">
        <v>45256.0</v>
      </c>
      <c r="B4757" s="11" t="s">
        <v>2766</v>
      </c>
      <c r="C4757" s="12">
        <v>0.0</v>
      </c>
      <c r="D4757" s="12">
        <f t="shared" si="1"/>
        <v>26</v>
      </c>
    </row>
    <row r="4758">
      <c r="A4758" s="10">
        <v>45256.0</v>
      </c>
      <c r="B4758" s="11" t="s">
        <v>3302</v>
      </c>
      <c r="C4758" s="12">
        <v>0.0</v>
      </c>
      <c r="D4758" s="12">
        <f t="shared" si="1"/>
        <v>26</v>
      </c>
    </row>
    <row r="4759">
      <c r="A4759" s="10">
        <v>45256.0</v>
      </c>
      <c r="B4759" s="11" t="s">
        <v>3303</v>
      </c>
      <c r="C4759" s="12">
        <v>0.0</v>
      </c>
      <c r="D4759" s="12">
        <f t="shared" si="1"/>
        <v>26</v>
      </c>
    </row>
    <row r="4760">
      <c r="A4760" s="10">
        <v>45256.0</v>
      </c>
      <c r="B4760" s="11" t="s">
        <v>1426</v>
      </c>
      <c r="C4760" s="12">
        <v>0.0</v>
      </c>
      <c r="D4760" s="12">
        <f t="shared" si="1"/>
        <v>26</v>
      </c>
    </row>
    <row r="4761">
      <c r="A4761" s="10">
        <v>45256.0</v>
      </c>
      <c r="B4761" s="11" t="s">
        <v>405</v>
      </c>
      <c r="C4761" s="12">
        <v>0.0</v>
      </c>
      <c r="D4761" s="12">
        <f t="shared" si="1"/>
        <v>26</v>
      </c>
    </row>
    <row r="4762">
      <c r="A4762" s="10">
        <v>45255.0</v>
      </c>
      <c r="B4762" s="11" t="s">
        <v>2042</v>
      </c>
      <c r="C4762" s="12">
        <v>0.0</v>
      </c>
      <c r="D4762" s="12">
        <f t="shared" si="1"/>
        <v>25</v>
      </c>
    </row>
    <row r="4763">
      <c r="A4763" s="10">
        <v>45255.0</v>
      </c>
      <c r="B4763" s="11" t="s">
        <v>404</v>
      </c>
      <c r="C4763" s="12">
        <v>0.0</v>
      </c>
      <c r="D4763" s="12">
        <f t="shared" si="1"/>
        <v>25</v>
      </c>
    </row>
    <row r="4764">
      <c r="A4764" s="10">
        <v>45255.0</v>
      </c>
      <c r="B4764" s="11" t="s">
        <v>3304</v>
      </c>
      <c r="C4764" s="12">
        <v>0.0</v>
      </c>
      <c r="D4764" s="12">
        <f t="shared" si="1"/>
        <v>25</v>
      </c>
    </row>
    <row r="4765">
      <c r="A4765" s="10">
        <v>45255.0</v>
      </c>
      <c r="B4765" s="11" t="s">
        <v>272</v>
      </c>
      <c r="C4765" s="12">
        <v>0.0</v>
      </c>
      <c r="D4765" s="12">
        <f t="shared" si="1"/>
        <v>25</v>
      </c>
    </row>
    <row r="4766">
      <c r="A4766" s="10">
        <v>45255.0</v>
      </c>
      <c r="B4766" s="11" t="s">
        <v>3305</v>
      </c>
      <c r="C4766" s="12">
        <v>0.0</v>
      </c>
      <c r="D4766" s="12">
        <f t="shared" si="1"/>
        <v>25</v>
      </c>
    </row>
    <row r="4767">
      <c r="A4767" s="10">
        <v>45255.0</v>
      </c>
      <c r="B4767" s="11" t="s">
        <v>3306</v>
      </c>
      <c r="C4767" s="12">
        <v>0.0</v>
      </c>
      <c r="D4767" s="12">
        <f t="shared" si="1"/>
        <v>25</v>
      </c>
    </row>
    <row r="4768">
      <c r="A4768" s="10">
        <v>45255.0</v>
      </c>
      <c r="B4768" s="11" t="s">
        <v>474</v>
      </c>
      <c r="C4768" s="12">
        <v>0.0</v>
      </c>
      <c r="D4768" s="12">
        <f t="shared" si="1"/>
        <v>25</v>
      </c>
    </row>
    <row r="4769">
      <c r="A4769" s="10">
        <v>45255.0</v>
      </c>
      <c r="B4769" s="11" t="s">
        <v>1586</v>
      </c>
      <c r="C4769" s="12">
        <v>0.0</v>
      </c>
      <c r="D4769" s="12">
        <f t="shared" si="1"/>
        <v>25</v>
      </c>
    </row>
    <row r="4770">
      <c r="A4770" s="10">
        <v>45255.0</v>
      </c>
      <c r="B4770" s="11" t="s">
        <v>1098</v>
      </c>
      <c r="C4770" s="12">
        <v>0.0</v>
      </c>
      <c r="D4770" s="12">
        <f t="shared" si="1"/>
        <v>25</v>
      </c>
    </row>
    <row r="4771">
      <c r="A4771" s="10">
        <v>45255.0</v>
      </c>
      <c r="B4771" s="11" t="s">
        <v>1394</v>
      </c>
      <c r="C4771" s="12">
        <v>0.0</v>
      </c>
      <c r="D4771" s="12">
        <f t="shared" si="1"/>
        <v>25</v>
      </c>
    </row>
    <row r="4772">
      <c r="A4772" s="10">
        <v>45255.0</v>
      </c>
      <c r="B4772" s="11" t="s">
        <v>3307</v>
      </c>
      <c r="C4772" s="12">
        <v>0.0</v>
      </c>
      <c r="D4772" s="12">
        <f t="shared" si="1"/>
        <v>25</v>
      </c>
    </row>
    <row r="4773">
      <c r="A4773" s="10">
        <v>45255.0</v>
      </c>
      <c r="B4773" s="11" t="s">
        <v>295</v>
      </c>
      <c r="C4773" s="12">
        <v>0.0</v>
      </c>
      <c r="D4773" s="12">
        <f t="shared" si="1"/>
        <v>25</v>
      </c>
    </row>
    <row r="4774">
      <c r="A4774" s="10">
        <v>45255.0</v>
      </c>
      <c r="B4774" s="11" t="s">
        <v>3308</v>
      </c>
      <c r="C4774" s="12">
        <v>0.0</v>
      </c>
      <c r="D4774" s="12">
        <f t="shared" si="1"/>
        <v>25</v>
      </c>
    </row>
    <row r="4775">
      <c r="A4775" s="10">
        <v>45255.0</v>
      </c>
      <c r="B4775" s="11" t="s">
        <v>2193</v>
      </c>
      <c r="C4775" s="12">
        <v>0.0</v>
      </c>
      <c r="D4775" s="12">
        <f t="shared" si="1"/>
        <v>25</v>
      </c>
    </row>
    <row r="4776">
      <c r="A4776" s="10">
        <v>45255.0</v>
      </c>
      <c r="B4776" s="11" t="s">
        <v>2661</v>
      </c>
      <c r="C4776" s="12">
        <v>0.0</v>
      </c>
      <c r="D4776" s="12">
        <f t="shared" si="1"/>
        <v>25</v>
      </c>
    </row>
    <row r="4777">
      <c r="A4777" s="10">
        <v>45255.0</v>
      </c>
      <c r="B4777" s="11" t="s">
        <v>2362</v>
      </c>
      <c r="C4777" s="12">
        <v>0.0</v>
      </c>
      <c r="D4777" s="12">
        <f t="shared" si="1"/>
        <v>25</v>
      </c>
    </row>
    <row r="4778">
      <c r="A4778" s="10">
        <v>45255.0</v>
      </c>
      <c r="B4778" s="11" t="s">
        <v>3309</v>
      </c>
      <c r="C4778" s="12">
        <v>0.0</v>
      </c>
      <c r="D4778" s="12">
        <f t="shared" si="1"/>
        <v>25</v>
      </c>
    </row>
    <row r="4779">
      <c r="A4779" s="10">
        <v>45255.0</v>
      </c>
      <c r="B4779" s="11" t="s">
        <v>2908</v>
      </c>
      <c r="C4779" s="12">
        <v>0.0</v>
      </c>
      <c r="D4779" s="12">
        <f t="shared" si="1"/>
        <v>25</v>
      </c>
    </row>
    <row r="4780">
      <c r="A4780" s="10">
        <v>45255.0</v>
      </c>
      <c r="B4780" s="11" t="s">
        <v>3310</v>
      </c>
      <c r="C4780" s="12">
        <v>0.0</v>
      </c>
      <c r="D4780" s="12">
        <f t="shared" si="1"/>
        <v>25</v>
      </c>
    </row>
    <row r="4781">
      <c r="A4781" s="10">
        <v>45255.0</v>
      </c>
      <c r="B4781" s="11" t="s">
        <v>3311</v>
      </c>
      <c r="C4781" s="12">
        <v>0.0</v>
      </c>
      <c r="D4781" s="12">
        <f t="shared" si="1"/>
        <v>25</v>
      </c>
    </row>
    <row r="4782">
      <c r="A4782" s="10">
        <v>45255.0</v>
      </c>
      <c r="B4782" s="11" t="s">
        <v>2602</v>
      </c>
      <c r="C4782" s="12">
        <v>0.0</v>
      </c>
      <c r="D4782" s="12">
        <f t="shared" si="1"/>
        <v>25</v>
      </c>
    </row>
    <row r="4783">
      <c r="A4783" s="10">
        <v>45255.0</v>
      </c>
      <c r="B4783" s="11" t="s">
        <v>431</v>
      </c>
      <c r="C4783" s="12">
        <v>0.0</v>
      </c>
      <c r="D4783" s="12">
        <f t="shared" si="1"/>
        <v>25</v>
      </c>
    </row>
    <row r="4784">
      <c r="A4784" s="10">
        <v>45255.0</v>
      </c>
      <c r="B4784" s="11" t="s">
        <v>3312</v>
      </c>
      <c r="C4784" s="12">
        <v>0.0</v>
      </c>
      <c r="D4784" s="12">
        <f t="shared" si="1"/>
        <v>25</v>
      </c>
    </row>
    <row r="4785">
      <c r="A4785" s="10">
        <v>45255.0</v>
      </c>
      <c r="B4785" s="11" t="s">
        <v>1960</v>
      </c>
      <c r="C4785" s="12">
        <v>0.0</v>
      </c>
      <c r="D4785" s="12">
        <f t="shared" si="1"/>
        <v>25</v>
      </c>
    </row>
    <row r="4786">
      <c r="A4786" s="10">
        <v>45255.0</v>
      </c>
      <c r="B4786" s="11" t="s">
        <v>3313</v>
      </c>
      <c r="C4786" s="12">
        <v>0.0</v>
      </c>
      <c r="D4786" s="12">
        <f t="shared" si="1"/>
        <v>25</v>
      </c>
    </row>
    <row r="4787">
      <c r="A4787" s="10">
        <v>45255.0</v>
      </c>
      <c r="B4787" s="11" t="s">
        <v>513</v>
      </c>
      <c r="C4787" s="12">
        <v>0.0</v>
      </c>
      <c r="D4787" s="12">
        <f t="shared" si="1"/>
        <v>25</v>
      </c>
    </row>
    <row r="4788">
      <c r="A4788" s="10">
        <v>45255.0</v>
      </c>
      <c r="B4788" s="11" t="s">
        <v>3314</v>
      </c>
      <c r="C4788" s="12">
        <v>0.0</v>
      </c>
      <c r="D4788" s="12">
        <f t="shared" si="1"/>
        <v>25</v>
      </c>
    </row>
    <row r="4789">
      <c r="A4789" s="10">
        <v>45255.0</v>
      </c>
      <c r="B4789" s="11" t="s">
        <v>3315</v>
      </c>
      <c r="C4789" s="12">
        <v>0.0</v>
      </c>
      <c r="D4789" s="12">
        <f t="shared" si="1"/>
        <v>25</v>
      </c>
    </row>
    <row r="4790">
      <c r="A4790" s="10">
        <v>45255.0</v>
      </c>
      <c r="B4790" s="11" t="s">
        <v>3316</v>
      </c>
      <c r="C4790" s="12">
        <v>0.0</v>
      </c>
      <c r="D4790" s="12">
        <f t="shared" si="1"/>
        <v>25</v>
      </c>
    </row>
    <row r="4791">
      <c r="A4791" s="10">
        <v>45255.0</v>
      </c>
      <c r="B4791" s="11" t="s">
        <v>3317</v>
      </c>
      <c r="C4791" s="12">
        <v>0.0</v>
      </c>
      <c r="D4791" s="12">
        <f t="shared" si="1"/>
        <v>25</v>
      </c>
    </row>
    <row r="4792">
      <c r="A4792" s="10">
        <v>45255.0</v>
      </c>
      <c r="B4792" s="11" t="s">
        <v>2439</v>
      </c>
      <c r="C4792" s="12">
        <v>0.0</v>
      </c>
      <c r="D4792" s="12">
        <f t="shared" si="1"/>
        <v>25</v>
      </c>
    </row>
    <row r="4793">
      <c r="A4793" s="10">
        <v>45255.0</v>
      </c>
      <c r="B4793" s="11" t="s">
        <v>3318</v>
      </c>
      <c r="C4793" s="12">
        <v>0.0</v>
      </c>
      <c r="D4793" s="12">
        <f t="shared" si="1"/>
        <v>25</v>
      </c>
    </row>
    <row r="4794">
      <c r="A4794" s="10">
        <v>45255.0</v>
      </c>
      <c r="B4794" s="11" t="s">
        <v>804</v>
      </c>
      <c r="C4794" s="12">
        <v>0.0</v>
      </c>
      <c r="D4794" s="12">
        <f t="shared" si="1"/>
        <v>25</v>
      </c>
    </row>
    <row r="4795">
      <c r="A4795" s="10">
        <v>45255.0</v>
      </c>
      <c r="B4795" s="11" t="s">
        <v>3319</v>
      </c>
      <c r="C4795" s="12">
        <v>0.0</v>
      </c>
      <c r="D4795" s="12">
        <f t="shared" si="1"/>
        <v>25</v>
      </c>
    </row>
    <row r="4796">
      <c r="A4796" s="10">
        <v>45255.0</v>
      </c>
      <c r="B4796" s="11" t="s">
        <v>1518</v>
      </c>
      <c r="C4796" s="12">
        <v>0.0</v>
      </c>
      <c r="D4796" s="12">
        <f t="shared" si="1"/>
        <v>25</v>
      </c>
    </row>
    <row r="4797">
      <c r="A4797" s="10">
        <v>45247.0</v>
      </c>
      <c r="B4797" s="11" t="s">
        <v>3320</v>
      </c>
      <c r="C4797" s="12">
        <v>0.0</v>
      </c>
      <c r="D4797" s="12">
        <f t="shared" si="1"/>
        <v>17</v>
      </c>
    </row>
    <row r="4798">
      <c r="A4798" s="10">
        <v>45247.0</v>
      </c>
      <c r="B4798" s="11" t="s">
        <v>951</v>
      </c>
      <c r="C4798" s="12">
        <v>0.0</v>
      </c>
      <c r="D4798" s="12">
        <f t="shared" si="1"/>
        <v>17</v>
      </c>
    </row>
    <row r="4799">
      <c r="A4799" s="10">
        <v>45247.0</v>
      </c>
      <c r="B4799" s="11" t="s">
        <v>1757</v>
      </c>
      <c r="C4799" s="12">
        <v>0.0</v>
      </c>
      <c r="D4799" s="12">
        <f t="shared" si="1"/>
        <v>17</v>
      </c>
    </row>
    <row r="4800">
      <c r="A4800" s="10">
        <v>45247.0</v>
      </c>
      <c r="B4800" s="11" t="s">
        <v>2033</v>
      </c>
      <c r="C4800" s="12">
        <v>0.0</v>
      </c>
      <c r="D4800" s="12">
        <f t="shared" si="1"/>
        <v>17</v>
      </c>
    </row>
    <row r="4801">
      <c r="A4801" s="10">
        <v>45247.0</v>
      </c>
      <c r="B4801" s="11" t="s">
        <v>3321</v>
      </c>
      <c r="C4801" s="12">
        <v>0.0</v>
      </c>
      <c r="D4801" s="12">
        <f t="shared" si="1"/>
        <v>17</v>
      </c>
    </row>
    <row r="4802">
      <c r="A4802" s="10">
        <v>45247.0</v>
      </c>
      <c r="B4802" s="11" t="s">
        <v>1994</v>
      </c>
      <c r="C4802" s="12">
        <v>0.0</v>
      </c>
      <c r="D4802" s="12">
        <f t="shared" si="1"/>
        <v>17</v>
      </c>
    </row>
    <row r="4803">
      <c r="A4803" s="10">
        <v>45247.0</v>
      </c>
      <c r="B4803" s="11" t="s">
        <v>648</v>
      </c>
      <c r="C4803" s="12">
        <v>0.0</v>
      </c>
      <c r="D4803" s="12">
        <f t="shared" si="1"/>
        <v>17</v>
      </c>
    </row>
    <row r="4804">
      <c r="A4804" s="10">
        <v>45247.0</v>
      </c>
      <c r="B4804" s="11" t="s">
        <v>3322</v>
      </c>
      <c r="C4804" s="12">
        <v>0.0</v>
      </c>
      <c r="D4804" s="12">
        <f t="shared" si="1"/>
        <v>17</v>
      </c>
    </row>
    <row r="4805">
      <c r="A4805" s="10">
        <v>45247.0</v>
      </c>
      <c r="B4805" s="11" t="s">
        <v>597</v>
      </c>
      <c r="C4805" s="12">
        <v>0.0</v>
      </c>
      <c r="D4805" s="12">
        <f t="shared" si="1"/>
        <v>17</v>
      </c>
    </row>
    <row r="4806">
      <c r="A4806" s="10">
        <v>45247.0</v>
      </c>
      <c r="B4806" s="11" t="s">
        <v>3323</v>
      </c>
      <c r="C4806" s="12">
        <v>0.0</v>
      </c>
      <c r="D4806" s="12">
        <f t="shared" si="1"/>
        <v>17</v>
      </c>
    </row>
    <row r="4807">
      <c r="A4807" s="10">
        <v>45247.0</v>
      </c>
      <c r="B4807" s="11" t="s">
        <v>1668</v>
      </c>
      <c r="C4807" s="12">
        <v>0.0</v>
      </c>
      <c r="D4807" s="12">
        <f t="shared" si="1"/>
        <v>17</v>
      </c>
    </row>
    <row r="4808">
      <c r="A4808" s="10">
        <v>45247.0</v>
      </c>
      <c r="B4808" s="11" t="s">
        <v>1455</v>
      </c>
      <c r="C4808" s="12">
        <v>0.0</v>
      </c>
      <c r="D4808" s="12">
        <f t="shared" si="1"/>
        <v>17</v>
      </c>
    </row>
    <row r="4809">
      <c r="A4809" s="10">
        <v>45247.0</v>
      </c>
      <c r="B4809" s="11" t="s">
        <v>1333</v>
      </c>
      <c r="C4809" s="12">
        <v>0.0</v>
      </c>
      <c r="D4809" s="12">
        <f t="shared" si="1"/>
        <v>17</v>
      </c>
    </row>
    <row r="4810">
      <c r="A4810" s="10">
        <v>45247.0</v>
      </c>
      <c r="B4810" s="11" t="s">
        <v>3300</v>
      </c>
      <c r="C4810" s="12">
        <v>0.0</v>
      </c>
      <c r="D4810" s="12">
        <f t="shared" si="1"/>
        <v>17</v>
      </c>
    </row>
    <row r="4811">
      <c r="A4811" s="10">
        <v>45247.0</v>
      </c>
      <c r="B4811" s="11" t="s">
        <v>3324</v>
      </c>
      <c r="C4811" s="12">
        <v>0.0</v>
      </c>
      <c r="D4811" s="12">
        <f t="shared" si="1"/>
        <v>17</v>
      </c>
    </row>
    <row r="4812">
      <c r="A4812" s="10">
        <v>45247.0</v>
      </c>
      <c r="B4812" s="11" t="s">
        <v>3325</v>
      </c>
      <c r="C4812" s="12">
        <v>0.0</v>
      </c>
      <c r="D4812" s="12">
        <f t="shared" si="1"/>
        <v>17</v>
      </c>
    </row>
    <row r="4813">
      <c r="A4813" s="10">
        <v>45247.0</v>
      </c>
      <c r="B4813" s="11" t="s">
        <v>3326</v>
      </c>
      <c r="C4813" s="12">
        <v>0.0</v>
      </c>
      <c r="D4813" s="12">
        <f t="shared" si="1"/>
        <v>17</v>
      </c>
    </row>
    <row r="4814">
      <c r="A4814" s="10">
        <v>45247.0</v>
      </c>
      <c r="B4814" s="11" t="s">
        <v>2316</v>
      </c>
      <c r="C4814" s="12">
        <v>0.0</v>
      </c>
      <c r="D4814" s="12">
        <f t="shared" si="1"/>
        <v>17</v>
      </c>
    </row>
    <row r="4815">
      <c r="A4815" s="10">
        <v>45247.0</v>
      </c>
      <c r="B4815" s="11" t="s">
        <v>3327</v>
      </c>
      <c r="C4815" s="12">
        <v>0.0</v>
      </c>
      <c r="D4815" s="12">
        <f t="shared" si="1"/>
        <v>17</v>
      </c>
    </row>
    <row r="4816">
      <c r="A4816" s="10">
        <v>45247.0</v>
      </c>
      <c r="B4816" s="11" t="s">
        <v>3328</v>
      </c>
      <c r="C4816" s="12">
        <v>0.0</v>
      </c>
      <c r="D4816" s="12">
        <f t="shared" si="1"/>
        <v>17</v>
      </c>
    </row>
    <row r="4817">
      <c r="A4817" s="10">
        <v>45247.0</v>
      </c>
      <c r="B4817" s="11" t="s">
        <v>3329</v>
      </c>
      <c r="C4817" s="12">
        <v>0.0</v>
      </c>
      <c r="D4817" s="12">
        <f t="shared" si="1"/>
        <v>17</v>
      </c>
    </row>
    <row r="4818">
      <c r="A4818" s="10">
        <v>45247.0</v>
      </c>
      <c r="B4818" s="11" t="s">
        <v>39</v>
      </c>
      <c r="C4818" s="12">
        <v>0.0</v>
      </c>
      <c r="D4818" s="12">
        <f t="shared" si="1"/>
        <v>17</v>
      </c>
    </row>
    <row r="4819">
      <c r="A4819" s="10">
        <v>45247.0</v>
      </c>
      <c r="B4819" s="11" t="s">
        <v>2676</v>
      </c>
      <c r="C4819" s="12">
        <v>0.0</v>
      </c>
      <c r="D4819" s="12">
        <f t="shared" si="1"/>
        <v>17</v>
      </c>
    </row>
    <row r="4820">
      <c r="A4820" s="10">
        <v>45247.0</v>
      </c>
      <c r="B4820" s="11" t="s">
        <v>3330</v>
      </c>
      <c r="C4820" s="12">
        <v>0.0</v>
      </c>
      <c r="D4820" s="12">
        <f t="shared" si="1"/>
        <v>17</v>
      </c>
    </row>
    <row r="4821">
      <c r="A4821" s="10">
        <v>45247.0</v>
      </c>
      <c r="B4821" s="11" t="s">
        <v>2174</v>
      </c>
      <c r="C4821" s="12">
        <v>0.0</v>
      </c>
      <c r="D4821" s="12">
        <f t="shared" si="1"/>
        <v>17</v>
      </c>
    </row>
    <row r="4822">
      <c r="A4822" s="10">
        <v>45247.0</v>
      </c>
      <c r="B4822" s="11" t="s">
        <v>3331</v>
      </c>
      <c r="C4822" s="12">
        <v>0.0</v>
      </c>
      <c r="D4822" s="12">
        <f t="shared" si="1"/>
        <v>17</v>
      </c>
    </row>
    <row r="4823">
      <c r="A4823" s="10">
        <v>45247.0</v>
      </c>
      <c r="B4823" s="11" t="s">
        <v>3332</v>
      </c>
      <c r="C4823" s="12">
        <v>0.0</v>
      </c>
      <c r="D4823" s="12">
        <f t="shared" si="1"/>
        <v>17</v>
      </c>
    </row>
    <row r="4824">
      <c r="A4824" s="10">
        <v>45247.0</v>
      </c>
      <c r="B4824" s="11" t="s">
        <v>1139</v>
      </c>
      <c r="C4824" s="12">
        <v>0.0</v>
      </c>
      <c r="D4824" s="12">
        <f t="shared" si="1"/>
        <v>17</v>
      </c>
    </row>
    <row r="4825">
      <c r="A4825" s="10">
        <v>45247.0</v>
      </c>
      <c r="B4825" s="11" t="s">
        <v>3333</v>
      </c>
      <c r="C4825" s="12">
        <v>0.0</v>
      </c>
      <c r="D4825" s="12">
        <f t="shared" si="1"/>
        <v>17</v>
      </c>
    </row>
    <row r="4826">
      <c r="A4826" s="10">
        <v>45247.0</v>
      </c>
      <c r="B4826" s="11" t="s">
        <v>3334</v>
      </c>
      <c r="C4826" s="12">
        <v>0.0</v>
      </c>
      <c r="D4826" s="12">
        <f t="shared" si="1"/>
        <v>17</v>
      </c>
    </row>
    <row r="4827">
      <c r="A4827" s="10">
        <v>45247.0</v>
      </c>
      <c r="B4827" s="11" t="s">
        <v>3028</v>
      </c>
      <c r="C4827" s="12">
        <v>0.0</v>
      </c>
      <c r="D4827" s="12">
        <f t="shared" si="1"/>
        <v>17</v>
      </c>
    </row>
    <row r="4828">
      <c r="A4828" s="10">
        <v>45247.0</v>
      </c>
      <c r="B4828" s="11" t="s">
        <v>3335</v>
      </c>
      <c r="C4828" s="12">
        <v>0.0</v>
      </c>
      <c r="D4828" s="12">
        <f t="shared" si="1"/>
        <v>17</v>
      </c>
    </row>
    <row r="4829">
      <c r="A4829" s="10">
        <v>45247.0</v>
      </c>
      <c r="B4829" s="11" t="s">
        <v>3336</v>
      </c>
      <c r="C4829" s="12">
        <v>0.0</v>
      </c>
      <c r="D4829" s="12">
        <f t="shared" si="1"/>
        <v>17</v>
      </c>
    </row>
    <row r="4830">
      <c r="A4830" s="10">
        <v>45247.0</v>
      </c>
      <c r="B4830" s="11" t="s">
        <v>3337</v>
      </c>
      <c r="C4830" s="12">
        <v>0.0</v>
      </c>
      <c r="D4830" s="12">
        <f t="shared" si="1"/>
        <v>17</v>
      </c>
    </row>
    <row r="4831">
      <c r="A4831" s="10">
        <v>45247.0</v>
      </c>
      <c r="B4831" s="11" t="s">
        <v>3338</v>
      </c>
      <c r="C4831" s="12">
        <v>0.0</v>
      </c>
      <c r="D4831" s="12">
        <f t="shared" si="1"/>
        <v>17</v>
      </c>
    </row>
    <row r="4832">
      <c r="A4832" s="10">
        <v>45247.0</v>
      </c>
      <c r="B4832" s="11" t="s">
        <v>3339</v>
      </c>
      <c r="C4832" s="12">
        <v>0.0</v>
      </c>
      <c r="D4832" s="12">
        <f t="shared" si="1"/>
        <v>17</v>
      </c>
    </row>
    <row r="4833">
      <c r="A4833" s="10">
        <v>45247.0</v>
      </c>
      <c r="B4833" s="11" t="s">
        <v>3340</v>
      </c>
      <c r="C4833" s="12">
        <v>0.0</v>
      </c>
      <c r="D4833" s="12">
        <f t="shared" si="1"/>
        <v>17</v>
      </c>
    </row>
    <row r="4834">
      <c r="A4834" s="10">
        <v>45247.0</v>
      </c>
      <c r="B4834" s="11" t="s">
        <v>3341</v>
      </c>
      <c r="C4834" s="12">
        <v>0.0</v>
      </c>
      <c r="D4834" s="12">
        <f t="shared" si="1"/>
        <v>17</v>
      </c>
    </row>
    <row r="4835">
      <c r="A4835" s="10">
        <v>45247.0</v>
      </c>
      <c r="B4835" s="11" t="s">
        <v>1350</v>
      </c>
      <c r="C4835" s="12">
        <v>0.0</v>
      </c>
      <c r="D4835" s="12">
        <f t="shared" si="1"/>
        <v>17</v>
      </c>
    </row>
    <row r="4836">
      <c r="A4836" s="10">
        <v>45247.0</v>
      </c>
      <c r="B4836" s="11" t="s">
        <v>2880</v>
      </c>
      <c r="C4836" s="12">
        <v>0.0</v>
      </c>
      <c r="D4836" s="12">
        <f t="shared" si="1"/>
        <v>17</v>
      </c>
    </row>
    <row r="4837">
      <c r="A4837" s="10">
        <v>45247.0</v>
      </c>
      <c r="B4837" s="11" t="s">
        <v>1534</v>
      </c>
      <c r="C4837" s="12">
        <v>0.0</v>
      </c>
      <c r="D4837" s="12">
        <f t="shared" si="1"/>
        <v>17</v>
      </c>
    </row>
    <row r="4838">
      <c r="A4838" s="10">
        <v>45247.0</v>
      </c>
      <c r="B4838" s="11" t="s">
        <v>2545</v>
      </c>
      <c r="C4838" s="12">
        <v>0.0</v>
      </c>
      <c r="D4838" s="12">
        <f t="shared" si="1"/>
        <v>17</v>
      </c>
    </row>
    <row r="4839">
      <c r="A4839" s="10">
        <v>45247.0</v>
      </c>
      <c r="B4839" s="11" t="s">
        <v>1426</v>
      </c>
      <c r="C4839" s="12">
        <v>0.0</v>
      </c>
      <c r="D4839" s="12">
        <f t="shared" si="1"/>
        <v>17</v>
      </c>
    </row>
    <row r="4840">
      <c r="A4840" s="10">
        <v>45247.0</v>
      </c>
      <c r="B4840" s="11" t="s">
        <v>3342</v>
      </c>
      <c r="C4840" s="12">
        <v>0.0</v>
      </c>
      <c r="D4840" s="12">
        <f t="shared" si="1"/>
        <v>17</v>
      </c>
    </row>
    <row r="4841">
      <c r="A4841" s="10">
        <v>45247.0</v>
      </c>
      <c r="B4841" s="11" t="s">
        <v>3343</v>
      </c>
      <c r="C4841" s="12">
        <v>0.0</v>
      </c>
      <c r="D4841" s="12">
        <f t="shared" si="1"/>
        <v>17</v>
      </c>
    </row>
    <row r="4842">
      <c r="A4842" s="10">
        <v>45247.0</v>
      </c>
      <c r="B4842" s="11" t="s">
        <v>2244</v>
      </c>
      <c r="C4842" s="12">
        <v>0.0</v>
      </c>
      <c r="D4842" s="12">
        <f t="shared" si="1"/>
        <v>17</v>
      </c>
    </row>
    <row r="4843">
      <c r="A4843" s="10">
        <v>45247.0</v>
      </c>
      <c r="B4843" s="11" t="s">
        <v>2451</v>
      </c>
      <c r="C4843" s="12">
        <v>0.0</v>
      </c>
      <c r="D4843" s="12">
        <f t="shared" si="1"/>
        <v>17</v>
      </c>
    </row>
    <row r="4844">
      <c r="A4844" s="10">
        <v>45247.0</v>
      </c>
      <c r="B4844" s="11" t="s">
        <v>3344</v>
      </c>
      <c r="C4844" s="12">
        <v>0.0</v>
      </c>
      <c r="D4844" s="12">
        <f t="shared" si="1"/>
        <v>17</v>
      </c>
    </row>
    <row r="4845">
      <c r="A4845" s="10">
        <v>45247.0</v>
      </c>
      <c r="B4845" s="11" t="s">
        <v>3345</v>
      </c>
      <c r="C4845" s="12">
        <v>0.0</v>
      </c>
      <c r="D4845" s="12">
        <f t="shared" si="1"/>
        <v>17</v>
      </c>
    </row>
    <row r="4846">
      <c r="A4846" s="10">
        <v>45247.0</v>
      </c>
      <c r="B4846" s="11" t="s">
        <v>3346</v>
      </c>
      <c r="C4846" s="12">
        <v>0.0</v>
      </c>
      <c r="D4846" s="12">
        <f t="shared" si="1"/>
        <v>17</v>
      </c>
    </row>
    <row r="4847">
      <c r="A4847" s="10">
        <v>45247.0</v>
      </c>
      <c r="B4847" s="11" t="s">
        <v>801</v>
      </c>
      <c r="C4847" s="12">
        <v>0.0</v>
      </c>
      <c r="D4847" s="12">
        <f t="shared" si="1"/>
        <v>17</v>
      </c>
    </row>
    <row r="4848">
      <c r="A4848" s="10">
        <v>45247.0</v>
      </c>
      <c r="B4848" s="11" t="s">
        <v>692</v>
      </c>
      <c r="C4848" s="12">
        <v>0.0</v>
      </c>
      <c r="D4848" s="12">
        <f t="shared" si="1"/>
        <v>17</v>
      </c>
    </row>
    <row r="4849">
      <c r="A4849" s="10">
        <v>45247.0</v>
      </c>
      <c r="B4849" s="11" t="s">
        <v>736</v>
      </c>
      <c r="C4849" s="12">
        <v>0.0</v>
      </c>
      <c r="D4849" s="12">
        <f t="shared" si="1"/>
        <v>17</v>
      </c>
    </row>
    <row r="4850">
      <c r="A4850" s="10">
        <v>45247.0</v>
      </c>
      <c r="B4850" s="11" t="s">
        <v>772</v>
      </c>
      <c r="C4850" s="12">
        <v>0.0</v>
      </c>
      <c r="D4850" s="12">
        <f t="shared" si="1"/>
        <v>17</v>
      </c>
    </row>
    <row r="4851">
      <c r="A4851" s="10">
        <v>45247.0</v>
      </c>
      <c r="B4851" s="11" t="s">
        <v>3347</v>
      </c>
      <c r="C4851" s="12">
        <v>0.0</v>
      </c>
      <c r="D4851" s="12">
        <f t="shared" si="1"/>
        <v>17</v>
      </c>
    </row>
    <row r="4852">
      <c r="A4852" s="10">
        <v>45247.0</v>
      </c>
      <c r="B4852" s="11" t="s">
        <v>3286</v>
      </c>
      <c r="C4852" s="12">
        <v>0.0</v>
      </c>
      <c r="D4852" s="12">
        <f t="shared" si="1"/>
        <v>17</v>
      </c>
    </row>
    <row r="4853">
      <c r="A4853" s="10">
        <v>45247.0</v>
      </c>
      <c r="B4853" s="11" t="s">
        <v>657</v>
      </c>
      <c r="C4853" s="12">
        <v>0.0</v>
      </c>
      <c r="D4853" s="12">
        <f t="shared" si="1"/>
        <v>17</v>
      </c>
    </row>
    <row r="4854">
      <c r="A4854" s="10">
        <v>45247.0</v>
      </c>
      <c r="B4854" s="11" t="s">
        <v>3045</v>
      </c>
      <c r="C4854" s="12">
        <v>0.0</v>
      </c>
      <c r="D4854" s="12">
        <f t="shared" si="1"/>
        <v>17</v>
      </c>
    </row>
    <row r="4855">
      <c r="A4855" s="10">
        <v>45247.0</v>
      </c>
      <c r="B4855" s="11" t="s">
        <v>1299</v>
      </c>
      <c r="C4855" s="12">
        <v>0.0</v>
      </c>
      <c r="D4855" s="12">
        <f t="shared" si="1"/>
        <v>17</v>
      </c>
    </row>
    <row r="4856">
      <c r="A4856" s="10">
        <v>45247.0</v>
      </c>
      <c r="B4856" s="11" t="s">
        <v>3348</v>
      </c>
      <c r="C4856" s="12">
        <v>0.0</v>
      </c>
      <c r="D4856" s="12">
        <f t="shared" si="1"/>
        <v>17</v>
      </c>
    </row>
    <row r="4857">
      <c r="A4857" s="10">
        <v>45253.0</v>
      </c>
      <c r="B4857" s="11" t="s">
        <v>856</v>
      </c>
      <c r="C4857" s="12">
        <v>0.0</v>
      </c>
      <c r="D4857" s="12">
        <f t="shared" si="1"/>
        <v>23</v>
      </c>
    </row>
    <row r="4858">
      <c r="A4858" s="10">
        <v>45253.0</v>
      </c>
      <c r="B4858" s="11" t="s">
        <v>3349</v>
      </c>
      <c r="C4858" s="12">
        <v>0.0</v>
      </c>
      <c r="D4858" s="12">
        <f t="shared" si="1"/>
        <v>23</v>
      </c>
    </row>
    <row r="4859">
      <c r="A4859" s="10">
        <v>45253.0</v>
      </c>
      <c r="B4859" s="11" t="s">
        <v>3233</v>
      </c>
      <c r="C4859" s="12">
        <v>0.0</v>
      </c>
      <c r="D4859" s="12">
        <f t="shared" si="1"/>
        <v>23</v>
      </c>
    </row>
    <row r="4860">
      <c r="A4860" s="10">
        <v>45253.0</v>
      </c>
      <c r="B4860" s="11" t="s">
        <v>474</v>
      </c>
      <c r="C4860" s="12">
        <v>0.0</v>
      </c>
      <c r="D4860" s="12">
        <f t="shared" si="1"/>
        <v>23</v>
      </c>
    </row>
    <row r="4861">
      <c r="A4861" s="10">
        <v>45253.0</v>
      </c>
      <c r="B4861" s="11" t="s">
        <v>1930</v>
      </c>
      <c r="C4861" s="12">
        <v>0.0</v>
      </c>
      <c r="D4861" s="12">
        <f t="shared" si="1"/>
        <v>23</v>
      </c>
    </row>
    <row r="4862">
      <c r="A4862" s="10">
        <v>45253.0</v>
      </c>
      <c r="B4862" s="11" t="s">
        <v>3350</v>
      </c>
      <c r="C4862" s="12">
        <v>0.0</v>
      </c>
      <c r="D4862" s="12">
        <f t="shared" si="1"/>
        <v>23</v>
      </c>
    </row>
    <row r="4863">
      <c r="A4863" s="10">
        <v>45253.0</v>
      </c>
      <c r="B4863" s="11" t="s">
        <v>1713</v>
      </c>
      <c r="C4863" s="12">
        <v>0.0</v>
      </c>
      <c r="D4863" s="12">
        <f t="shared" si="1"/>
        <v>23</v>
      </c>
    </row>
    <row r="4864">
      <c r="A4864" s="10">
        <v>45253.0</v>
      </c>
      <c r="B4864" s="11" t="s">
        <v>3351</v>
      </c>
      <c r="C4864" s="12">
        <v>0.0</v>
      </c>
      <c r="D4864" s="12">
        <f t="shared" si="1"/>
        <v>23</v>
      </c>
    </row>
    <row r="4865">
      <c r="A4865" s="10">
        <v>45253.0</v>
      </c>
      <c r="B4865" s="11" t="s">
        <v>3352</v>
      </c>
      <c r="C4865" s="12">
        <v>0.0</v>
      </c>
      <c r="D4865" s="12">
        <f t="shared" si="1"/>
        <v>23</v>
      </c>
    </row>
    <row r="4866">
      <c r="A4866" s="10">
        <v>45253.0</v>
      </c>
      <c r="B4866" s="11" t="s">
        <v>2093</v>
      </c>
      <c r="C4866" s="12">
        <v>0.0</v>
      </c>
      <c r="D4866" s="12">
        <f t="shared" si="1"/>
        <v>23</v>
      </c>
    </row>
    <row r="4867">
      <c r="A4867" s="10">
        <v>45253.0</v>
      </c>
      <c r="B4867" s="11" t="s">
        <v>3166</v>
      </c>
      <c r="C4867" s="12">
        <v>0.0</v>
      </c>
      <c r="D4867" s="12">
        <f t="shared" si="1"/>
        <v>23</v>
      </c>
    </row>
    <row r="4868">
      <c r="A4868" s="10">
        <v>45253.0</v>
      </c>
      <c r="B4868" s="11" t="s">
        <v>3353</v>
      </c>
      <c r="C4868" s="12">
        <v>0.0</v>
      </c>
      <c r="D4868" s="12">
        <f t="shared" si="1"/>
        <v>23</v>
      </c>
    </row>
    <row r="4869">
      <c r="A4869" s="10">
        <v>45253.0</v>
      </c>
      <c r="B4869" s="11" t="s">
        <v>2574</v>
      </c>
      <c r="C4869" s="12">
        <v>0.0</v>
      </c>
      <c r="D4869" s="12">
        <f t="shared" si="1"/>
        <v>23</v>
      </c>
    </row>
    <row r="4870">
      <c r="A4870" s="10">
        <v>45253.0</v>
      </c>
      <c r="B4870" s="11" t="s">
        <v>3354</v>
      </c>
      <c r="C4870" s="12">
        <v>0.0</v>
      </c>
      <c r="D4870" s="12">
        <f t="shared" si="1"/>
        <v>23</v>
      </c>
    </row>
    <row r="4871">
      <c r="A4871" s="10">
        <v>45253.0</v>
      </c>
      <c r="B4871" s="11" t="s">
        <v>2272</v>
      </c>
      <c r="C4871" s="12">
        <v>0.0</v>
      </c>
      <c r="D4871" s="12">
        <f t="shared" si="1"/>
        <v>23</v>
      </c>
    </row>
    <row r="4872">
      <c r="A4872" s="10">
        <v>45253.0</v>
      </c>
      <c r="B4872" s="11" t="s">
        <v>754</v>
      </c>
      <c r="C4872" s="12">
        <v>0.0</v>
      </c>
      <c r="D4872" s="12">
        <f t="shared" si="1"/>
        <v>23</v>
      </c>
    </row>
    <row r="4873">
      <c r="A4873" s="10">
        <v>45253.0</v>
      </c>
      <c r="B4873" s="11" t="s">
        <v>594</v>
      </c>
      <c r="C4873" s="12">
        <v>0.0</v>
      </c>
      <c r="D4873" s="12">
        <f t="shared" si="1"/>
        <v>23</v>
      </c>
    </row>
    <row r="4874">
      <c r="A4874" s="10">
        <v>45253.0</v>
      </c>
      <c r="B4874" s="11" t="s">
        <v>954</v>
      </c>
      <c r="C4874" s="12">
        <v>0.0</v>
      </c>
      <c r="D4874" s="12">
        <f t="shared" si="1"/>
        <v>23</v>
      </c>
    </row>
    <row r="4875">
      <c r="A4875" s="10">
        <v>45253.0</v>
      </c>
      <c r="B4875" s="11" t="s">
        <v>313</v>
      </c>
      <c r="C4875" s="12">
        <v>0.0</v>
      </c>
      <c r="D4875" s="12">
        <f t="shared" si="1"/>
        <v>23</v>
      </c>
    </row>
    <row r="4876">
      <c r="A4876" s="10">
        <v>45253.0</v>
      </c>
      <c r="B4876" s="11" t="s">
        <v>3355</v>
      </c>
      <c r="C4876" s="12">
        <v>0.0</v>
      </c>
      <c r="D4876" s="12">
        <f t="shared" si="1"/>
        <v>23</v>
      </c>
    </row>
    <row r="4877">
      <c r="A4877" s="10">
        <v>45253.0</v>
      </c>
      <c r="B4877" s="11" t="s">
        <v>3356</v>
      </c>
      <c r="C4877" s="12">
        <v>0.0</v>
      </c>
      <c r="D4877" s="12">
        <f t="shared" si="1"/>
        <v>23</v>
      </c>
    </row>
    <row r="4878">
      <c r="A4878" s="10">
        <v>45253.0</v>
      </c>
      <c r="B4878" s="11" t="s">
        <v>1775</v>
      </c>
      <c r="C4878" s="12">
        <v>0.0</v>
      </c>
      <c r="D4878" s="12">
        <f t="shared" si="1"/>
        <v>23</v>
      </c>
    </row>
    <row r="4879">
      <c r="A4879" s="10">
        <v>45253.0</v>
      </c>
      <c r="B4879" s="11" t="s">
        <v>3357</v>
      </c>
      <c r="C4879" s="12">
        <v>0.0</v>
      </c>
      <c r="D4879" s="12">
        <f t="shared" si="1"/>
        <v>23</v>
      </c>
    </row>
    <row r="4880">
      <c r="A4880" s="10">
        <v>45253.0</v>
      </c>
      <c r="B4880" s="11" t="s">
        <v>473</v>
      </c>
      <c r="C4880" s="12">
        <v>0.0</v>
      </c>
      <c r="D4880" s="12">
        <f t="shared" si="1"/>
        <v>23</v>
      </c>
    </row>
    <row r="4881">
      <c r="A4881" s="10">
        <v>45253.0</v>
      </c>
      <c r="B4881" s="11" t="s">
        <v>3358</v>
      </c>
      <c r="C4881" s="12">
        <v>0.0</v>
      </c>
      <c r="D4881" s="12">
        <f t="shared" si="1"/>
        <v>23</v>
      </c>
    </row>
    <row r="4882">
      <c r="A4882" s="10">
        <v>45253.0</v>
      </c>
      <c r="B4882" s="11" t="s">
        <v>401</v>
      </c>
      <c r="C4882" s="12">
        <v>0.0</v>
      </c>
      <c r="D4882" s="12">
        <f t="shared" si="1"/>
        <v>23</v>
      </c>
    </row>
    <row r="4883">
      <c r="A4883" s="10">
        <v>45253.0</v>
      </c>
      <c r="B4883" s="11" t="s">
        <v>361</v>
      </c>
      <c r="C4883" s="12">
        <v>0.0</v>
      </c>
      <c r="D4883" s="12">
        <f t="shared" si="1"/>
        <v>23</v>
      </c>
    </row>
    <row r="4884">
      <c r="A4884" s="10">
        <v>45253.0</v>
      </c>
      <c r="B4884" s="11" t="s">
        <v>757</v>
      </c>
      <c r="C4884" s="12">
        <v>0.0</v>
      </c>
      <c r="D4884" s="12">
        <f t="shared" si="1"/>
        <v>23</v>
      </c>
    </row>
    <row r="4885">
      <c r="A4885" s="10">
        <v>45253.0</v>
      </c>
      <c r="B4885" s="11" t="s">
        <v>326</v>
      </c>
      <c r="C4885" s="12">
        <v>0.0</v>
      </c>
      <c r="D4885" s="12">
        <f t="shared" si="1"/>
        <v>23</v>
      </c>
    </row>
    <row r="4886">
      <c r="A4886" s="10">
        <v>45253.0</v>
      </c>
      <c r="B4886" s="11" t="s">
        <v>3263</v>
      </c>
      <c r="C4886" s="12">
        <v>0.0</v>
      </c>
      <c r="D4886" s="12">
        <f t="shared" si="1"/>
        <v>23</v>
      </c>
    </row>
    <row r="4887">
      <c r="A4887" s="10">
        <v>45253.0</v>
      </c>
      <c r="B4887" s="11" t="s">
        <v>3359</v>
      </c>
      <c r="C4887" s="12">
        <v>0.0</v>
      </c>
      <c r="D4887" s="12">
        <f t="shared" si="1"/>
        <v>23</v>
      </c>
    </row>
    <row r="4888">
      <c r="A4888" s="10">
        <v>45253.0</v>
      </c>
      <c r="B4888" s="11" t="s">
        <v>651</v>
      </c>
      <c r="C4888" s="12">
        <v>0.0</v>
      </c>
      <c r="D4888" s="12">
        <f t="shared" si="1"/>
        <v>23</v>
      </c>
    </row>
    <row r="4889">
      <c r="A4889" s="10">
        <v>45253.0</v>
      </c>
      <c r="B4889" s="11" t="s">
        <v>3360</v>
      </c>
      <c r="C4889" s="12">
        <v>0.0</v>
      </c>
      <c r="D4889" s="12">
        <f t="shared" si="1"/>
        <v>23</v>
      </c>
    </row>
    <row r="4890">
      <c r="A4890" s="10">
        <v>45253.0</v>
      </c>
      <c r="B4890" s="11" t="s">
        <v>3361</v>
      </c>
      <c r="C4890" s="12">
        <v>0.0</v>
      </c>
      <c r="D4890" s="12">
        <f t="shared" si="1"/>
        <v>23</v>
      </c>
    </row>
    <row r="4891">
      <c r="A4891" s="10">
        <v>45253.0</v>
      </c>
      <c r="B4891" s="11" t="s">
        <v>3362</v>
      </c>
      <c r="C4891" s="12">
        <v>0.0</v>
      </c>
      <c r="D4891" s="12">
        <f t="shared" si="1"/>
        <v>23</v>
      </c>
    </row>
    <row r="4892">
      <c r="A4892" s="10">
        <v>45253.0</v>
      </c>
      <c r="B4892" s="11" t="s">
        <v>1295</v>
      </c>
      <c r="C4892" s="12">
        <v>0.0</v>
      </c>
      <c r="D4892" s="12">
        <f t="shared" si="1"/>
        <v>23</v>
      </c>
    </row>
    <row r="4893">
      <c r="A4893" s="10">
        <v>45253.0</v>
      </c>
      <c r="B4893" s="11" t="s">
        <v>1887</v>
      </c>
      <c r="C4893" s="12">
        <v>0.0</v>
      </c>
      <c r="D4893" s="12">
        <f t="shared" si="1"/>
        <v>23</v>
      </c>
    </row>
    <row r="4894">
      <c r="A4894" s="10">
        <v>45253.0</v>
      </c>
      <c r="B4894" s="11" t="s">
        <v>2078</v>
      </c>
      <c r="C4894" s="12">
        <v>0.0</v>
      </c>
      <c r="D4894" s="12">
        <f t="shared" si="1"/>
        <v>23</v>
      </c>
    </row>
    <row r="4895">
      <c r="A4895" s="10">
        <v>45253.0</v>
      </c>
      <c r="B4895" s="11" t="s">
        <v>1196</v>
      </c>
      <c r="C4895" s="12">
        <v>0.0</v>
      </c>
      <c r="D4895" s="12">
        <f t="shared" si="1"/>
        <v>23</v>
      </c>
    </row>
    <row r="4896">
      <c r="A4896" s="10">
        <v>45253.0</v>
      </c>
      <c r="B4896" s="11" t="s">
        <v>2062</v>
      </c>
      <c r="C4896" s="12">
        <v>0.0</v>
      </c>
      <c r="D4896" s="12">
        <f t="shared" si="1"/>
        <v>23</v>
      </c>
    </row>
    <row r="4897">
      <c r="A4897" s="10">
        <v>45253.0</v>
      </c>
      <c r="B4897" s="11" t="s">
        <v>3363</v>
      </c>
      <c r="C4897" s="12">
        <v>0.0</v>
      </c>
      <c r="D4897" s="12">
        <f t="shared" si="1"/>
        <v>23</v>
      </c>
    </row>
    <row r="4898">
      <c r="A4898" s="10">
        <v>45253.0</v>
      </c>
      <c r="B4898" s="11" t="s">
        <v>2461</v>
      </c>
      <c r="C4898" s="12">
        <v>0.0</v>
      </c>
      <c r="D4898" s="12">
        <f t="shared" si="1"/>
        <v>23</v>
      </c>
    </row>
    <row r="4899">
      <c r="A4899" s="10">
        <v>45253.0</v>
      </c>
      <c r="B4899" s="11" t="s">
        <v>238</v>
      </c>
      <c r="C4899" s="12">
        <v>0.0</v>
      </c>
      <c r="D4899" s="12">
        <f t="shared" si="1"/>
        <v>23</v>
      </c>
    </row>
    <row r="4900">
      <c r="A4900" s="10">
        <v>45253.0</v>
      </c>
      <c r="B4900" s="11" t="s">
        <v>3364</v>
      </c>
      <c r="C4900" s="12">
        <v>0.0</v>
      </c>
      <c r="D4900" s="12">
        <f t="shared" si="1"/>
        <v>23</v>
      </c>
    </row>
    <row r="4901">
      <c r="A4901" s="10">
        <v>45253.0</v>
      </c>
      <c r="B4901" s="11" t="s">
        <v>1155</v>
      </c>
      <c r="C4901" s="12">
        <v>0.0</v>
      </c>
      <c r="D4901" s="12">
        <f t="shared" si="1"/>
        <v>23</v>
      </c>
    </row>
    <row r="4902">
      <c r="A4902" s="10">
        <v>45253.0</v>
      </c>
      <c r="B4902" s="11" t="s">
        <v>1325</v>
      </c>
      <c r="C4902" s="12">
        <v>0.0</v>
      </c>
      <c r="D4902" s="12">
        <f t="shared" si="1"/>
        <v>23</v>
      </c>
    </row>
    <row r="4903">
      <c r="A4903" s="10">
        <v>45253.0</v>
      </c>
      <c r="B4903" s="11" t="s">
        <v>3365</v>
      </c>
      <c r="C4903" s="12">
        <v>0.0</v>
      </c>
      <c r="D4903" s="12">
        <f t="shared" si="1"/>
        <v>23</v>
      </c>
    </row>
    <row r="4904">
      <c r="A4904" s="10">
        <v>45253.0</v>
      </c>
      <c r="B4904" s="11" t="s">
        <v>3366</v>
      </c>
      <c r="C4904" s="12">
        <v>0.0</v>
      </c>
      <c r="D4904" s="12">
        <f t="shared" si="1"/>
        <v>23</v>
      </c>
    </row>
    <row r="4905">
      <c r="A4905" s="10">
        <v>45253.0</v>
      </c>
      <c r="B4905" s="11" t="s">
        <v>3367</v>
      </c>
      <c r="C4905" s="12">
        <v>0.0</v>
      </c>
      <c r="D4905" s="12">
        <f t="shared" si="1"/>
        <v>23</v>
      </c>
    </row>
    <row r="4906">
      <c r="A4906" s="10">
        <v>45253.0</v>
      </c>
      <c r="B4906" s="11" t="s">
        <v>2787</v>
      </c>
      <c r="C4906" s="12">
        <v>0.0</v>
      </c>
      <c r="D4906" s="12">
        <f t="shared" si="1"/>
        <v>23</v>
      </c>
    </row>
    <row r="4907">
      <c r="A4907" s="10">
        <v>45253.0</v>
      </c>
      <c r="B4907" s="11" t="s">
        <v>1276</v>
      </c>
      <c r="C4907" s="12">
        <v>0.0</v>
      </c>
      <c r="D4907" s="12">
        <f t="shared" si="1"/>
        <v>23</v>
      </c>
    </row>
    <row r="4908">
      <c r="A4908" s="10">
        <v>45253.0</v>
      </c>
      <c r="B4908" s="11" t="s">
        <v>1139</v>
      </c>
      <c r="C4908" s="12">
        <v>0.0</v>
      </c>
      <c r="D4908" s="12">
        <f t="shared" si="1"/>
        <v>23</v>
      </c>
    </row>
    <row r="4909">
      <c r="A4909" s="10">
        <v>45253.0</v>
      </c>
      <c r="B4909" s="11" t="s">
        <v>3368</v>
      </c>
      <c r="C4909" s="12">
        <v>0.0</v>
      </c>
      <c r="D4909" s="12">
        <f t="shared" si="1"/>
        <v>23</v>
      </c>
    </row>
    <row r="4910">
      <c r="A4910" s="10">
        <v>45253.0</v>
      </c>
      <c r="B4910" s="11" t="s">
        <v>3369</v>
      </c>
      <c r="C4910" s="12">
        <v>0.0</v>
      </c>
      <c r="D4910" s="12">
        <f t="shared" si="1"/>
        <v>23</v>
      </c>
    </row>
    <row r="4911">
      <c r="A4911" s="10">
        <v>45253.0</v>
      </c>
      <c r="B4911" s="11" t="s">
        <v>771</v>
      </c>
      <c r="C4911" s="12">
        <v>0.0</v>
      </c>
      <c r="D4911" s="12">
        <f t="shared" si="1"/>
        <v>23</v>
      </c>
    </row>
    <row r="4912">
      <c r="A4912" s="10">
        <v>45253.0</v>
      </c>
      <c r="B4912" s="11" t="s">
        <v>348</v>
      </c>
      <c r="C4912" s="12">
        <v>0.0</v>
      </c>
      <c r="D4912" s="12">
        <f t="shared" si="1"/>
        <v>23</v>
      </c>
    </row>
    <row r="4913">
      <c r="A4913" s="10">
        <v>45253.0</v>
      </c>
      <c r="B4913" s="11" t="s">
        <v>3370</v>
      </c>
      <c r="C4913" s="12">
        <v>0.0</v>
      </c>
      <c r="D4913" s="12">
        <f t="shared" si="1"/>
        <v>23</v>
      </c>
    </row>
    <row r="4914">
      <c r="A4914" s="10">
        <v>45253.0</v>
      </c>
      <c r="B4914" s="11" t="s">
        <v>2411</v>
      </c>
      <c r="C4914" s="12">
        <v>0.0</v>
      </c>
      <c r="D4914" s="12">
        <f t="shared" si="1"/>
        <v>23</v>
      </c>
    </row>
    <row r="4915">
      <c r="A4915" s="10">
        <v>45253.0</v>
      </c>
      <c r="B4915" s="11" t="s">
        <v>3186</v>
      </c>
      <c r="C4915" s="12">
        <v>0.0</v>
      </c>
      <c r="D4915" s="12">
        <f t="shared" si="1"/>
        <v>23</v>
      </c>
    </row>
    <row r="4916">
      <c r="A4916" s="10">
        <v>45253.0</v>
      </c>
      <c r="B4916" s="11" t="s">
        <v>889</v>
      </c>
      <c r="C4916" s="12">
        <v>0.0</v>
      </c>
      <c r="D4916" s="12">
        <f t="shared" si="1"/>
        <v>23</v>
      </c>
    </row>
    <row r="4917">
      <c r="A4917" s="10">
        <v>45253.0</v>
      </c>
      <c r="B4917" s="11" t="s">
        <v>3371</v>
      </c>
      <c r="C4917" s="12">
        <v>0.0</v>
      </c>
      <c r="D4917" s="12">
        <f t="shared" si="1"/>
        <v>23</v>
      </c>
    </row>
    <row r="4918">
      <c r="A4918" s="10">
        <v>45253.0</v>
      </c>
      <c r="B4918" s="11" t="s">
        <v>3372</v>
      </c>
      <c r="C4918" s="12">
        <v>0.0</v>
      </c>
      <c r="D4918" s="12">
        <f t="shared" si="1"/>
        <v>23</v>
      </c>
    </row>
    <row r="4919">
      <c r="A4919" s="10">
        <v>45253.0</v>
      </c>
      <c r="B4919" s="11" t="s">
        <v>3373</v>
      </c>
      <c r="C4919" s="12">
        <v>0.0</v>
      </c>
      <c r="D4919" s="12">
        <f t="shared" si="1"/>
        <v>23</v>
      </c>
    </row>
    <row r="4920">
      <c r="A4920" s="10">
        <v>45253.0</v>
      </c>
      <c r="B4920" s="11" t="s">
        <v>3374</v>
      </c>
      <c r="C4920" s="12">
        <v>0.0</v>
      </c>
      <c r="D4920" s="12">
        <f t="shared" si="1"/>
        <v>23</v>
      </c>
    </row>
    <row r="4921">
      <c r="A4921" s="10">
        <v>45253.0</v>
      </c>
      <c r="B4921" s="11" t="s">
        <v>3375</v>
      </c>
      <c r="C4921" s="12">
        <v>0.0</v>
      </c>
      <c r="D4921" s="12">
        <f t="shared" si="1"/>
        <v>23</v>
      </c>
    </row>
    <row r="4922">
      <c r="A4922" s="10">
        <v>45253.0</v>
      </c>
      <c r="B4922" s="11" t="s">
        <v>3376</v>
      </c>
      <c r="C4922" s="12">
        <v>0.0</v>
      </c>
      <c r="D4922" s="12">
        <f t="shared" si="1"/>
        <v>23</v>
      </c>
    </row>
    <row r="4923">
      <c r="A4923" s="10">
        <v>45253.0</v>
      </c>
      <c r="B4923" s="11" t="s">
        <v>622</v>
      </c>
      <c r="C4923" s="12">
        <v>0.0</v>
      </c>
      <c r="D4923" s="12">
        <f t="shared" si="1"/>
        <v>23</v>
      </c>
    </row>
    <row r="4924">
      <c r="A4924" s="10">
        <v>45253.0</v>
      </c>
      <c r="B4924" s="11" t="s">
        <v>3377</v>
      </c>
      <c r="C4924" s="12">
        <v>0.0</v>
      </c>
      <c r="D4924" s="12">
        <f t="shared" si="1"/>
        <v>23</v>
      </c>
    </row>
    <row r="4925">
      <c r="A4925" s="10">
        <v>45253.0</v>
      </c>
      <c r="B4925" s="11" t="s">
        <v>1022</v>
      </c>
      <c r="C4925" s="12">
        <v>0.0</v>
      </c>
      <c r="D4925" s="12">
        <f t="shared" si="1"/>
        <v>23</v>
      </c>
    </row>
    <row r="4926">
      <c r="A4926" s="10">
        <v>45253.0</v>
      </c>
      <c r="B4926" s="11" t="s">
        <v>1059</v>
      </c>
      <c r="C4926" s="12">
        <v>0.0</v>
      </c>
      <c r="D4926" s="12">
        <f t="shared" si="1"/>
        <v>23</v>
      </c>
    </row>
    <row r="4927">
      <c r="A4927" s="10">
        <v>45253.0</v>
      </c>
      <c r="B4927" s="11" t="s">
        <v>2003</v>
      </c>
      <c r="C4927" s="12">
        <v>0.0</v>
      </c>
      <c r="D4927" s="12">
        <f t="shared" si="1"/>
        <v>23</v>
      </c>
    </row>
    <row r="4928">
      <c r="A4928" s="10">
        <v>45253.0</v>
      </c>
      <c r="B4928" s="11" t="s">
        <v>1965</v>
      </c>
      <c r="C4928" s="12">
        <v>0.0</v>
      </c>
      <c r="D4928" s="12">
        <f t="shared" si="1"/>
        <v>23</v>
      </c>
    </row>
    <row r="4929">
      <c r="A4929" s="10">
        <v>45253.0</v>
      </c>
      <c r="B4929" s="11" t="s">
        <v>3378</v>
      </c>
      <c r="C4929" s="12">
        <v>0.0</v>
      </c>
      <c r="D4929" s="12">
        <f t="shared" si="1"/>
        <v>23</v>
      </c>
    </row>
    <row r="4930">
      <c r="A4930" s="10">
        <v>45253.0</v>
      </c>
      <c r="B4930" s="11" t="s">
        <v>3379</v>
      </c>
      <c r="C4930" s="12">
        <v>0.0</v>
      </c>
      <c r="D4930" s="12">
        <f t="shared" si="1"/>
        <v>23</v>
      </c>
    </row>
    <row r="4931">
      <c r="A4931" s="10">
        <v>45253.0</v>
      </c>
      <c r="B4931" s="11" t="s">
        <v>3380</v>
      </c>
      <c r="C4931" s="12">
        <v>0.0</v>
      </c>
      <c r="D4931" s="12">
        <f t="shared" si="1"/>
        <v>23</v>
      </c>
    </row>
    <row r="4932">
      <c r="A4932" s="10">
        <v>45253.0</v>
      </c>
      <c r="B4932" s="11" t="s">
        <v>2095</v>
      </c>
      <c r="C4932" s="12">
        <v>0.0</v>
      </c>
      <c r="D4932" s="12">
        <f t="shared" si="1"/>
        <v>23</v>
      </c>
    </row>
    <row r="4933">
      <c r="A4933" s="10">
        <v>45235.0</v>
      </c>
      <c r="B4933" s="11" t="s">
        <v>3381</v>
      </c>
      <c r="C4933" s="12">
        <v>0.0</v>
      </c>
      <c r="D4933" s="12">
        <f t="shared" si="1"/>
        <v>5</v>
      </c>
    </row>
    <row r="4934">
      <c r="A4934" s="10">
        <v>45235.0</v>
      </c>
      <c r="B4934" s="11" t="s">
        <v>1414</v>
      </c>
      <c r="C4934" s="12">
        <v>0.0</v>
      </c>
      <c r="D4934" s="12">
        <f t="shared" si="1"/>
        <v>5</v>
      </c>
    </row>
    <row r="4935">
      <c r="A4935" s="10">
        <v>45235.0</v>
      </c>
      <c r="B4935" s="11" t="s">
        <v>3382</v>
      </c>
      <c r="C4935" s="12">
        <v>0.0</v>
      </c>
      <c r="D4935" s="12">
        <f t="shared" si="1"/>
        <v>5</v>
      </c>
    </row>
    <row r="4936">
      <c r="A4936" s="10">
        <v>45235.0</v>
      </c>
      <c r="B4936" s="11" t="s">
        <v>3383</v>
      </c>
      <c r="C4936" s="12">
        <v>0.0</v>
      </c>
      <c r="D4936" s="12">
        <f t="shared" si="1"/>
        <v>5</v>
      </c>
    </row>
    <row r="4937">
      <c r="A4937" s="10">
        <v>45235.0</v>
      </c>
      <c r="B4937" s="11" t="s">
        <v>1573</v>
      </c>
      <c r="C4937" s="12">
        <v>0.0</v>
      </c>
      <c r="D4937" s="12">
        <f t="shared" si="1"/>
        <v>5</v>
      </c>
    </row>
    <row r="4938">
      <c r="A4938" s="10">
        <v>45235.0</v>
      </c>
      <c r="B4938" s="11" t="s">
        <v>116</v>
      </c>
      <c r="C4938" s="12">
        <v>0.0</v>
      </c>
      <c r="D4938" s="12">
        <f t="shared" si="1"/>
        <v>5</v>
      </c>
    </row>
    <row r="4939">
      <c r="A4939" s="10">
        <v>45235.0</v>
      </c>
      <c r="B4939" s="11" t="s">
        <v>844</v>
      </c>
      <c r="C4939" s="12">
        <v>0.0</v>
      </c>
      <c r="D4939" s="12">
        <f t="shared" si="1"/>
        <v>5</v>
      </c>
    </row>
    <row r="4940">
      <c r="A4940" s="10">
        <v>45235.0</v>
      </c>
      <c r="B4940" s="11" t="s">
        <v>3384</v>
      </c>
      <c r="C4940" s="12">
        <v>0.0</v>
      </c>
      <c r="D4940" s="12">
        <f t="shared" si="1"/>
        <v>5</v>
      </c>
    </row>
    <row r="4941">
      <c r="A4941" s="10">
        <v>45235.0</v>
      </c>
      <c r="B4941" s="11" t="s">
        <v>3385</v>
      </c>
      <c r="C4941" s="12">
        <v>0.0</v>
      </c>
      <c r="D4941" s="12">
        <f t="shared" si="1"/>
        <v>5</v>
      </c>
    </row>
    <row r="4942">
      <c r="A4942" s="10">
        <v>45235.0</v>
      </c>
      <c r="B4942" s="11" t="s">
        <v>369</v>
      </c>
      <c r="C4942" s="12">
        <v>0.0</v>
      </c>
      <c r="D4942" s="12">
        <f t="shared" si="1"/>
        <v>5</v>
      </c>
    </row>
    <row r="4943">
      <c r="A4943" s="10">
        <v>45235.0</v>
      </c>
      <c r="B4943" s="11" t="s">
        <v>3386</v>
      </c>
      <c r="C4943" s="12">
        <v>0.0</v>
      </c>
      <c r="D4943" s="12">
        <f t="shared" si="1"/>
        <v>5</v>
      </c>
    </row>
    <row r="4944">
      <c r="A4944" s="10">
        <v>45235.0</v>
      </c>
      <c r="B4944" s="11" t="s">
        <v>474</v>
      </c>
      <c r="C4944" s="12">
        <v>0.0</v>
      </c>
      <c r="D4944" s="12">
        <f t="shared" si="1"/>
        <v>5</v>
      </c>
    </row>
    <row r="4945">
      <c r="A4945" s="10">
        <v>45235.0</v>
      </c>
      <c r="B4945" s="11" t="s">
        <v>3387</v>
      </c>
      <c r="C4945" s="12">
        <v>0.0</v>
      </c>
      <c r="D4945" s="12">
        <f t="shared" si="1"/>
        <v>5</v>
      </c>
    </row>
    <row r="4946">
      <c r="A4946" s="10">
        <v>45235.0</v>
      </c>
      <c r="B4946" s="11" t="s">
        <v>3388</v>
      </c>
      <c r="C4946" s="12">
        <v>0.0</v>
      </c>
      <c r="D4946" s="12">
        <f t="shared" si="1"/>
        <v>5</v>
      </c>
    </row>
    <row r="4947">
      <c r="A4947" s="10">
        <v>45235.0</v>
      </c>
      <c r="B4947" s="11" t="s">
        <v>1279</v>
      </c>
      <c r="C4947" s="12">
        <v>0.0</v>
      </c>
      <c r="D4947" s="12">
        <f t="shared" si="1"/>
        <v>5</v>
      </c>
    </row>
    <row r="4948">
      <c r="A4948" s="10">
        <v>45235.0</v>
      </c>
      <c r="B4948" s="11" t="s">
        <v>497</v>
      </c>
      <c r="C4948" s="12">
        <v>0.0</v>
      </c>
      <c r="D4948" s="12">
        <f t="shared" si="1"/>
        <v>5</v>
      </c>
    </row>
    <row r="4949">
      <c r="A4949" s="10">
        <v>45235.0</v>
      </c>
      <c r="B4949" s="11" t="s">
        <v>3389</v>
      </c>
      <c r="C4949" s="12">
        <v>0.0</v>
      </c>
      <c r="D4949" s="12">
        <f t="shared" si="1"/>
        <v>5</v>
      </c>
    </row>
    <row r="4950">
      <c r="A4950" s="10">
        <v>45235.0</v>
      </c>
      <c r="B4950" s="11" t="s">
        <v>3390</v>
      </c>
      <c r="C4950" s="12">
        <v>0.0</v>
      </c>
      <c r="D4950" s="12">
        <f t="shared" si="1"/>
        <v>5</v>
      </c>
    </row>
    <row r="4951">
      <c r="A4951" s="10">
        <v>45235.0</v>
      </c>
      <c r="B4951" s="11" t="s">
        <v>406</v>
      </c>
      <c r="C4951" s="12">
        <v>0.0</v>
      </c>
      <c r="D4951" s="12">
        <f t="shared" si="1"/>
        <v>5</v>
      </c>
    </row>
    <row r="4952">
      <c r="A4952" s="10">
        <v>45235.0</v>
      </c>
      <c r="B4952" s="11" t="s">
        <v>1048</v>
      </c>
      <c r="C4952" s="12">
        <v>0.0</v>
      </c>
      <c r="D4952" s="12">
        <f t="shared" si="1"/>
        <v>5</v>
      </c>
    </row>
    <row r="4953">
      <c r="A4953" s="10">
        <v>45235.0</v>
      </c>
      <c r="B4953" s="11" t="s">
        <v>3391</v>
      </c>
      <c r="C4953" s="12">
        <v>0.0</v>
      </c>
      <c r="D4953" s="12">
        <f t="shared" si="1"/>
        <v>5</v>
      </c>
    </row>
    <row r="4954">
      <c r="A4954" s="10">
        <v>45235.0</v>
      </c>
      <c r="B4954" s="11" t="s">
        <v>3392</v>
      </c>
      <c r="C4954" s="12">
        <v>0.0</v>
      </c>
      <c r="D4954" s="12">
        <f t="shared" si="1"/>
        <v>5</v>
      </c>
    </row>
    <row r="4955">
      <c r="A4955" s="10">
        <v>45235.0</v>
      </c>
      <c r="B4955" s="11" t="s">
        <v>3298</v>
      </c>
      <c r="C4955" s="12">
        <v>0.0</v>
      </c>
      <c r="D4955" s="12">
        <f t="shared" si="1"/>
        <v>5</v>
      </c>
    </row>
    <row r="4956">
      <c r="A4956" s="10">
        <v>45235.0</v>
      </c>
      <c r="B4956" s="11" t="s">
        <v>3393</v>
      </c>
      <c r="C4956" s="12">
        <v>0.0</v>
      </c>
      <c r="D4956" s="12">
        <f t="shared" si="1"/>
        <v>5</v>
      </c>
    </row>
    <row r="4957">
      <c r="A4957" s="10">
        <v>45235.0</v>
      </c>
      <c r="B4957" s="11" t="s">
        <v>1063</v>
      </c>
      <c r="C4957" s="12">
        <v>0.0</v>
      </c>
      <c r="D4957" s="12">
        <f t="shared" si="1"/>
        <v>5</v>
      </c>
    </row>
    <row r="4958">
      <c r="A4958" s="10">
        <v>45235.0</v>
      </c>
      <c r="B4958" s="11" t="s">
        <v>3394</v>
      </c>
      <c r="C4958" s="12">
        <v>0.0</v>
      </c>
      <c r="D4958" s="12">
        <f t="shared" si="1"/>
        <v>5</v>
      </c>
    </row>
    <row r="4959">
      <c r="A4959" s="10">
        <v>45235.0</v>
      </c>
      <c r="B4959" s="11" t="s">
        <v>1568</v>
      </c>
      <c r="C4959" s="12">
        <v>0.0</v>
      </c>
      <c r="D4959" s="12">
        <f t="shared" si="1"/>
        <v>5</v>
      </c>
    </row>
    <row r="4960">
      <c r="A4960" s="10">
        <v>45235.0</v>
      </c>
      <c r="B4960" s="11" t="s">
        <v>480</v>
      </c>
      <c r="C4960" s="12">
        <v>0.0</v>
      </c>
      <c r="D4960" s="12">
        <f t="shared" si="1"/>
        <v>5</v>
      </c>
    </row>
    <row r="4961">
      <c r="A4961" s="10">
        <v>45235.0</v>
      </c>
      <c r="B4961" s="11" t="s">
        <v>3395</v>
      </c>
      <c r="C4961" s="12">
        <v>0.0</v>
      </c>
      <c r="D4961" s="12">
        <f t="shared" si="1"/>
        <v>5</v>
      </c>
    </row>
    <row r="4962">
      <c r="A4962" s="10">
        <v>45235.0</v>
      </c>
      <c r="B4962" s="11" t="s">
        <v>3396</v>
      </c>
      <c r="C4962" s="12">
        <v>0.0</v>
      </c>
      <c r="D4962" s="12">
        <f t="shared" si="1"/>
        <v>5</v>
      </c>
    </row>
    <row r="4963">
      <c r="A4963" s="10">
        <v>45235.0</v>
      </c>
      <c r="B4963" s="11" t="s">
        <v>3397</v>
      </c>
      <c r="C4963" s="12">
        <v>0.0</v>
      </c>
      <c r="D4963" s="12">
        <f t="shared" si="1"/>
        <v>5</v>
      </c>
    </row>
    <row r="4964">
      <c r="A4964" s="10">
        <v>45235.0</v>
      </c>
      <c r="B4964" s="11" t="s">
        <v>3398</v>
      </c>
      <c r="C4964" s="12">
        <v>0.0</v>
      </c>
      <c r="D4964" s="12">
        <f t="shared" si="1"/>
        <v>5</v>
      </c>
    </row>
    <row r="4965">
      <c r="A4965" s="10">
        <v>45254.0</v>
      </c>
      <c r="B4965" s="11" t="s">
        <v>3399</v>
      </c>
      <c r="C4965" s="12">
        <v>0.0</v>
      </c>
      <c r="D4965" s="12">
        <f t="shared" si="1"/>
        <v>24</v>
      </c>
    </row>
    <row r="4966">
      <c r="A4966" s="10">
        <v>45254.0</v>
      </c>
      <c r="B4966" s="11" t="s">
        <v>3400</v>
      </c>
      <c r="C4966" s="12">
        <v>0.0</v>
      </c>
      <c r="D4966" s="12">
        <f t="shared" si="1"/>
        <v>24</v>
      </c>
    </row>
    <row r="4967">
      <c r="A4967" s="10">
        <v>45254.0</v>
      </c>
      <c r="B4967" s="11" t="s">
        <v>702</v>
      </c>
      <c r="C4967" s="12">
        <v>0.0</v>
      </c>
      <c r="D4967" s="12">
        <f t="shared" si="1"/>
        <v>24</v>
      </c>
    </row>
    <row r="4968">
      <c r="A4968" s="10">
        <v>45254.0</v>
      </c>
      <c r="B4968" s="11" t="s">
        <v>3401</v>
      </c>
      <c r="C4968" s="12">
        <v>0.0</v>
      </c>
      <c r="D4968" s="12">
        <f t="shared" si="1"/>
        <v>24</v>
      </c>
    </row>
    <row r="4969">
      <c r="A4969" s="10">
        <v>45254.0</v>
      </c>
      <c r="B4969" s="11" t="s">
        <v>3402</v>
      </c>
      <c r="C4969" s="12">
        <v>0.0</v>
      </c>
      <c r="D4969" s="12">
        <f t="shared" si="1"/>
        <v>24</v>
      </c>
    </row>
    <row r="4970">
      <c r="A4970" s="10">
        <v>45254.0</v>
      </c>
      <c r="B4970" s="11" t="s">
        <v>3403</v>
      </c>
      <c r="C4970" s="12">
        <v>0.0</v>
      </c>
      <c r="D4970" s="12">
        <f t="shared" si="1"/>
        <v>24</v>
      </c>
    </row>
    <row r="4971">
      <c r="A4971" s="10">
        <v>45254.0</v>
      </c>
      <c r="B4971" s="11" t="s">
        <v>3404</v>
      </c>
      <c r="C4971" s="12">
        <v>0.0</v>
      </c>
      <c r="D4971" s="12">
        <f t="shared" si="1"/>
        <v>24</v>
      </c>
    </row>
    <row r="4972">
      <c r="A4972" s="10">
        <v>45254.0</v>
      </c>
      <c r="B4972" s="11" t="s">
        <v>3405</v>
      </c>
      <c r="C4972" s="12">
        <v>0.0</v>
      </c>
      <c r="D4972" s="12">
        <f t="shared" si="1"/>
        <v>24</v>
      </c>
    </row>
    <row r="4973">
      <c r="A4973" s="10">
        <v>45254.0</v>
      </c>
      <c r="B4973" s="11" t="s">
        <v>306</v>
      </c>
      <c r="C4973" s="12">
        <v>0.0</v>
      </c>
      <c r="D4973" s="12">
        <f t="shared" si="1"/>
        <v>24</v>
      </c>
    </row>
    <row r="4974">
      <c r="A4974" s="10">
        <v>45254.0</v>
      </c>
      <c r="B4974" s="11" t="s">
        <v>3406</v>
      </c>
      <c r="C4974" s="12">
        <v>0.0</v>
      </c>
      <c r="D4974" s="12">
        <f t="shared" si="1"/>
        <v>24</v>
      </c>
    </row>
    <row r="4975">
      <c r="A4975" s="10">
        <v>45254.0</v>
      </c>
      <c r="B4975" s="11" t="s">
        <v>32</v>
      </c>
      <c r="C4975" s="12">
        <v>0.0</v>
      </c>
      <c r="D4975" s="12">
        <f t="shared" si="1"/>
        <v>24</v>
      </c>
    </row>
    <row r="4976">
      <c r="A4976" s="10">
        <v>45254.0</v>
      </c>
      <c r="B4976" s="11" t="s">
        <v>3407</v>
      </c>
      <c r="C4976" s="12">
        <v>0.0</v>
      </c>
      <c r="D4976" s="12">
        <f t="shared" si="1"/>
        <v>24</v>
      </c>
    </row>
    <row r="4977">
      <c r="A4977" s="10">
        <v>45254.0</v>
      </c>
      <c r="B4977" s="11" t="s">
        <v>3408</v>
      </c>
      <c r="C4977" s="12">
        <v>0.0</v>
      </c>
      <c r="D4977" s="12">
        <f t="shared" si="1"/>
        <v>24</v>
      </c>
    </row>
    <row r="4978">
      <c r="A4978" s="10">
        <v>45254.0</v>
      </c>
      <c r="B4978" s="11" t="s">
        <v>3409</v>
      </c>
      <c r="C4978" s="12">
        <v>0.0</v>
      </c>
      <c r="D4978" s="12">
        <f t="shared" si="1"/>
        <v>24</v>
      </c>
    </row>
    <row r="4979">
      <c r="A4979" s="10">
        <v>45254.0</v>
      </c>
      <c r="B4979" s="11" t="s">
        <v>3410</v>
      </c>
      <c r="C4979" s="12">
        <v>0.0</v>
      </c>
      <c r="D4979" s="12">
        <f t="shared" si="1"/>
        <v>24</v>
      </c>
    </row>
    <row r="4980">
      <c r="A4980" s="10">
        <v>45254.0</v>
      </c>
      <c r="B4980" s="11" t="s">
        <v>3411</v>
      </c>
      <c r="C4980" s="12">
        <v>0.0</v>
      </c>
      <c r="D4980" s="12">
        <f t="shared" si="1"/>
        <v>24</v>
      </c>
    </row>
    <row r="4981">
      <c r="A4981" s="10">
        <v>45254.0</v>
      </c>
      <c r="B4981" s="11" t="s">
        <v>1255</v>
      </c>
      <c r="C4981" s="12">
        <v>0.0</v>
      </c>
      <c r="D4981" s="12">
        <f t="shared" si="1"/>
        <v>24</v>
      </c>
    </row>
    <row r="4982">
      <c r="A4982" s="10">
        <v>45254.0</v>
      </c>
      <c r="B4982" s="11" t="s">
        <v>661</v>
      </c>
      <c r="C4982" s="12">
        <v>0.0</v>
      </c>
      <c r="D4982" s="12">
        <f t="shared" si="1"/>
        <v>24</v>
      </c>
    </row>
    <row r="4983">
      <c r="A4983" s="10">
        <v>45254.0</v>
      </c>
      <c r="B4983" s="11" t="s">
        <v>1594</v>
      </c>
      <c r="C4983" s="12">
        <v>0.0</v>
      </c>
      <c r="D4983" s="12">
        <f t="shared" si="1"/>
        <v>24</v>
      </c>
    </row>
    <row r="4984">
      <c r="A4984" s="10">
        <v>45254.0</v>
      </c>
      <c r="B4984" s="11" t="s">
        <v>3412</v>
      </c>
      <c r="C4984" s="12">
        <v>0.0</v>
      </c>
      <c r="D4984" s="12">
        <f t="shared" si="1"/>
        <v>24</v>
      </c>
    </row>
    <row r="4985">
      <c r="A4985" s="10">
        <v>45254.0</v>
      </c>
      <c r="B4985" s="11" t="s">
        <v>3413</v>
      </c>
      <c r="C4985" s="12">
        <v>0.0</v>
      </c>
      <c r="D4985" s="12">
        <f t="shared" si="1"/>
        <v>24</v>
      </c>
    </row>
    <row r="4986">
      <c r="A4986" s="10">
        <v>45254.0</v>
      </c>
      <c r="B4986" s="11" t="s">
        <v>770</v>
      </c>
      <c r="C4986" s="12">
        <v>0.0</v>
      </c>
      <c r="D4986" s="12">
        <f t="shared" si="1"/>
        <v>24</v>
      </c>
    </row>
    <row r="4987">
      <c r="A4987" s="10">
        <v>45254.0</v>
      </c>
      <c r="B4987" s="11" t="s">
        <v>3234</v>
      </c>
      <c r="C4987" s="12">
        <v>0.0</v>
      </c>
      <c r="D4987" s="12">
        <f t="shared" si="1"/>
        <v>24</v>
      </c>
    </row>
    <row r="4988">
      <c r="A4988" s="10">
        <v>45254.0</v>
      </c>
      <c r="B4988" s="11" t="s">
        <v>3414</v>
      </c>
      <c r="C4988" s="12">
        <v>0.0</v>
      </c>
      <c r="D4988" s="12">
        <f t="shared" si="1"/>
        <v>24</v>
      </c>
    </row>
    <row r="4989">
      <c r="A4989" s="10">
        <v>45254.0</v>
      </c>
      <c r="B4989" s="11" t="s">
        <v>3415</v>
      </c>
      <c r="C4989" s="12">
        <v>0.0</v>
      </c>
      <c r="D4989" s="12">
        <f t="shared" si="1"/>
        <v>24</v>
      </c>
    </row>
    <row r="4990">
      <c r="A4990" s="10">
        <v>45254.0</v>
      </c>
      <c r="B4990" s="11" t="s">
        <v>3416</v>
      </c>
      <c r="C4990" s="12">
        <v>0.0</v>
      </c>
      <c r="D4990" s="12">
        <f t="shared" si="1"/>
        <v>24</v>
      </c>
    </row>
    <row r="4991">
      <c r="A4991" s="10">
        <v>45254.0</v>
      </c>
      <c r="B4991" s="11" t="s">
        <v>3417</v>
      </c>
      <c r="C4991" s="12">
        <v>0.0</v>
      </c>
      <c r="D4991" s="12">
        <f t="shared" si="1"/>
        <v>24</v>
      </c>
    </row>
    <row r="4992">
      <c r="A4992" s="10">
        <v>45254.0</v>
      </c>
      <c r="B4992" s="11" t="s">
        <v>730</v>
      </c>
      <c r="C4992" s="12">
        <v>0.0</v>
      </c>
      <c r="D4992" s="12">
        <f t="shared" si="1"/>
        <v>24</v>
      </c>
    </row>
    <row r="4993">
      <c r="A4993" s="10">
        <v>45254.0</v>
      </c>
      <c r="B4993" s="11" t="s">
        <v>2064</v>
      </c>
      <c r="C4993" s="12">
        <v>0.0</v>
      </c>
      <c r="D4993" s="12">
        <f t="shared" si="1"/>
        <v>24</v>
      </c>
    </row>
    <row r="4994">
      <c r="A4994" s="10">
        <v>45254.0</v>
      </c>
      <c r="B4994" s="11" t="s">
        <v>3418</v>
      </c>
      <c r="C4994" s="12">
        <v>0.0</v>
      </c>
      <c r="D4994" s="12">
        <f t="shared" si="1"/>
        <v>24</v>
      </c>
    </row>
    <row r="4995">
      <c r="A4995" s="10">
        <v>45254.0</v>
      </c>
      <c r="B4995" s="11" t="s">
        <v>3419</v>
      </c>
      <c r="C4995" s="12">
        <v>0.0</v>
      </c>
      <c r="D4995" s="12">
        <f t="shared" si="1"/>
        <v>24</v>
      </c>
    </row>
    <row r="4996">
      <c r="A4996" s="10">
        <v>45254.0</v>
      </c>
      <c r="B4996" s="11" t="s">
        <v>3420</v>
      </c>
      <c r="C4996" s="12">
        <v>0.0</v>
      </c>
      <c r="D4996" s="12">
        <f t="shared" si="1"/>
        <v>24</v>
      </c>
    </row>
    <row r="4997">
      <c r="A4997" s="10">
        <v>45254.0</v>
      </c>
      <c r="B4997" s="11" t="s">
        <v>3421</v>
      </c>
      <c r="C4997" s="12">
        <v>0.0</v>
      </c>
      <c r="D4997" s="12">
        <f t="shared" si="1"/>
        <v>24</v>
      </c>
    </row>
    <row r="4998">
      <c r="A4998" s="10">
        <v>45254.0</v>
      </c>
      <c r="B4998" s="11" t="s">
        <v>3422</v>
      </c>
      <c r="C4998" s="12">
        <v>0.0</v>
      </c>
      <c r="D4998" s="12">
        <f t="shared" si="1"/>
        <v>24</v>
      </c>
    </row>
    <row r="4999">
      <c r="A4999" s="10">
        <v>45254.0</v>
      </c>
      <c r="B4999" s="11" t="s">
        <v>137</v>
      </c>
      <c r="C4999" s="12">
        <v>0.0</v>
      </c>
      <c r="D4999" s="12">
        <f t="shared" si="1"/>
        <v>24</v>
      </c>
    </row>
    <row r="5000">
      <c r="A5000" s="10">
        <v>45254.0</v>
      </c>
      <c r="B5000" s="11" t="s">
        <v>875</v>
      </c>
      <c r="C5000" s="12">
        <v>0.0</v>
      </c>
      <c r="D5000" s="12">
        <f t="shared" si="1"/>
        <v>24</v>
      </c>
    </row>
    <row r="5001">
      <c r="A5001" s="10">
        <v>45254.0</v>
      </c>
      <c r="B5001" s="11" t="s">
        <v>615</v>
      </c>
      <c r="C5001" s="12">
        <v>0.0</v>
      </c>
      <c r="D5001" s="12">
        <f t="shared" si="1"/>
        <v>24</v>
      </c>
    </row>
    <row r="5002">
      <c r="A5002" s="10">
        <v>45254.0</v>
      </c>
      <c r="B5002" s="11" t="s">
        <v>3423</v>
      </c>
      <c r="C5002" s="12">
        <v>0.0</v>
      </c>
      <c r="D5002" s="12">
        <f t="shared" si="1"/>
        <v>24</v>
      </c>
    </row>
    <row r="5003">
      <c r="A5003" s="10">
        <v>45254.0</v>
      </c>
      <c r="B5003" s="11" t="s">
        <v>885</v>
      </c>
      <c r="C5003" s="12">
        <v>0.0</v>
      </c>
      <c r="D5003" s="12">
        <f t="shared" si="1"/>
        <v>24</v>
      </c>
    </row>
    <row r="5004">
      <c r="A5004" s="10">
        <v>45254.0</v>
      </c>
      <c r="B5004" s="11" t="s">
        <v>3361</v>
      </c>
      <c r="C5004" s="12">
        <v>0.0</v>
      </c>
      <c r="D5004" s="12">
        <f t="shared" si="1"/>
        <v>24</v>
      </c>
    </row>
    <row r="5005">
      <c r="A5005" s="10">
        <v>45254.0</v>
      </c>
      <c r="B5005" s="11" t="s">
        <v>3424</v>
      </c>
      <c r="C5005" s="12">
        <v>0.0</v>
      </c>
      <c r="D5005" s="12">
        <f t="shared" si="1"/>
        <v>24</v>
      </c>
    </row>
    <row r="5006">
      <c r="A5006" s="10">
        <v>45254.0</v>
      </c>
      <c r="B5006" s="11" t="s">
        <v>3425</v>
      </c>
      <c r="C5006" s="12">
        <v>0.0</v>
      </c>
      <c r="D5006" s="12">
        <f t="shared" si="1"/>
        <v>24</v>
      </c>
    </row>
    <row r="5007">
      <c r="A5007" s="10">
        <v>45254.0</v>
      </c>
      <c r="B5007" s="11" t="s">
        <v>3426</v>
      </c>
      <c r="C5007" s="12">
        <v>0.0</v>
      </c>
      <c r="D5007" s="12">
        <f t="shared" si="1"/>
        <v>24</v>
      </c>
    </row>
    <row r="5008">
      <c r="A5008" s="10">
        <v>45254.0</v>
      </c>
      <c r="B5008" s="11" t="s">
        <v>3427</v>
      </c>
      <c r="C5008" s="12">
        <v>0.0</v>
      </c>
      <c r="D5008" s="12">
        <f t="shared" si="1"/>
        <v>24</v>
      </c>
    </row>
    <row r="5009">
      <c r="A5009" s="10">
        <v>45254.0</v>
      </c>
      <c r="B5009" s="11" t="s">
        <v>3428</v>
      </c>
      <c r="C5009" s="12">
        <v>0.0</v>
      </c>
      <c r="D5009" s="12">
        <f t="shared" si="1"/>
        <v>24</v>
      </c>
    </row>
    <row r="5010">
      <c r="A5010" s="10">
        <v>45254.0</v>
      </c>
      <c r="B5010" s="11" t="s">
        <v>3429</v>
      </c>
      <c r="C5010" s="12">
        <v>0.0</v>
      </c>
      <c r="D5010" s="12">
        <f t="shared" si="1"/>
        <v>24</v>
      </c>
    </row>
    <row r="5011">
      <c r="A5011" s="10">
        <v>45254.0</v>
      </c>
      <c r="B5011" s="11" t="s">
        <v>3430</v>
      </c>
      <c r="C5011" s="12">
        <v>0.0</v>
      </c>
      <c r="D5011" s="12">
        <f t="shared" si="1"/>
        <v>24</v>
      </c>
    </row>
    <row r="5012">
      <c r="A5012" s="10">
        <v>45254.0</v>
      </c>
      <c r="B5012" s="11" t="s">
        <v>3431</v>
      </c>
      <c r="C5012" s="12">
        <v>0.0</v>
      </c>
      <c r="D5012" s="12">
        <f t="shared" si="1"/>
        <v>24</v>
      </c>
    </row>
    <row r="5013">
      <c r="A5013" s="10">
        <v>45254.0</v>
      </c>
      <c r="B5013" s="11" t="s">
        <v>962</v>
      </c>
      <c r="C5013" s="12">
        <v>0.0</v>
      </c>
      <c r="D5013" s="12">
        <f t="shared" si="1"/>
        <v>24</v>
      </c>
    </row>
    <row r="5014">
      <c r="A5014" s="10">
        <v>45254.0</v>
      </c>
      <c r="B5014" s="11" t="s">
        <v>3432</v>
      </c>
      <c r="C5014" s="12">
        <v>0.0</v>
      </c>
      <c r="D5014" s="12">
        <f t="shared" si="1"/>
        <v>24</v>
      </c>
    </row>
    <row r="5015">
      <c r="A5015" s="10">
        <v>45254.0</v>
      </c>
      <c r="B5015" s="11" t="s">
        <v>3433</v>
      </c>
      <c r="C5015" s="12">
        <v>0.0</v>
      </c>
      <c r="D5015" s="12">
        <f t="shared" si="1"/>
        <v>24</v>
      </c>
    </row>
    <row r="5016">
      <c r="A5016" s="10">
        <v>45254.0</v>
      </c>
      <c r="B5016" s="11" t="s">
        <v>3434</v>
      </c>
      <c r="C5016" s="12">
        <v>0.0</v>
      </c>
      <c r="D5016" s="12">
        <f t="shared" si="1"/>
        <v>24</v>
      </c>
    </row>
    <row r="5017">
      <c r="A5017" s="10">
        <v>45254.0</v>
      </c>
      <c r="B5017" s="11" t="s">
        <v>3435</v>
      </c>
      <c r="C5017" s="12">
        <v>0.0</v>
      </c>
      <c r="D5017" s="12">
        <f t="shared" si="1"/>
        <v>24</v>
      </c>
    </row>
    <row r="5018">
      <c r="A5018" s="10">
        <v>45254.0</v>
      </c>
      <c r="B5018" s="11" t="s">
        <v>1350</v>
      </c>
      <c r="C5018" s="12">
        <v>0.0</v>
      </c>
      <c r="D5018" s="12">
        <f t="shared" si="1"/>
        <v>24</v>
      </c>
    </row>
    <row r="5019">
      <c r="A5019" s="10">
        <v>45254.0</v>
      </c>
      <c r="B5019" s="11" t="s">
        <v>3436</v>
      </c>
      <c r="C5019" s="12">
        <v>0.0</v>
      </c>
      <c r="D5019" s="12">
        <f t="shared" si="1"/>
        <v>24</v>
      </c>
    </row>
    <row r="5020">
      <c r="A5020" s="10">
        <v>45254.0</v>
      </c>
      <c r="B5020" s="11" t="s">
        <v>3437</v>
      </c>
      <c r="C5020" s="12">
        <v>0.0</v>
      </c>
      <c r="D5020" s="12">
        <f t="shared" si="1"/>
        <v>24</v>
      </c>
    </row>
    <row r="5021">
      <c r="A5021" s="10">
        <v>45254.0</v>
      </c>
      <c r="B5021" s="11" t="s">
        <v>2401</v>
      </c>
      <c r="C5021" s="12">
        <v>0.0</v>
      </c>
      <c r="D5021" s="12">
        <f t="shared" si="1"/>
        <v>24</v>
      </c>
    </row>
    <row r="5022">
      <c r="A5022" s="10">
        <v>45254.0</v>
      </c>
      <c r="B5022" s="11" t="s">
        <v>2156</v>
      </c>
      <c r="C5022" s="12">
        <v>0.0</v>
      </c>
      <c r="D5022" s="12">
        <f t="shared" si="1"/>
        <v>24</v>
      </c>
    </row>
    <row r="5023">
      <c r="A5023" s="10">
        <v>45254.0</v>
      </c>
      <c r="B5023" s="11" t="s">
        <v>3438</v>
      </c>
      <c r="C5023" s="12">
        <v>0.0</v>
      </c>
      <c r="D5023" s="12">
        <f t="shared" si="1"/>
        <v>24</v>
      </c>
    </row>
    <row r="5024">
      <c r="A5024" s="10">
        <v>45254.0</v>
      </c>
      <c r="B5024" s="11" t="s">
        <v>3439</v>
      </c>
      <c r="C5024" s="12">
        <v>0.0</v>
      </c>
      <c r="D5024" s="12">
        <f t="shared" si="1"/>
        <v>24</v>
      </c>
    </row>
    <row r="5025">
      <c r="A5025" s="10">
        <v>45254.0</v>
      </c>
      <c r="B5025" s="11" t="s">
        <v>2497</v>
      </c>
      <c r="C5025" s="12">
        <v>0.0</v>
      </c>
      <c r="D5025" s="12">
        <f t="shared" si="1"/>
        <v>24</v>
      </c>
    </row>
    <row r="5026">
      <c r="A5026" s="10">
        <v>45254.0</v>
      </c>
      <c r="B5026" s="11" t="s">
        <v>3440</v>
      </c>
      <c r="C5026" s="12">
        <v>0.0</v>
      </c>
      <c r="D5026" s="12">
        <f t="shared" si="1"/>
        <v>24</v>
      </c>
    </row>
    <row r="5027">
      <c r="A5027" s="10">
        <v>45254.0</v>
      </c>
      <c r="B5027" s="11" t="s">
        <v>524</v>
      </c>
      <c r="C5027" s="12">
        <v>0.0</v>
      </c>
      <c r="D5027" s="12">
        <f t="shared" si="1"/>
        <v>24</v>
      </c>
    </row>
    <row r="5028">
      <c r="A5028" s="10">
        <v>45254.0</v>
      </c>
      <c r="B5028" s="11" t="s">
        <v>3441</v>
      </c>
      <c r="C5028" s="12">
        <v>0.0</v>
      </c>
      <c r="D5028" s="12">
        <f t="shared" si="1"/>
        <v>24</v>
      </c>
    </row>
    <row r="5029">
      <c r="A5029" s="10">
        <v>45254.0</v>
      </c>
      <c r="B5029" s="11" t="s">
        <v>2165</v>
      </c>
      <c r="C5029" s="12">
        <v>0.0</v>
      </c>
      <c r="D5029" s="12">
        <f t="shared" si="1"/>
        <v>24</v>
      </c>
    </row>
    <row r="5030">
      <c r="A5030" s="10">
        <v>45254.0</v>
      </c>
      <c r="B5030" s="11" t="s">
        <v>3442</v>
      </c>
      <c r="C5030" s="12">
        <v>0.0</v>
      </c>
      <c r="D5030" s="12">
        <f t="shared" si="1"/>
        <v>24</v>
      </c>
    </row>
    <row r="5031">
      <c r="A5031" s="10">
        <v>45254.0</v>
      </c>
      <c r="B5031" s="11" t="s">
        <v>781</v>
      </c>
      <c r="C5031" s="12">
        <v>0.0</v>
      </c>
      <c r="D5031" s="12">
        <f t="shared" si="1"/>
        <v>24</v>
      </c>
    </row>
    <row r="5032">
      <c r="A5032" s="10">
        <v>45254.0</v>
      </c>
      <c r="B5032" s="11" t="s">
        <v>2160</v>
      </c>
      <c r="C5032" s="12">
        <v>0.0</v>
      </c>
      <c r="D5032" s="12">
        <f t="shared" si="1"/>
        <v>24</v>
      </c>
    </row>
    <row r="5033">
      <c r="A5033" s="10">
        <v>45254.0</v>
      </c>
      <c r="B5033" s="11" t="s">
        <v>3443</v>
      </c>
      <c r="C5033" s="12">
        <v>0.0</v>
      </c>
      <c r="D5033" s="12">
        <f t="shared" si="1"/>
        <v>24</v>
      </c>
    </row>
    <row r="5034">
      <c r="A5034" s="10">
        <v>45246.0</v>
      </c>
      <c r="B5034" s="11" t="s">
        <v>3444</v>
      </c>
      <c r="C5034" s="12">
        <v>0.0</v>
      </c>
      <c r="D5034" s="12">
        <f t="shared" si="1"/>
        <v>16</v>
      </c>
    </row>
    <row r="5035">
      <c r="A5035" s="10">
        <v>45246.0</v>
      </c>
      <c r="B5035" s="11" t="s">
        <v>764</v>
      </c>
      <c r="C5035" s="12">
        <v>0.0</v>
      </c>
      <c r="D5035" s="12">
        <f t="shared" si="1"/>
        <v>16</v>
      </c>
    </row>
    <row r="5036">
      <c r="A5036" s="10">
        <v>45246.0</v>
      </c>
      <c r="B5036" s="11" t="s">
        <v>2039</v>
      </c>
      <c r="C5036" s="12">
        <v>0.0</v>
      </c>
      <c r="D5036" s="12">
        <f t="shared" si="1"/>
        <v>16</v>
      </c>
    </row>
    <row r="5037">
      <c r="A5037" s="10">
        <v>45246.0</v>
      </c>
      <c r="B5037" s="11" t="s">
        <v>3348</v>
      </c>
      <c r="C5037" s="12">
        <v>0.0</v>
      </c>
      <c r="D5037" s="12">
        <f t="shared" si="1"/>
        <v>16</v>
      </c>
    </row>
    <row r="5038">
      <c r="A5038" s="10">
        <v>45246.0</v>
      </c>
      <c r="B5038" s="11" t="s">
        <v>3445</v>
      </c>
      <c r="C5038" s="12">
        <v>0.0</v>
      </c>
      <c r="D5038" s="12">
        <f t="shared" si="1"/>
        <v>16</v>
      </c>
    </row>
    <row r="5039">
      <c r="A5039" s="10">
        <v>45246.0</v>
      </c>
      <c r="B5039" s="11" t="s">
        <v>3446</v>
      </c>
      <c r="C5039" s="12">
        <v>0.0</v>
      </c>
      <c r="D5039" s="12">
        <f t="shared" si="1"/>
        <v>16</v>
      </c>
    </row>
    <row r="5040">
      <c r="A5040" s="10">
        <v>45246.0</v>
      </c>
      <c r="B5040" s="11" t="s">
        <v>1857</v>
      </c>
      <c r="C5040" s="12">
        <v>0.0</v>
      </c>
      <c r="D5040" s="12">
        <f t="shared" si="1"/>
        <v>16</v>
      </c>
    </row>
    <row r="5041">
      <c r="A5041" s="10">
        <v>45246.0</v>
      </c>
      <c r="B5041" s="11" t="s">
        <v>3447</v>
      </c>
      <c r="C5041" s="12">
        <v>0.0</v>
      </c>
      <c r="D5041" s="12">
        <f t="shared" si="1"/>
        <v>16</v>
      </c>
    </row>
    <row r="5042">
      <c r="A5042" s="10">
        <v>45246.0</v>
      </c>
      <c r="B5042" s="11" t="s">
        <v>889</v>
      </c>
      <c r="C5042" s="12">
        <v>0.0</v>
      </c>
      <c r="D5042" s="12">
        <f t="shared" si="1"/>
        <v>16</v>
      </c>
    </row>
    <row r="5043">
      <c r="A5043" s="10">
        <v>45246.0</v>
      </c>
      <c r="B5043" s="11" t="s">
        <v>3448</v>
      </c>
      <c r="C5043" s="12">
        <v>0.0</v>
      </c>
      <c r="D5043" s="12">
        <f t="shared" si="1"/>
        <v>16</v>
      </c>
    </row>
    <row r="5044">
      <c r="A5044" s="10">
        <v>45246.0</v>
      </c>
      <c r="B5044" s="11" t="s">
        <v>2761</v>
      </c>
      <c r="C5044" s="12">
        <v>0.0</v>
      </c>
      <c r="D5044" s="12">
        <f t="shared" si="1"/>
        <v>16</v>
      </c>
    </row>
    <row r="5045">
      <c r="A5045" s="10">
        <v>45246.0</v>
      </c>
      <c r="B5045" s="11" t="s">
        <v>301</v>
      </c>
      <c r="C5045" s="12">
        <v>0.0</v>
      </c>
      <c r="D5045" s="12">
        <f t="shared" si="1"/>
        <v>16</v>
      </c>
    </row>
    <row r="5046">
      <c r="A5046" s="10">
        <v>45246.0</v>
      </c>
      <c r="B5046" s="11" t="s">
        <v>124</v>
      </c>
      <c r="C5046" s="12">
        <v>0.0</v>
      </c>
      <c r="D5046" s="12">
        <f t="shared" si="1"/>
        <v>16</v>
      </c>
    </row>
    <row r="5047">
      <c r="A5047" s="10">
        <v>45246.0</v>
      </c>
      <c r="B5047" s="11" t="s">
        <v>508</v>
      </c>
      <c r="C5047" s="12">
        <v>0.0</v>
      </c>
      <c r="D5047" s="12">
        <f t="shared" si="1"/>
        <v>16</v>
      </c>
    </row>
    <row r="5048">
      <c r="A5048" s="10">
        <v>45246.0</v>
      </c>
      <c r="B5048" s="11" t="s">
        <v>985</v>
      </c>
      <c r="C5048" s="12">
        <v>0.0</v>
      </c>
      <c r="D5048" s="12">
        <f t="shared" si="1"/>
        <v>16</v>
      </c>
    </row>
    <row r="5049">
      <c r="A5049" s="10">
        <v>45246.0</v>
      </c>
      <c r="B5049" s="11" t="s">
        <v>70</v>
      </c>
      <c r="C5049" s="12">
        <v>0.0</v>
      </c>
      <c r="D5049" s="12">
        <f t="shared" si="1"/>
        <v>16</v>
      </c>
    </row>
    <row r="5050">
      <c r="A5050" s="10">
        <v>45246.0</v>
      </c>
      <c r="B5050" s="11" t="s">
        <v>3449</v>
      </c>
      <c r="C5050" s="12">
        <v>0.0</v>
      </c>
      <c r="D5050" s="12">
        <f t="shared" si="1"/>
        <v>16</v>
      </c>
    </row>
    <row r="5051">
      <c r="A5051" s="10">
        <v>45246.0</v>
      </c>
      <c r="B5051" s="11" t="s">
        <v>1255</v>
      </c>
      <c r="C5051" s="12">
        <v>0.0</v>
      </c>
      <c r="D5051" s="12">
        <f t="shared" si="1"/>
        <v>16</v>
      </c>
    </row>
    <row r="5052">
      <c r="A5052" s="10">
        <v>45246.0</v>
      </c>
      <c r="B5052" s="11" t="s">
        <v>3026</v>
      </c>
      <c r="C5052" s="12">
        <v>0.0</v>
      </c>
      <c r="D5052" s="12">
        <f t="shared" si="1"/>
        <v>16</v>
      </c>
    </row>
    <row r="5053">
      <c r="A5053" s="10">
        <v>45246.0</v>
      </c>
      <c r="B5053" s="11" t="s">
        <v>482</v>
      </c>
      <c r="C5053" s="12">
        <v>0.0</v>
      </c>
      <c r="D5053" s="12">
        <f t="shared" si="1"/>
        <v>16</v>
      </c>
    </row>
    <row r="5054">
      <c r="A5054" s="10">
        <v>45246.0</v>
      </c>
      <c r="B5054" s="11" t="s">
        <v>2032</v>
      </c>
      <c r="C5054" s="12">
        <v>0.0</v>
      </c>
      <c r="D5054" s="12">
        <f t="shared" si="1"/>
        <v>16</v>
      </c>
    </row>
    <row r="5055">
      <c r="A5055" s="10">
        <v>45246.0</v>
      </c>
      <c r="B5055" s="11" t="s">
        <v>3450</v>
      </c>
      <c r="C5055" s="12">
        <v>0.0</v>
      </c>
      <c r="D5055" s="12">
        <f t="shared" si="1"/>
        <v>16</v>
      </c>
    </row>
    <row r="5056">
      <c r="A5056" s="10">
        <v>45246.0</v>
      </c>
      <c r="B5056" s="11" t="s">
        <v>3451</v>
      </c>
      <c r="C5056" s="12">
        <v>0.0</v>
      </c>
      <c r="D5056" s="12">
        <f t="shared" si="1"/>
        <v>16</v>
      </c>
    </row>
    <row r="5057">
      <c r="A5057" s="10">
        <v>45246.0</v>
      </c>
      <c r="B5057" s="11" t="s">
        <v>373</v>
      </c>
      <c r="C5057" s="12">
        <v>0.0</v>
      </c>
      <c r="D5057" s="12">
        <f t="shared" si="1"/>
        <v>16</v>
      </c>
    </row>
    <row r="5058">
      <c r="A5058" s="10">
        <v>45246.0</v>
      </c>
      <c r="B5058" s="11" t="s">
        <v>300</v>
      </c>
      <c r="C5058" s="12">
        <v>0.0</v>
      </c>
      <c r="D5058" s="12">
        <f t="shared" si="1"/>
        <v>16</v>
      </c>
    </row>
    <row r="5059">
      <c r="A5059" s="10">
        <v>45246.0</v>
      </c>
      <c r="B5059" s="11" t="s">
        <v>3452</v>
      </c>
      <c r="C5059" s="12">
        <v>0.0</v>
      </c>
      <c r="D5059" s="12">
        <f t="shared" si="1"/>
        <v>16</v>
      </c>
    </row>
    <row r="5060">
      <c r="A5060" s="10">
        <v>45246.0</v>
      </c>
      <c r="B5060" s="11" t="s">
        <v>3453</v>
      </c>
      <c r="C5060" s="12">
        <v>0.0</v>
      </c>
      <c r="D5060" s="12">
        <f t="shared" si="1"/>
        <v>16</v>
      </c>
    </row>
    <row r="5061">
      <c r="A5061" s="10">
        <v>45246.0</v>
      </c>
      <c r="B5061" s="11" t="s">
        <v>1118</v>
      </c>
      <c r="C5061" s="12">
        <v>0.0</v>
      </c>
      <c r="D5061" s="12">
        <f t="shared" si="1"/>
        <v>16</v>
      </c>
    </row>
    <row r="5062">
      <c r="A5062" s="10">
        <v>45246.0</v>
      </c>
      <c r="B5062" s="11" t="s">
        <v>3454</v>
      </c>
      <c r="C5062" s="12">
        <v>0.0</v>
      </c>
      <c r="D5062" s="12">
        <f t="shared" si="1"/>
        <v>16</v>
      </c>
    </row>
    <row r="5063">
      <c r="A5063" s="10">
        <v>45246.0</v>
      </c>
      <c r="B5063" s="11" t="s">
        <v>1020</v>
      </c>
      <c r="C5063" s="12">
        <v>0.0</v>
      </c>
      <c r="D5063" s="12">
        <f t="shared" si="1"/>
        <v>16</v>
      </c>
    </row>
    <row r="5064">
      <c r="A5064" s="10">
        <v>45246.0</v>
      </c>
      <c r="B5064" s="11" t="s">
        <v>3455</v>
      </c>
      <c r="C5064" s="12">
        <v>0.0</v>
      </c>
      <c r="D5064" s="12">
        <f t="shared" si="1"/>
        <v>16</v>
      </c>
    </row>
    <row r="5065">
      <c r="A5065" s="10">
        <v>45246.0</v>
      </c>
      <c r="B5065" s="11" t="s">
        <v>2940</v>
      </c>
      <c r="C5065" s="12">
        <v>0.0</v>
      </c>
      <c r="D5065" s="12">
        <f t="shared" si="1"/>
        <v>16</v>
      </c>
    </row>
    <row r="5066">
      <c r="A5066" s="10">
        <v>45246.0</v>
      </c>
      <c r="B5066" s="11" t="s">
        <v>3081</v>
      </c>
      <c r="C5066" s="12">
        <v>0.0</v>
      </c>
      <c r="D5066" s="12">
        <f t="shared" si="1"/>
        <v>16</v>
      </c>
    </row>
    <row r="5067">
      <c r="A5067" s="10">
        <v>45246.0</v>
      </c>
      <c r="B5067" s="11" t="s">
        <v>2745</v>
      </c>
      <c r="C5067" s="12">
        <v>0.0</v>
      </c>
      <c r="D5067" s="12">
        <f t="shared" si="1"/>
        <v>16</v>
      </c>
    </row>
    <row r="5068">
      <c r="A5068" s="10">
        <v>45246.0</v>
      </c>
      <c r="B5068" s="11" t="s">
        <v>863</v>
      </c>
      <c r="C5068" s="12">
        <v>0.0</v>
      </c>
      <c r="D5068" s="12">
        <f t="shared" si="1"/>
        <v>16</v>
      </c>
    </row>
    <row r="5069">
      <c r="A5069" s="10">
        <v>45246.0</v>
      </c>
      <c r="B5069" s="11" t="s">
        <v>3456</v>
      </c>
      <c r="C5069" s="12">
        <v>0.0</v>
      </c>
      <c r="D5069" s="12">
        <f t="shared" si="1"/>
        <v>16</v>
      </c>
    </row>
    <row r="5070">
      <c r="A5070" s="10">
        <v>45246.0</v>
      </c>
      <c r="B5070" s="11" t="s">
        <v>3457</v>
      </c>
      <c r="C5070" s="12">
        <v>0.0</v>
      </c>
      <c r="D5070" s="12">
        <f t="shared" si="1"/>
        <v>16</v>
      </c>
    </row>
    <row r="5071">
      <c r="A5071" s="10">
        <v>45246.0</v>
      </c>
      <c r="B5071" s="11" t="s">
        <v>3458</v>
      </c>
      <c r="C5071" s="12">
        <v>0.0</v>
      </c>
      <c r="D5071" s="12">
        <f t="shared" si="1"/>
        <v>16</v>
      </c>
    </row>
    <row r="5072">
      <c r="A5072" s="10">
        <v>45246.0</v>
      </c>
      <c r="B5072" s="11" t="s">
        <v>3459</v>
      </c>
      <c r="C5072" s="12">
        <v>0.0</v>
      </c>
      <c r="D5072" s="12">
        <f t="shared" si="1"/>
        <v>16</v>
      </c>
    </row>
    <row r="5073">
      <c r="A5073" s="10">
        <v>45246.0</v>
      </c>
      <c r="B5073" s="11" t="s">
        <v>1488</v>
      </c>
      <c r="C5073" s="12">
        <v>0.0</v>
      </c>
      <c r="D5073" s="12">
        <f t="shared" si="1"/>
        <v>16</v>
      </c>
    </row>
    <row r="5074">
      <c r="A5074" s="10">
        <v>45246.0</v>
      </c>
      <c r="B5074" s="11" t="s">
        <v>3460</v>
      </c>
      <c r="C5074" s="12">
        <v>0.0</v>
      </c>
      <c r="D5074" s="12">
        <f t="shared" si="1"/>
        <v>16</v>
      </c>
    </row>
    <row r="5075">
      <c r="A5075" s="10">
        <v>45246.0</v>
      </c>
      <c r="B5075" s="11" t="s">
        <v>3461</v>
      </c>
      <c r="C5075" s="12">
        <v>0.0</v>
      </c>
      <c r="D5075" s="12">
        <f t="shared" si="1"/>
        <v>16</v>
      </c>
    </row>
    <row r="5076">
      <c r="A5076" s="10">
        <v>45246.0</v>
      </c>
      <c r="B5076" s="11" t="s">
        <v>3462</v>
      </c>
      <c r="C5076" s="12">
        <v>0.0</v>
      </c>
      <c r="D5076" s="12">
        <f t="shared" si="1"/>
        <v>16</v>
      </c>
    </row>
    <row r="5077">
      <c r="A5077" s="10">
        <v>45246.0</v>
      </c>
      <c r="B5077" s="11" t="s">
        <v>3463</v>
      </c>
      <c r="C5077" s="12">
        <v>0.0</v>
      </c>
      <c r="D5077" s="12">
        <f t="shared" si="1"/>
        <v>16</v>
      </c>
    </row>
    <row r="5078">
      <c r="A5078" s="10">
        <v>45246.0</v>
      </c>
      <c r="B5078" s="11" t="s">
        <v>611</v>
      </c>
      <c r="C5078" s="12">
        <v>0.0</v>
      </c>
      <c r="D5078" s="12">
        <f t="shared" si="1"/>
        <v>16</v>
      </c>
    </row>
    <row r="5079">
      <c r="A5079" s="10">
        <v>45246.0</v>
      </c>
      <c r="B5079" s="11" t="s">
        <v>387</v>
      </c>
      <c r="C5079" s="12">
        <v>0.0</v>
      </c>
      <c r="D5079" s="12">
        <f t="shared" si="1"/>
        <v>16</v>
      </c>
    </row>
    <row r="5080">
      <c r="A5080" s="10">
        <v>45246.0</v>
      </c>
      <c r="B5080" s="11" t="s">
        <v>436</v>
      </c>
      <c r="C5080" s="12">
        <v>0.0</v>
      </c>
      <c r="D5080" s="12">
        <f t="shared" si="1"/>
        <v>16</v>
      </c>
    </row>
    <row r="5081">
      <c r="A5081" s="10">
        <v>45246.0</v>
      </c>
      <c r="B5081" s="11" t="s">
        <v>246</v>
      </c>
      <c r="C5081" s="12">
        <v>0.0</v>
      </c>
      <c r="D5081" s="12">
        <f t="shared" si="1"/>
        <v>16</v>
      </c>
    </row>
    <row r="5082">
      <c r="A5082" s="10">
        <v>45246.0</v>
      </c>
      <c r="B5082" s="11" t="s">
        <v>1496</v>
      </c>
      <c r="C5082" s="12">
        <v>0.0</v>
      </c>
      <c r="D5082" s="12">
        <f t="shared" si="1"/>
        <v>16</v>
      </c>
    </row>
    <row r="5083">
      <c r="A5083" s="10">
        <v>45246.0</v>
      </c>
      <c r="B5083" s="11" t="s">
        <v>3464</v>
      </c>
      <c r="C5083" s="12">
        <v>0.0</v>
      </c>
      <c r="D5083" s="12">
        <f t="shared" si="1"/>
        <v>16</v>
      </c>
    </row>
    <row r="5084">
      <c r="A5084" s="10">
        <v>45246.0</v>
      </c>
      <c r="B5084" s="11" t="s">
        <v>3465</v>
      </c>
      <c r="C5084" s="12">
        <v>0.0</v>
      </c>
      <c r="D5084" s="12">
        <f t="shared" si="1"/>
        <v>16</v>
      </c>
    </row>
    <row r="5085">
      <c r="A5085" s="10">
        <v>45246.0</v>
      </c>
      <c r="B5085" s="11" t="s">
        <v>1523</v>
      </c>
      <c r="C5085" s="12">
        <v>0.0</v>
      </c>
      <c r="D5085" s="12">
        <f t="shared" si="1"/>
        <v>16</v>
      </c>
    </row>
    <row r="5086">
      <c r="A5086" s="10">
        <v>45246.0</v>
      </c>
      <c r="B5086" s="11" t="s">
        <v>3343</v>
      </c>
      <c r="C5086" s="12">
        <v>0.0</v>
      </c>
      <c r="D5086" s="12">
        <f t="shared" si="1"/>
        <v>16</v>
      </c>
    </row>
    <row r="5087">
      <c r="A5087" s="10">
        <v>45246.0</v>
      </c>
      <c r="B5087" s="11" t="s">
        <v>1904</v>
      </c>
      <c r="C5087" s="12">
        <v>0.0</v>
      </c>
      <c r="D5087" s="12">
        <f t="shared" si="1"/>
        <v>16</v>
      </c>
    </row>
    <row r="5088">
      <c r="A5088" s="10">
        <v>45246.0</v>
      </c>
      <c r="B5088" s="11" t="s">
        <v>3466</v>
      </c>
      <c r="C5088" s="12">
        <v>0.0</v>
      </c>
      <c r="D5088" s="12">
        <f t="shared" si="1"/>
        <v>16</v>
      </c>
    </row>
    <row r="5089">
      <c r="A5089" s="10">
        <v>45246.0</v>
      </c>
      <c r="B5089" s="11" t="s">
        <v>822</v>
      </c>
      <c r="C5089" s="12">
        <v>0.0</v>
      </c>
      <c r="D5089" s="12">
        <f t="shared" si="1"/>
        <v>16</v>
      </c>
    </row>
    <row r="5090">
      <c r="A5090" s="10">
        <v>45246.0</v>
      </c>
      <c r="B5090" s="11" t="s">
        <v>1180</v>
      </c>
      <c r="C5090" s="12">
        <v>0.0</v>
      </c>
      <c r="D5090" s="12">
        <f t="shared" si="1"/>
        <v>16</v>
      </c>
    </row>
    <row r="5091">
      <c r="A5091" s="10">
        <v>45246.0</v>
      </c>
      <c r="B5091" s="11" t="s">
        <v>449</v>
      </c>
      <c r="C5091" s="12">
        <v>0.0</v>
      </c>
      <c r="D5091" s="12">
        <f t="shared" si="1"/>
        <v>16</v>
      </c>
    </row>
    <row r="5092">
      <c r="A5092" s="10">
        <v>45246.0</v>
      </c>
      <c r="B5092" s="11" t="s">
        <v>2040</v>
      </c>
      <c r="C5092" s="12">
        <v>0.0</v>
      </c>
      <c r="D5092" s="12">
        <f t="shared" si="1"/>
        <v>16</v>
      </c>
    </row>
    <row r="5093">
      <c r="A5093" s="10">
        <v>45246.0</v>
      </c>
      <c r="B5093" s="11" t="s">
        <v>3467</v>
      </c>
      <c r="C5093" s="12">
        <v>0.0</v>
      </c>
      <c r="D5093" s="12">
        <f t="shared" si="1"/>
        <v>16</v>
      </c>
    </row>
    <row r="5094">
      <c r="A5094" s="10">
        <v>45246.0</v>
      </c>
      <c r="B5094" s="11" t="s">
        <v>3468</v>
      </c>
      <c r="C5094" s="12">
        <v>0.0</v>
      </c>
      <c r="D5094" s="12">
        <f t="shared" si="1"/>
        <v>16</v>
      </c>
    </row>
    <row r="5095">
      <c r="A5095" s="10">
        <v>45246.0</v>
      </c>
      <c r="B5095" s="11" t="s">
        <v>3469</v>
      </c>
      <c r="C5095" s="12">
        <v>0.0</v>
      </c>
      <c r="D5095" s="12">
        <f t="shared" si="1"/>
        <v>16</v>
      </c>
    </row>
    <row r="5096">
      <c r="A5096" s="10">
        <v>45246.0</v>
      </c>
      <c r="B5096" s="11" t="s">
        <v>1578</v>
      </c>
      <c r="C5096" s="12">
        <v>0.0</v>
      </c>
      <c r="D5096" s="12">
        <f t="shared" si="1"/>
        <v>16</v>
      </c>
    </row>
    <row r="5097">
      <c r="A5097" s="10">
        <v>45246.0</v>
      </c>
      <c r="B5097" s="11" t="s">
        <v>3470</v>
      </c>
      <c r="C5097" s="12">
        <v>0.0</v>
      </c>
      <c r="D5097" s="12">
        <f t="shared" si="1"/>
        <v>16</v>
      </c>
    </row>
    <row r="5098">
      <c r="A5098" s="10">
        <v>45246.0</v>
      </c>
      <c r="B5098" s="11" t="s">
        <v>1567</v>
      </c>
      <c r="C5098" s="12">
        <v>0.0</v>
      </c>
      <c r="D5098" s="12">
        <f t="shared" si="1"/>
        <v>16</v>
      </c>
    </row>
    <row r="5099">
      <c r="A5099" s="10">
        <v>45246.0</v>
      </c>
      <c r="B5099" s="11" t="s">
        <v>3471</v>
      </c>
      <c r="C5099" s="12">
        <v>0.0</v>
      </c>
      <c r="D5099" s="12">
        <f t="shared" si="1"/>
        <v>16</v>
      </c>
    </row>
    <row r="5100">
      <c r="A5100" s="10">
        <v>45246.0</v>
      </c>
      <c r="B5100" s="11" t="s">
        <v>2276</v>
      </c>
      <c r="C5100" s="12">
        <v>0.0</v>
      </c>
      <c r="D5100" s="12">
        <f t="shared" si="1"/>
        <v>16</v>
      </c>
    </row>
    <row r="5101">
      <c r="A5101" s="10">
        <v>45246.0</v>
      </c>
      <c r="B5101" s="11" t="s">
        <v>3292</v>
      </c>
      <c r="C5101" s="12">
        <v>0.0</v>
      </c>
      <c r="D5101" s="12">
        <f t="shared" si="1"/>
        <v>16</v>
      </c>
    </row>
    <row r="5102">
      <c r="A5102" s="10">
        <v>45246.0</v>
      </c>
      <c r="B5102" s="11" t="s">
        <v>3472</v>
      </c>
      <c r="C5102" s="12">
        <v>0.0</v>
      </c>
      <c r="D5102" s="12">
        <f t="shared" si="1"/>
        <v>16</v>
      </c>
    </row>
    <row r="5103">
      <c r="A5103" s="10">
        <v>45234.0</v>
      </c>
      <c r="B5103" s="11" t="s">
        <v>262</v>
      </c>
      <c r="C5103" s="12">
        <v>0.0</v>
      </c>
      <c r="D5103" s="12">
        <f t="shared" si="1"/>
        <v>4</v>
      </c>
    </row>
    <row r="5104">
      <c r="A5104" s="10">
        <v>45234.0</v>
      </c>
      <c r="B5104" s="11" t="s">
        <v>3473</v>
      </c>
      <c r="C5104" s="12">
        <v>0.0</v>
      </c>
      <c r="D5104" s="12">
        <f t="shared" si="1"/>
        <v>4</v>
      </c>
    </row>
    <row r="5105">
      <c r="A5105" s="10">
        <v>45234.0</v>
      </c>
      <c r="B5105" s="11" t="s">
        <v>3474</v>
      </c>
      <c r="C5105" s="12">
        <v>0.0</v>
      </c>
      <c r="D5105" s="12">
        <f t="shared" si="1"/>
        <v>4</v>
      </c>
    </row>
    <row r="5106">
      <c r="A5106" s="10">
        <v>45234.0</v>
      </c>
      <c r="B5106" s="11" t="s">
        <v>2289</v>
      </c>
      <c r="C5106" s="12">
        <v>0.0</v>
      </c>
      <c r="D5106" s="12">
        <f t="shared" si="1"/>
        <v>4</v>
      </c>
    </row>
    <row r="5107">
      <c r="A5107" s="10">
        <v>45234.0</v>
      </c>
      <c r="B5107" s="11" t="s">
        <v>263</v>
      </c>
      <c r="C5107" s="12">
        <v>0.0</v>
      </c>
      <c r="D5107" s="12">
        <f t="shared" si="1"/>
        <v>4</v>
      </c>
    </row>
    <row r="5108">
      <c r="A5108" s="10">
        <v>45234.0</v>
      </c>
      <c r="B5108" s="11" t="s">
        <v>1052</v>
      </c>
      <c r="C5108" s="12">
        <v>0.0</v>
      </c>
      <c r="D5108" s="12">
        <f t="shared" si="1"/>
        <v>4</v>
      </c>
    </row>
    <row r="5109">
      <c r="A5109" s="10">
        <v>45234.0</v>
      </c>
      <c r="B5109" s="11" t="s">
        <v>3475</v>
      </c>
      <c r="C5109" s="12">
        <v>0.0</v>
      </c>
      <c r="D5109" s="12">
        <f t="shared" si="1"/>
        <v>4</v>
      </c>
    </row>
    <row r="5110">
      <c r="A5110" s="10">
        <v>45234.0</v>
      </c>
      <c r="B5110" s="11" t="s">
        <v>3476</v>
      </c>
      <c r="C5110" s="12">
        <v>0.0</v>
      </c>
      <c r="D5110" s="12">
        <f t="shared" si="1"/>
        <v>4</v>
      </c>
    </row>
    <row r="5111">
      <c r="A5111" s="10">
        <v>45234.0</v>
      </c>
      <c r="B5111" s="11" t="s">
        <v>3477</v>
      </c>
      <c r="C5111" s="12">
        <v>0.0</v>
      </c>
      <c r="D5111" s="12">
        <f t="shared" si="1"/>
        <v>4</v>
      </c>
    </row>
    <row r="5112">
      <c r="A5112" s="10">
        <v>45234.0</v>
      </c>
      <c r="B5112" s="11" t="s">
        <v>3478</v>
      </c>
      <c r="C5112" s="12">
        <v>0.0</v>
      </c>
      <c r="D5112" s="12">
        <f t="shared" si="1"/>
        <v>4</v>
      </c>
    </row>
    <row r="5113">
      <c r="A5113" s="10">
        <v>45234.0</v>
      </c>
      <c r="B5113" s="11" t="s">
        <v>3479</v>
      </c>
      <c r="C5113" s="12">
        <v>0.0</v>
      </c>
      <c r="D5113" s="12">
        <f t="shared" si="1"/>
        <v>4</v>
      </c>
    </row>
    <row r="5114">
      <c r="A5114" s="10">
        <v>45234.0</v>
      </c>
      <c r="B5114" s="11" t="s">
        <v>3480</v>
      </c>
      <c r="C5114" s="12">
        <v>0.0</v>
      </c>
      <c r="D5114" s="12">
        <f t="shared" si="1"/>
        <v>4</v>
      </c>
    </row>
    <row r="5115">
      <c r="A5115" s="10">
        <v>45234.0</v>
      </c>
      <c r="B5115" s="11" t="s">
        <v>3481</v>
      </c>
      <c r="C5115" s="12">
        <v>0.0</v>
      </c>
      <c r="D5115" s="12">
        <f t="shared" si="1"/>
        <v>4</v>
      </c>
    </row>
    <row r="5116">
      <c r="A5116" s="10">
        <v>45234.0</v>
      </c>
      <c r="B5116" s="11" t="s">
        <v>1577</v>
      </c>
      <c r="C5116" s="12">
        <v>0.0</v>
      </c>
      <c r="D5116" s="12">
        <f t="shared" si="1"/>
        <v>4</v>
      </c>
    </row>
    <row r="5117">
      <c r="A5117" s="10">
        <v>45234.0</v>
      </c>
      <c r="B5117" s="11" t="s">
        <v>3482</v>
      </c>
      <c r="C5117" s="12">
        <v>0.0</v>
      </c>
      <c r="D5117" s="12">
        <f t="shared" si="1"/>
        <v>4</v>
      </c>
    </row>
    <row r="5118">
      <c r="A5118" s="10">
        <v>45234.0</v>
      </c>
      <c r="B5118" s="11" t="s">
        <v>3483</v>
      </c>
      <c r="C5118" s="12">
        <v>0.0</v>
      </c>
      <c r="D5118" s="12">
        <f t="shared" si="1"/>
        <v>4</v>
      </c>
    </row>
    <row r="5119">
      <c r="A5119" s="10">
        <v>45234.0</v>
      </c>
      <c r="B5119" s="11" t="s">
        <v>3484</v>
      </c>
      <c r="C5119" s="12">
        <v>0.0</v>
      </c>
      <c r="D5119" s="12">
        <f t="shared" si="1"/>
        <v>4</v>
      </c>
    </row>
    <row r="5120">
      <c r="A5120" s="10">
        <v>45234.0</v>
      </c>
      <c r="B5120" s="11" t="s">
        <v>2347</v>
      </c>
      <c r="C5120" s="12">
        <v>0.0</v>
      </c>
      <c r="D5120" s="12">
        <f t="shared" si="1"/>
        <v>4</v>
      </c>
    </row>
    <row r="5121">
      <c r="A5121" s="10">
        <v>45234.0</v>
      </c>
      <c r="B5121" s="11" t="s">
        <v>697</v>
      </c>
      <c r="C5121" s="12">
        <v>0.0</v>
      </c>
      <c r="D5121" s="12">
        <f t="shared" si="1"/>
        <v>4</v>
      </c>
    </row>
    <row r="5122">
      <c r="A5122" s="10">
        <v>45234.0</v>
      </c>
      <c r="B5122" s="11" t="s">
        <v>1964</v>
      </c>
      <c r="C5122" s="12">
        <v>0.0</v>
      </c>
      <c r="D5122" s="12">
        <f t="shared" si="1"/>
        <v>4</v>
      </c>
    </row>
    <row r="5123">
      <c r="A5123" s="10">
        <v>45234.0</v>
      </c>
      <c r="B5123" s="11" t="s">
        <v>3485</v>
      </c>
      <c r="C5123" s="12">
        <v>0.0</v>
      </c>
      <c r="D5123" s="12">
        <f t="shared" si="1"/>
        <v>4</v>
      </c>
    </row>
    <row r="5124">
      <c r="A5124" s="10">
        <v>45234.0</v>
      </c>
      <c r="B5124" s="11" t="s">
        <v>3486</v>
      </c>
      <c r="C5124" s="12">
        <v>0.0</v>
      </c>
      <c r="D5124" s="12">
        <f t="shared" si="1"/>
        <v>4</v>
      </c>
    </row>
    <row r="5125">
      <c r="A5125" s="10">
        <v>45236.0</v>
      </c>
      <c r="B5125" s="11" t="s">
        <v>3487</v>
      </c>
      <c r="C5125" s="12">
        <v>0.0</v>
      </c>
      <c r="D5125" s="12">
        <f t="shared" si="1"/>
        <v>6</v>
      </c>
    </row>
    <row r="5126">
      <c r="A5126" s="10">
        <v>45236.0</v>
      </c>
      <c r="B5126" s="11" t="s">
        <v>667</v>
      </c>
      <c r="C5126" s="12">
        <v>0.0</v>
      </c>
      <c r="D5126" s="12">
        <f t="shared" si="1"/>
        <v>6</v>
      </c>
    </row>
    <row r="5127">
      <c r="A5127" s="10">
        <v>45236.0</v>
      </c>
      <c r="B5127" s="11" t="s">
        <v>533</v>
      </c>
      <c r="C5127" s="12">
        <v>0.0</v>
      </c>
      <c r="D5127" s="12">
        <f t="shared" si="1"/>
        <v>6</v>
      </c>
    </row>
    <row r="5128">
      <c r="A5128" s="10">
        <v>45236.0</v>
      </c>
      <c r="B5128" s="11" t="s">
        <v>2347</v>
      </c>
      <c r="C5128" s="12">
        <v>0.0</v>
      </c>
      <c r="D5128" s="12">
        <f t="shared" si="1"/>
        <v>6</v>
      </c>
    </row>
    <row r="5129">
      <c r="A5129" s="10">
        <v>45236.0</v>
      </c>
      <c r="B5129" s="11" t="s">
        <v>3118</v>
      </c>
      <c r="C5129" s="12">
        <v>0.0</v>
      </c>
      <c r="D5129" s="12">
        <f t="shared" si="1"/>
        <v>6</v>
      </c>
    </row>
    <row r="5130">
      <c r="A5130" s="10">
        <v>45236.0</v>
      </c>
      <c r="B5130" s="11" t="s">
        <v>3488</v>
      </c>
      <c r="C5130" s="12">
        <v>0.0</v>
      </c>
      <c r="D5130" s="12">
        <f t="shared" si="1"/>
        <v>6</v>
      </c>
    </row>
    <row r="5131">
      <c r="A5131" s="10">
        <v>45236.0</v>
      </c>
      <c r="B5131" s="11" t="s">
        <v>476</v>
      </c>
      <c r="C5131" s="12">
        <v>0.0</v>
      </c>
      <c r="D5131" s="12">
        <f t="shared" si="1"/>
        <v>6</v>
      </c>
    </row>
    <row r="5132">
      <c r="A5132" s="10">
        <v>45236.0</v>
      </c>
      <c r="B5132" s="11" t="s">
        <v>1089</v>
      </c>
      <c r="C5132" s="12">
        <v>0.0</v>
      </c>
      <c r="D5132" s="12">
        <f t="shared" si="1"/>
        <v>6</v>
      </c>
    </row>
    <row r="5133">
      <c r="A5133" s="10">
        <v>45236.0</v>
      </c>
      <c r="B5133" s="11" t="s">
        <v>1106</v>
      </c>
      <c r="C5133" s="12">
        <v>0.0</v>
      </c>
      <c r="D5133" s="12">
        <f t="shared" si="1"/>
        <v>6</v>
      </c>
    </row>
    <row r="5134">
      <c r="A5134" s="10">
        <v>45236.0</v>
      </c>
      <c r="B5134" s="11" t="s">
        <v>3286</v>
      </c>
      <c r="C5134" s="12">
        <v>0.0</v>
      </c>
      <c r="D5134" s="12">
        <f t="shared" si="1"/>
        <v>6</v>
      </c>
    </row>
    <row r="5135">
      <c r="A5135" s="10">
        <v>45236.0</v>
      </c>
      <c r="B5135" s="11" t="s">
        <v>569</v>
      </c>
      <c r="C5135" s="12">
        <v>0.0</v>
      </c>
      <c r="D5135" s="12">
        <f t="shared" si="1"/>
        <v>6</v>
      </c>
    </row>
    <row r="5136">
      <c r="A5136" s="10">
        <v>45236.0</v>
      </c>
      <c r="B5136" s="11" t="s">
        <v>3489</v>
      </c>
      <c r="C5136" s="12">
        <v>0.0</v>
      </c>
      <c r="D5136" s="12">
        <f t="shared" si="1"/>
        <v>6</v>
      </c>
    </row>
    <row r="5137">
      <c r="A5137" s="10">
        <v>45236.0</v>
      </c>
      <c r="B5137" s="11" t="s">
        <v>1125</v>
      </c>
      <c r="C5137" s="12">
        <v>0.0</v>
      </c>
      <c r="D5137" s="12">
        <f t="shared" si="1"/>
        <v>6</v>
      </c>
    </row>
    <row r="5138">
      <c r="A5138" s="10">
        <v>45236.0</v>
      </c>
      <c r="B5138" s="11" t="s">
        <v>684</v>
      </c>
      <c r="C5138" s="12">
        <v>0.0</v>
      </c>
      <c r="D5138" s="12">
        <f t="shared" si="1"/>
        <v>6</v>
      </c>
    </row>
    <row r="5139">
      <c r="A5139" s="10">
        <v>45236.0</v>
      </c>
      <c r="B5139" s="11" t="s">
        <v>3490</v>
      </c>
      <c r="C5139" s="12">
        <v>0.0</v>
      </c>
      <c r="D5139" s="12">
        <f t="shared" si="1"/>
        <v>6</v>
      </c>
    </row>
    <row r="5140">
      <c r="A5140" s="10">
        <v>45236.0</v>
      </c>
      <c r="B5140" s="11" t="s">
        <v>3247</v>
      </c>
      <c r="C5140" s="12">
        <v>0.0</v>
      </c>
      <c r="D5140" s="12">
        <f t="shared" si="1"/>
        <v>6</v>
      </c>
    </row>
    <row r="5141">
      <c r="A5141" s="10">
        <v>45236.0</v>
      </c>
      <c r="B5141" s="11" t="s">
        <v>2530</v>
      </c>
      <c r="C5141" s="12">
        <v>0.0</v>
      </c>
      <c r="D5141" s="12">
        <f t="shared" si="1"/>
        <v>6</v>
      </c>
    </row>
    <row r="5142">
      <c r="A5142" s="10">
        <v>45236.0</v>
      </c>
      <c r="B5142" s="11" t="s">
        <v>3491</v>
      </c>
      <c r="C5142" s="12">
        <v>0.0</v>
      </c>
      <c r="D5142" s="12">
        <f t="shared" si="1"/>
        <v>6</v>
      </c>
    </row>
    <row r="5143">
      <c r="A5143" s="10">
        <v>45236.0</v>
      </c>
      <c r="B5143" s="11" t="s">
        <v>2006</v>
      </c>
      <c r="C5143" s="12">
        <v>0.0</v>
      </c>
      <c r="D5143" s="12">
        <f t="shared" si="1"/>
        <v>6</v>
      </c>
    </row>
    <row r="5144">
      <c r="A5144" s="10">
        <v>45236.0</v>
      </c>
      <c r="B5144" s="11" t="s">
        <v>3492</v>
      </c>
      <c r="C5144" s="12">
        <v>0.0</v>
      </c>
      <c r="D5144" s="12">
        <f t="shared" si="1"/>
        <v>6</v>
      </c>
    </row>
    <row r="5145">
      <c r="A5145" s="10">
        <v>45236.0</v>
      </c>
      <c r="B5145" s="11" t="s">
        <v>1266</v>
      </c>
      <c r="C5145" s="12">
        <v>0.0</v>
      </c>
      <c r="D5145" s="12">
        <f t="shared" si="1"/>
        <v>6</v>
      </c>
    </row>
    <row r="5146">
      <c r="A5146" s="10">
        <v>45236.0</v>
      </c>
      <c r="B5146" s="11" t="s">
        <v>1538</v>
      </c>
      <c r="C5146" s="12">
        <v>0.0</v>
      </c>
      <c r="D5146" s="12">
        <f t="shared" si="1"/>
        <v>6</v>
      </c>
    </row>
    <row r="5147">
      <c r="A5147" s="10">
        <v>45236.0</v>
      </c>
      <c r="B5147" s="11" t="s">
        <v>3493</v>
      </c>
      <c r="C5147" s="12">
        <v>0.0</v>
      </c>
      <c r="D5147" s="12">
        <f t="shared" si="1"/>
        <v>6</v>
      </c>
    </row>
    <row r="5148">
      <c r="A5148" s="10">
        <v>45236.0</v>
      </c>
      <c r="B5148" s="11" t="s">
        <v>3494</v>
      </c>
      <c r="C5148" s="12">
        <v>0.0</v>
      </c>
      <c r="D5148" s="12">
        <f t="shared" si="1"/>
        <v>6</v>
      </c>
    </row>
    <row r="5149">
      <c r="A5149" s="10">
        <v>45236.0</v>
      </c>
      <c r="B5149" s="11" t="s">
        <v>3495</v>
      </c>
      <c r="C5149" s="12">
        <v>0.0</v>
      </c>
      <c r="D5149" s="12">
        <f t="shared" si="1"/>
        <v>6</v>
      </c>
    </row>
    <row r="5150">
      <c r="A5150" s="10">
        <v>45236.0</v>
      </c>
      <c r="B5150" s="11" t="s">
        <v>1972</v>
      </c>
      <c r="C5150" s="12">
        <v>0.0</v>
      </c>
      <c r="D5150" s="12">
        <f t="shared" si="1"/>
        <v>6</v>
      </c>
    </row>
    <row r="5151">
      <c r="A5151" s="10">
        <v>45236.0</v>
      </c>
      <c r="B5151" s="11" t="s">
        <v>3496</v>
      </c>
      <c r="C5151" s="12">
        <v>0.0</v>
      </c>
      <c r="D5151" s="12">
        <f t="shared" si="1"/>
        <v>6</v>
      </c>
    </row>
    <row r="5152">
      <c r="A5152" s="10">
        <v>45236.0</v>
      </c>
      <c r="B5152" s="11" t="s">
        <v>3497</v>
      </c>
      <c r="C5152" s="12">
        <v>0.0</v>
      </c>
      <c r="D5152" s="12">
        <f t="shared" si="1"/>
        <v>6</v>
      </c>
    </row>
    <row r="5153">
      <c r="A5153" s="10">
        <v>45236.0</v>
      </c>
      <c r="B5153" s="11" t="s">
        <v>3498</v>
      </c>
      <c r="C5153" s="12">
        <v>0.0</v>
      </c>
      <c r="D5153" s="12">
        <f t="shared" si="1"/>
        <v>6</v>
      </c>
    </row>
    <row r="5154">
      <c r="A5154" s="10">
        <v>45236.0</v>
      </c>
      <c r="B5154" s="11" t="s">
        <v>546</v>
      </c>
      <c r="C5154" s="12">
        <v>0.0</v>
      </c>
      <c r="D5154" s="12">
        <f t="shared" si="1"/>
        <v>6</v>
      </c>
    </row>
    <row r="5155">
      <c r="A5155" s="10">
        <v>45236.0</v>
      </c>
      <c r="B5155" s="11" t="s">
        <v>3499</v>
      </c>
      <c r="C5155" s="12">
        <v>0.0</v>
      </c>
      <c r="D5155" s="12">
        <f t="shared" si="1"/>
        <v>6</v>
      </c>
    </row>
    <row r="5156">
      <c r="A5156" s="10">
        <v>45236.0</v>
      </c>
      <c r="B5156" s="11" t="s">
        <v>2487</v>
      </c>
      <c r="C5156" s="12">
        <v>0.0</v>
      </c>
      <c r="D5156" s="12">
        <f t="shared" si="1"/>
        <v>6</v>
      </c>
    </row>
    <row r="5157">
      <c r="A5157" s="10">
        <v>45236.0</v>
      </c>
      <c r="B5157" s="11" t="s">
        <v>3137</v>
      </c>
      <c r="C5157" s="12">
        <v>0.0</v>
      </c>
      <c r="D5157" s="12">
        <f t="shared" si="1"/>
        <v>6</v>
      </c>
    </row>
    <row r="5158">
      <c r="A5158" s="10">
        <v>45236.0</v>
      </c>
      <c r="B5158" s="11" t="s">
        <v>3500</v>
      </c>
      <c r="C5158" s="12">
        <v>0.0</v>
      </c>
      <c r="D5158" s="12">
        <f t="shared" si="1"/>
        <v>6</v>
      </c>
    </row>
    <row r="5159">
      <c r="A5159" s="10">
        <v>45236.0</v>
      </c>
      <c r="B5159" s="11" t="s">
        <v>3501</v>
      </c>
      <c r="C5159" s="12">
        <v>0.0</v>
      </c>
      <c r="D5159" s="12">
        <f t="shared" si="1"/>
        <v>6</v>
      </c>
    </row>
    <row r="5160">
      <c r="A5160" s="10">
        <v>45236.0</v>
      </c>
      <c r="B5160" s="11" t="s">
        <v>651</v>
      </c>
      <c r="C5160" s="12">
        <v>0.0</v>
      </c>
      <c r="D5160" s="12">
        <f t="shared" si="1"/>
        <v>6</v>
      </c>
    </row>
    <row r="5161">
      <c r="A5161" s="10">
        <v>45236.0</v>
      </c>
      <c r="B5161" s="11" t="s">
        <v>3502</v>
      </c>
      <c r="C5161" s="12">
        <v>0.0</v>
      </c>
      <c r="D5161" s="12">
        <f t="shared" si="1"/>
        <v>6</v>
      </c>
    </row>
    <row r="5162">
      <c r="A5162" s="10">
        <v>45236.0</v>
      </c>
      <c r="B5162" s="11" t="s">
        <v>1262</v>
      </c>
      <c r="C5162" s="12">
        <v>0.0</v>
      </c>
      <c r="D5162" s="12">
        <f t="shared" si="1"/>
        <v>6</v>
      </c>
    </row>
    <row r="5163">
      <c r="A5163" s="10">
        <v>45236.0</v>
      </c>
      <c r="B5163" s="11" t="s">
        <v>3503</v>
      </c>
      <c r="C5163" s="12">
        <v>0.0</v>
      </c>
      <c r="D5163" s="12">
        <f t="shared" si="1"/>
        <v>6</v>
      </c>
    </row>
    <row r="5164">
      <c r="A5164" s="10">
        <v>45236.0</v>
      </c>
      <c r="B5164" s="11" t="s">
        <v>3504</v>
      </c>
      <c r="C5164" s="12">
        <v>0.0</v>
      </c>
      <c r="D5164" s="12">
        <f t="shared" si="1"/>
        <v>6</v>
      </c>
    </row>
    <row r="5165">
      <c r="A5165" s="10">
        <v>45236.0</v>
      </c>
      <c r="B5165" s="11" t="s">
        <v>3505</v>
      </c>
      <c r="C5165" s="12">
        <v>0.0</v>
      </c>
      <c r="D5165" s="12">
        <f t="shared" si="1"/>
        <v>6</v>
      </c>
    </row>
    <row r="5166">
      <c r="A5166" s="10">
        <v>45236.0</v>
      </c>
      <c r="B5166" s="11" t="s">
        <v>3506</v>
      </c>
      <c r="C5166" s="12">
        <v>0.0</v>
      </c>
      <c r="D5166" s="12">
        <f t="shared" si="1"/>
        <v>6</v>
      </c>
    </row>
    <row r="5167">
      <c r="A5167" s="10">
        <v>45236.0</v>
      </c>
      <c r="B5167" s="11" t="s">
        <v>3507</v>
      </c>
      <c r="C5167" s="12">
        <v>0.0</v>
      </c>
      <c r="D5167" s="12">
        <f t="shared" si="1"/>
        <v>6</v>
      </c>
    </row>
    <row r="5168">
      <c r="A5168" s="10">
        <v>45236.0</v>
      </c>
      <c r="B5168" s="11" t="s">
        <v>774</v>
      </c>
      <c r="C5168" s="12">
        <v>0.0</v>
      </c>
      <c r="D5168" s="12">
        <f t="shared" si="1"/>
        <v>6</v>
      </c>
    </row>
    <row r="5169">
      <c r="A5169" s="10">
        <v>45236.0</v>
      </c>
      <c r="B5169" s="11" t="s">
        <v>1609</v>
      </c>
      <c r="C5169" s="12">
        <v>0.0</v>
      </c>
      <c r="D5169" s="12">
        <f t="shared" si="1"/>
        <v>6</v>
      </c>
    </row>
    <row r="5170">
      <c r="A5170" s="10">
        <v>45236.0</v>
      </c>
      <c r="B5170" s="11" t="s">
        <v>1152</v>
      </c>
      <c r="C5170" s="12">
        <v>0.0</v>
      </c>
      <c r="D5170" s="12">
        <f t="shared" si="1"/>
        <v>6</v>
      </c>
    </row>
    <row r="5171">
      <c r="A5171" s="10">
        <v>45236.0</v>
      </c>
      <c r="B5171" s="11" t="s">
        <v>576</v>
      </c>
      <c r="C5171" s="12">
        <v>0.0</v>
      </c>
      <c r="D5171" s="12">
        <f t="shared" si="1"/>
        <v>6</v>
      </c>
    </row>
    <row r="5172">
      <c r="A5172" s="10">
        <v>45236.0</v>
      </c>
      <c r="B5172" s="11" t="s">
        <v>2705</v>
      </c>
      <c r="C5172" s="12">
        <v>0.0</v>
      </c>
      <c r="D5172" s="12">
        <f t="shared" si="1"/>
        <v>6</v>
      </c>
    </row>
    <row r="5173">
      <c r="A5173" s="10">
        <v>45236.0</v>
      </c>
      <c r="B5173" s="11" t="s">
        <v>3216</v>
      </c>
      <c r="C5173" s="12">
        <v>0.0</v>
      </c>
      <c r="D5173" s="12">
        <f t="shared" si="1"/>
        <v>6</v>
      </c>
    </row>
    <row r="5174">
      <c r="A5174" s="10">
        <v>45236.0</v>
      </c>
      <c r="B5174" s="11" t="s">
        <v>3508</v>
      </c>
      <c r="C5174" s="12">
        <v>0.0</v>
      </c>
      <c r="D5174" s="12">
        <f t="shared" si="1"/>
        <v>6</v>
      </c>
    </row>
    <row r="5175">
      <c r="A5175" s="10">
        <v>45236.0</v>
      </c>
      <c r="B5175" s="11" t="s">
        <v>1090</v>
      </c>
      <c r="C5175" s="12">
        <v>0.0</v>
      </c>
      <c r="D5175" s="12">
        <f t="shared" si="1"/>
        <v>6</v>
      </c>
    </row>
    <row r="5176">
      <c r="A5176" s="10">
        <v>45236.0</v>
      </c>
      <c r="B5176" s="11" t="s">
        <v>3509</v>
      </c>
      <c r="C5176" s="12">
        <v>0.0</v>
      </c>
      <c r="D5176" s="12">
        <f t="shared" si="1"/>
        <v>6</v>
      </c>
    </row>
    <row r="5177">
      <c r="A5177" s="10">
        <v>45236.0</v>
      </c>
      <c r="B5177" s="11" t="s">
        <v>3510</v>
      </c>
      <c r="C5177" s="12">
        <v>0.0</v>
      </c>
      <c r="D5177" s="12">
        <f t="shared" si="1"/>
        <v>6</v>
      </c>
    </row>
    <row r="5178">
      <c r="A5178" s="10">
        <v>45236.0</v>
      </c>
      <c r="B5178" s="11" t="s">
        <v>3511</v>
      </c>
      <c r="C5178" s="12">
        <v>0.0</v>
      </c>
      <c r="D5178" s="12">
        <f t="shared" si="1"/>
        <v>6</v>
      </c>
    </row>
    <row r="5179">
      <c r="A5179" s="10">
        <v>45236.0</v>
      </c>
      <c r="B5179" s="11" t="s">
        <v>3512</v>
      </c>
      <c r="C5179" s="12">
        <v>0.0</v>
      </c>
      <c r="D5179" s="12">
        <f t="shared" si="1"/>
        <v>6</v>
      </c>
    </row>
    <row r="5180">
      <c r="A5180" s="10">
        <v>45236.0</v>
      </c>
      <c r="B5180" s="11" t="s">
        <v>3513</v>
      </c>
      <c r="C5180" s="12">
        <v>0.0</v>
      </c>
      <c r="D5180" s="12">
        <f t="shared" si="1"/>
        <v>6</v>
      </c>
    </row>
    <row r="5181">
      <c r="A5181" s="10">
        <v>45236.0</v>
      </c>
      <c r="B5181" s="11" t="s">
        <v>3514</v>
      </c>
      <c r="C5181" s="12">
        <v>0.0</v>
      </c>
      <c r="D5181" s="12">
        <f t="shared" si="1"/>
        <v>6</v>
      </c>
    </row>
    <row r="5182">
      <c r="A5182" s="10">
        <v>45236.0</v>
      </c>
      <c r="B5182" s="11" t="s">
        <v>3515</v>
      </c>
      <c r="C5182" s="12">
        <v>0.0</v>
      </c>
      <c r="D5182" s="12">
        <f t="shared" si="1"/>
        <v>6</v>
      </c>
    </row>
    <row r="5183">
      <c r="A5183" s="10">
        <v>45236.0</v>
      </c>
      <c r="B5183" s="11" t="s">
        <v>1733</v>
      </c>
      <c r="C5183" s="12">
        <v>0.0</v>
      </c>
      <c r="D5183" s="12">
        <f t="shared" si="1"/>
        <v>6</v>
      </c>
    </row>
    <row r="5184">
      <c r="A5184" s="10">
        <v>45236.0</v>
      </c>
      <c r="B5184" s="11" t="s">
        <v>3516</v>
      </c>
      <c r="C5184" s="12">
        <v>0.0</v>
      </c>
      <c r="D5184" s="12">
        <f t="shared" si="1"/>
        <v>6</v>
      </c>
    </row>
    <row r="5185">
      <c r="A5185" s="10">
        <v>45236.0</v>
      </c>
      <c r="B5185" s="11" t="s">
        <v>3517</v>
      </c>
      <c r="C5185" s="12">
        <v>0.0</v>
      </c>
      <c r="D5185" s="12">
        <f t="shared" si="1"/>
        <v>6</v>
      </c>
    </row>
    <row r="5186">
      <c r="A5186" s="10">
        <v>45236.0</v>
      </c>
      <c r="B5186" s="11" t="s">
        <v>3518</v>
      </c>
      <c r="C5186" s="12">
        <v>0.0</v>
      </c>
      <c r="D5186" s="12">
        <f t="shared" si="1"/>
        <v>6</v>
      </c>
    </row>
    <row r="5187">
      <c r="A5187" s="10">
        <v>45236.0</v>
      </c>
      <c r="B5187" s="11" t="s">
        <v>3519</v>
      </c>
      <c r="C5187" s="12">
        <v>0.0</v>
      </c>
      <c r="D5187" s="12">
        <f t="shared" si="1"/>
        <v>6</v>
      </c>
    </row>
    <row r="5188">
      <c r="A5188" s="10">
        <v>45236.0</v>
      </c>
      <c r="B5188" s="11" t="s">
        <v>3520</v>
      </c>
      <c r="C5188" s="12">
        <v>0.0</v>
      </c>
      <c r="D5188" s="12">
        <f t="shared" si="1"/>
        <v>6</v>
      </c>
    </row>
    <row r="5189">
      <c r="A5189" s="10">
        <v>45236.0</v>
      </c>
      <c r="B5189" s="11" t="s">
        <v>3521</v>
      </c>
      <c r="C5189" s="12">
        <v>0.0</v>
      </c>
      <c r="D5189" s="12">
        <f t="shared" si="1"/>
        <v>6</v>
      </c>
    </row>
    <row r="5190">
      <c r="A5190" s="10">
        <v>45243.0</v>
      </c>
      <c r="B5190" s="11" t="s">
        <v>3522</v>
      </c>
      <c r="C5190" s="12">
        <v>0.0</v>
      </c>
      <c r="D5190" s="12">
        <f t="shared" si="1"/>
        <v>13</v>
      </c>
    </row>
    <row r="5191">
      <c r="A5191" s="10">
        <v>45243.0</v>
      </c>
      <c r="B5191" s="11" t="s">
        <v>719</v>
      </c>
      <c r="C5191" s="12">
        <v>0.0</v>
      </c>
      <c r="D5191" s="12">
        <f t="shared" si="1"/>
        <v>13</v>
      </c>
    </row>
    <row r="5192">
      <c r="A5192" s="10">
        <v>45243.0</v>
      </c>
      <c r="B5192" s="11" t="s">
        <v>2791</v>
      </c>
      <c r="C5192" s="12">
        <v>0.0</v>
      </c>
      <c r="D5192" s="12">
        <f t="shared" si="1"/>
        <v>13</v>
      </c>
    </row>
    <row r="5193">
      <c r="A5193" s="10">
        <v>45243.0</v>
      </c>
      <c r="B5193" s="11" t="s">
        <v>3523</v>
      </c>
      <c r="C5193" s="12">
        <v>0.0</v>
      </c>
      <c r="D5193" s="12">
        <f t="shared" si="1"/>
        <v>13</v>
      </c>
    </row>
    <row r="5194">
      <c r="A5194" s="10">
        <v>45243.0</v>
      </c>
      <c r="B5194" s="11" t="s">
        <v>2397</v>
      </c>
      <c r="C5194" s="12">
        <v>0.0</v>
      </c>
      <c r="D5194" s="12">
        <f t="shared" si="1"/>
        <v>13</v>
      </c>
    </row>
    <row r="5195">
      <c r="A5195" s="10">
        <v>45243.0</v>
      </c>
      <c r="B5195" s="11" t="s">
        <v>3524</v>
      </c>
      <c r="C5195" s="12">
        <v>0.0</v>
      </c>
      <c r="D5195" s="12">
        <f t="shared" si="1"/>
        <v>13</v>
      </c>
    </row>
    <row r="5196">
      <c r="A5196" s="10">
        <v>45243.0</v>
      </c>
      <c r="B5196" s="11" t="s">
        <v>298</v>
      </c>
      <c r="C5196" s="12">
        <v>0.0</v>
      </c>
      <c r="D5196" s="12">
        <f t="shared" si="1"/>
        <v>13</v>
      </c>
    </row>
    <row r="5197">
      <c r="A5197" s="10">
        <v>45243.0</v>
      </c>
      <c r="B5197" s="11" t="s">
        <v>1221</v>
      </c>
      <c r="C5197" s="12">
        <v>0.0</v>
      </c>
      <c r="D5197" s="12">
        <f t="shared" si="1"/>
        <v>13</v>
      </c>
    </row>
    <row r="5198">
      <c r="A5198" s="10">
        <v>45243.0</v>
      </c>
      <c r="B5198" s="11" t="s">
        <v>584</v>
      </c>
      <c r="C5198" s="12">
        <v>0.0</v>
      </c>
      <c r="D5198" s="12">
        <f t="shared" si="1"/>
        <v>13</v>
      </c>
    </row>
    <row r="5199">
      <c r="A5199" s="10">
        <v>45243.0</v>
      </c>
      <c r="B5199" s="11" t="s">
        <v>1178</v>
      </c>
      <c r="C5199" s="12">
        <v>0.0</v>
      </c>
      <c r="D5199" s="12">
        <f t="shared" si="1"/>
        <v>13</v>
      </c>
    </row>
    <row r="5200">
      <c r="A5200" s="10">
        <v>45243.0</v>
      </c>
      <c r="B5200" s="11" t="s">
        <v>938</v>
      </c>
      <c r="C5200" s="12">
        <v>0.0</v>
      </c>
      <c r="D5200" s="12">
        <f t="shared" si="1"/>
        <v>13</v>
      </c>
    </row>
    <row r="5201">
      <c r="A5201" s="10">
        <v>45243.0</v>
      </c>
      <c r="B5201" s="11" t="s">
        <v>601</v>
      </c>
      <c r="C5201" s="12">
        <v>0.0</v>
      </c>
      <c r="D5201" s="12">
        <f t="shared" si="1"/>
        <v>13</v>
      </c>
    </row>
    <row r="5202">
      <c r="A5202" s="10">
        <v>45243.0</v>
      </c>
      <c r="B5202" s="11" t="s">
        <v>3166</v>
      </c>
      <c r="C5202" s="12">
        <v>0.0</v>
      </c>
      <c r="D5202" s="12">
        <f t="shared" si="1"/>
        <v>13</v>
      </c>
    </row>
    <row r="5203">
      <c r="A5203" s="10">
        <v>45243.0</v>
      </c>
      <c r="B5203" s="11" t="s">
        <v>1996</v>
      </c>
      <c r="C5203" s="12">
        <v>0.0</v>
      </c>
      <c r="D5203" s="12">
        <f t="shared" si="1"/>
        <v>13</v>
      </c>
    </row>
    <row r="5204">
      <c r="A5204" s="10">
        <v>45243.0</v>
      </c>
      <c r="B5204" s="11" t="s">
        <v>3525</v>
      </c>
      <c r="C5204" s="12">
        <v>0.0</v>
      </c>
      <c r="D5204" s="12">
        <f t="shared" si="1"/>
        <v>13</v>
      </c>
    </row>
    <row r="5205">
      <c r="A5205" s="10">
        <v>45243.0</v>
      </c>
      <c r="B5205" s="11" t="s">
        <v>463</v>
      </c>
      <c r="C5205" s="12">
        <v>0.0</v>
      </c>
      <c r="D5205" s="12">
        <f t="shared" si="1"/>
        <v>13</v>
      </c>
    </row>
    <row r="5206">
      <c r="A5206" s="10">
        <v>45243.0</v>
      </c>
      <c r="B5206" s="11" t="s">
        <v>474</v>
      </c>
      <c r="C5206" s="12">
        <v>0.0</v>
      </c>
      <c r="D5206" s="12">
        <f t="shared" si="1"/>
        <v>13</v>
      </c>
    </row>
    <row r="5207">
      <c r="A5207" s="10">
        <v>45243.0</v>
      </c>
      <c r="B5207" s="11" t="s">
        <v>3526</v>
      </c>
      <c r="C5207" s="12">
        <v>0.0</v>
      </c>
      <c r="D5207" s="12">
        <f t="shared" si="1"/>
        <v>13</v>
      </c>
    </row>
    <row r="5208">
      <c r="A5208" s="10">
        <v>45243.0</v>
      </c>
      <c r="B5208" s="11" t="s">
        <v>3527</v>
      </c>
      <c r="C5208" s="12">
        <v>0.0</v>
      </c>
      <c r="D5208" s="12">
        <f t="shared" si="1"/>
        <v>13</v>
      </c>
    </row>
    <row r="5209">
      <c r="A5209" s="10">
        <v>45243.0</v>
      </c>
      <c r="B5209" s="11" t="s">
        <v>3528</v>
      </c>
      <c r="C5209" s="12">
        <v>0.0</v>
      </c>
      <c r="D5209" s="12">
        <f t="shared" si="1"/>
        <v>13</v>
      </c>
    </row>
    <row r="5210">
      <c r="A5210" s="10">
        <v>45243.0</v>
      </c>
      <c r="B5210" s="11" t="s">
        <v>3529</v>
      </c>
      <c r="C5210" s="12">
        <v>0.0</v>
      </c>
      <c r="D5210" s="12">
        <f t="shared" si="1"/>
        <v>13</v>
      </c>
    </row>
    <row r="5211">
      <c r="A5211" s="10">
        <v>45243.0</v>
      </c>
      <c r="B5211" s="11" t="s">
        <v>3530</v>
      </c>
      <c r="C5211" s="12">
        <v>0.0</v>
      </c>
      <c r="D5211" s="12">
        <f t="shared" si="1"/>
        <v>13</v>
      </c>
    </row>
    <row r="5212">
      <c r="A5212" s="10">
        <v>45243.0</v>
      </c>
      <c r="B5212" s="11" t="s">
        <v>1268</v>
      </c>
      <c r="C5212" s="12">
        <v>0.0</v>
      </c>
      <c r="D5212" s="12">
        <f t="shared" si="1"/>
        <v>13</v>
      </c>
    </row>
    <row r="5213">
      <c r="A5213" s="10">
        <v>45243.0</v>
      </c>
      <c r="B5213" s="11" t="s">
        <v>3531</v>
      </c>
      <c r="C5213" s="12">
        <v>0.0</v>
      </c>
      <c r="D5213" s="12">
        <f t="shared" si="1"/>
        <v>13</v>
      </c>
    </row>
    <row r="5214">
      <c r="A5214" s="10">
        <v>45243.0</v>
      </c>
      <c r="B5214" s="11" t="s">
        <v>3532</v>
      </c>
      <c r="C5214" s="12">
        <v>0.0</v>
      </c>
      <c r="D5214" s="12">
        <f t="shared" si="1"/>
        <v>13</v>
      </c>
    </row>
    <row r="5215">
      <c r="A5215" s="10">
        <v>45243.0</v>
      </c>
      <c r="B5215" s="11" t="s">
        <v>3533</v>
      </c>
      <c r="C5215" s="12">
        <v>0.0</v>
      </c>
      <c r="D5215" s="12">
        <f t="shared" si="1"/>
        <v>13</v>
      </c>
    </row>
    <row r="5216">
      <c r="A5216" s="10">
        <v>45243.0</v>
      </c>
      <c r="B5216" s="11" t="s">
        <v>2420</v>
      </c>
      <c r="C5216" s="12">
        <v>0.0</v>
      </c>
      <c r="D5216" s="12">
        <f t="shared" si="1"/>
        <v>13</v>
      </c>
    </row>
    <row r="5217">
      <c r="A5217" s="10">
        <v>45243.0</v>
      </c>
      <c r="B5217" s="11" t="s">
        <v>333</v>
      </c>
      <c r="C5217" s="12">
        <v>0.0</v>
      </c>
      <c r="D5217" s="12">
        <f t="shared" si="1"/>
        <v>13</v>
      </c>
    </row>
    <row r="5218">
      <c r="A5218" s="10">
        <v>45243.0</v>
      </c>
      <c r="B5218" s="11" t="s">
        <v>282</v>
      </c>
      <c r="C5218" s="12">
        <v>0.0</v>
      </c>
      <c r="D5218" s="12">
        <f t="shared" si="1"/>
        <v>13</v>
      </c>
    </row>
    <row r="5219">
      <c r="A5219" s="10">
        <v>45243.0</v>
      </c>
      <c r="B5219" s="11" t="s">
        <v>3534</v>
      </c>
      <c r="C5219" s="12">
        <v>0.0</v>
      </c>
      <c r="D5219" s="12">
        <f t="shared" si="1"/>
        <v>13</v>
      </c>
    </row>
    <row r="5220">
      <c r="A5220" s="10">
        <v>45243.0</v>
      </c>
      <c r="B5220" s="11" t="s">
        <v>3535</v>
      </c>
      <c r="C5220" s="12">
        <v>0.0</v>
      </c>
      <c r="D5220" s="12">
        <f t="shared" si="1"/>
        <v>13</v>
      </c>
    </row>
    <row r="5221">
      <c r="A5221" s="10">
        <v>45243.0</v>
      </c>
      <c r="B5221" s="11" t="s">
        <v>3536</v>
      </c>
      <c r="C5221" s="12">
        <v>0.0</v>
      </c>
      <c r="D5221" s="12">
        <f t="shared" si="1"/>
        <v>13</v>
      </c>
    </row>
    <row r="5222">
      <c r="A5222" s="10">
        <v>45243.0</v>
      </c>
      <c r="B5222" s="11" t="s">
        <v>3537</v>
      </c>
      <c r="C5222" s="12">
        <v>0.0</v>
      </c>
      <c r="D5222" s="12">
        <f t="shared" si="1"/>
        <v>13</v>
      </c>
    </row>
    <row r="5223">
      <c r="A5223" s="10">
        <v>45243.0</v>
      </c>
      <c r="B5223" s="11" t="s">
        <v>3538</v>
      </c>
      <c r="C5223" s="12">
        <v>0.0</v>
      </c>
      <c r="D5223" s="12">
        <f t="shared" si="1"/>
        <v>13</v>
      </c>
    </row>
    <row r="5224">
      <c r="A5224" s="10">
        <v>45243.0</v>
      </c>
      <c r="B5224" s="11" t="s">
        <v>3539</v>
      </c>
      <c r="C5224" s="12">
        <v>0.0</v>
      </c>
      <c r="D5224" s="12">
        <f t="shared" si="1"/>
        <v>13</v>
      </c>
    </row>
    <row r="5225">
      <c r="A5225" s="10">
        <v>45243.0</v>
      </c>
      <c r="B5225" s="11" t="s">
        <v>3540</v>
      </c>
      <c r="C5225" s="12">
        <v>0.0</v>
      </c>
      <c r="D5225" s="12">
        <f t="shared" si="1"/>
        <v>13</v>
      </c>
    </row>
    <row r="5226">
      <c r="A5226" s="10">
        <v>45243.0</v>
      </c>
      <c r="B5226" s="11" t="s">
        <v>2322</v>
      </c>
      <c r="C5226" s="12">
        <v>0.0</v>
      </c>
      <c r="D5226" s="12">
        <f t="shared" si="1"/>
        <v>13</v>
      </c>
    </row>
    <row r="5227">
      <c r="A5227" s="10">
        <v>45243.0</v>
      </c>
      <c r="B5227" s="11" t="s">
        <v>3541</v>
      </c>
      <c r="C5227" s="12">
        <v>0.0</v>
      </c>
      <c r="D5227" s="12">
        <f t="shared" si="1"/>
        <v>13</v>
      </c>
    </row>
    <row r="5228">
      <c r="A5228" s="10">
        <v>45243.0</v>
      </c>
      <c r="B5228" s="11" t="s">
        <v>3542</v>
      </c>
      <c r="C5228" s="12">
        <v>0.0</v>
      </c>
      <c r="D5228" s="12">
        <f t="shared" si="1"/>
        <v>13</v>
      </c>
    </row>
    <row r="5229">
      <c r="A5229" s="10">
        <v>45243.0</v>
      </c>
      <c r="B5229" s="11" t="s">
        <v>3405</v>
      </c>
      <c r="C5229" s="12">
        <v>0.0</v>
      </c>
      <c r="D5229" s="12">
        <f t="shared" si="1"/>
        <v>13</v>
      </c>
    </row>
    <row r="5230">
      <c r="A5230" s="10">
        <v>45243.0</v>
      </c>
      <c r="B5230" s="11" t="s">
        <v>1683</v>
      </c>
      <c r="C5230" s="12">
        <v>0.0</v>
      </c>
      <c r="D5230" s="12">
        <f t="shared" si="1"/>
        <v>13</v>
      </c>
    </row>
    <row r="5231">
      <c r="A5231" s="10">
        <v>45243.0</v>
      </c>
      <c r="B5231" s="11" t="s">
        <v>1876</v>
      </c>
      <c r="C5231" s="12">
        <v>0.0</v>
      </c>
      <c r="D5231" s="12">
        <f t="shared" si="1"/>
        <v>13</v>
      </c>
    </row>
    <row r="5232">
      <c r="A5232" s="10">
        <v>45243.0</v>
      </c>
      <c r="B5232" s="11" t="s">
        <v>369</v>
      </c>
      <c r="C5232" s="12">
        <v>0.0</v>
      </c>
      <c r="D5232" s="12">
        <f t="shared" si="1"/>
        <v>13</v>
      </c>
    </row>
    <row r="5233">
      <c r="A5233" s="10">
        <v>45243.0</v>
      </c>
      <c r="B5233" s="11" t="s">
        <v>2235</v>
      </c>
      <c r="C5233" s="12">
        <v>0.0</v>
      </c>
      <c r="D5233" s="12">
        <f t="shared" si="1"/>
        <v>13</v>
      </c>
    </row>
    <row r="5234">
      <c r="A5234" s="10">
        <v>45243.0</v>
      </c>
      <c r="B5234" s="11" t="s">
        <v>3543</v>
      </c>
      <c r="C5234" s="12">
        <v>0.0</v>
      </c>
      <c r="D5234" s="12">
        <f t="shared" si="1"/>
        <v>13</v>
      </c>
    </row>
    <row r="5235">
      <c r="A5235" s="10">
        <v>45243.0</v>
      </c>
      <c r="B5235" s="11" t="s">
        <v>1898</v>
      </c>
      <c r="C5235" s="12">
        <v>0.0</v>
      </c>
      <c r="D5235" s="12">
        <f t="shared" si="1"/>
        <v>13</v>
      </c>
    </row>
    <row r="5236">
      <c r="A5236" s="10">
        <v>45243.0</v>
      </c>
      <c r="B5236" s="11" t="s">
        <v>2694</v>
      </c>
      <c r="C5236" s="12">
        <v>0.0</v>
      </c>
      <c r="D5236" s="12">
        <f t="shared" si="1"/>
        <v>13</v>
      </c>
    </row>
    <row r="5237">
      <c r="A5237" s="10">
        <v>45243.0</v>
      </c>
      <c r="B5237" s="11" t="s">
        <v>3544</v>
      </c>
      <c r="C5237" s="12">
        <v>0.0</v>
      </c>
      <c r="D5237" s="12">
        <f t="shared" si="1"/>
        <v>13</v>
      </c>
    </row>
    <row r="5238">
      <c r="A5238" s="10">
        <v>45243.0</v>
      </c>
      <c r="B5238" s="11" t="s">
        <v>713</v>
      </c>
      <c r="C5238" s="12">
        <v>0.0</v>
      </c>
      <c r="D5238" s="12">
        <f t="shared" si="1"/>
        <v>13</v>
      </c>
    </row>
    <row r="5239">
      <c r="A5239" s="10">
        <v>45243.0</v>
      </c>
      <c r="B5239" s="11" t="s">
        <v>3545</v>
      </c>
      <c r="C5239" s="12">
        <v>0.0</v>
      </c>
      <c r="D5239" s="12">
        <f t="shared" si="1"/>
        <v>13</v>
      </c>
    </row>
    <row r="5240">
      <c r="A5240" s="10">
        <v>45243.0</v>
      </c>
      <c r="B5240" s="11" t="s">
        <v>3546</v>
      </c>
      <c r="C5240" s="12">
        <v>0.0</v>
      </c>
      <c r="D5240" s="12">
        <f t="shared" si="1"/>
        <v>13</v>
      </c>
    </row>
    <row r="5241">
      <c r="A5241" s="10">
        <v>45243.0</v>
      </c>
      <c r="B5241" s="11" t="s">
        <v>3361</v>
      </c>
      <c r="C5241" s="12">
        <v>0.0</v>
      </c>
      <c r="D5241" s="12">
        <f t="shared" si="1"/>
        <v>13</v>
      </c>
    </row>
    <row r="5242">
      <c r="A5242" s="10">
        <v>45243.0</v>
      </c>
      <c r="B5242" s="11" t="s">
        <v>3547</v>
      </c>
      <c r="C5242" s="12">
        <v>0.0</v>
      </c>
      <c r="D5242" s="12">
        <f t="shared" si="1"/>
        <v>13</v>
      </c>
    </row>
    <row r="5243">
      <c r="A5243" s="10">
        <v>45243.0</v>
      </c>
      <c r="B5243" s="11" t="s">
        <v>3548</v>
      </c>
      <c r="C5243" s="12">
        <v>0.0</v>
      </c>
      <c r="D5243" s="12">
        <f t="shared" si="1"/>
        <v>13</v>
      </c>
    </row>
    <row r="5244">
      <c r="A5244" s="10">
        <v>45243.0</v>
      </c>
      <c r="B5244" s="11" t="s">
        <v>602</v>
      </c>
      <c r="C5244" s="12">
        <v>0.0</v>
      </c>
      <c r="D5244" s="12">
        <f t="shared" si="1"/>
        <v>13</v>
      </c>
    </row>
    <row r="5245">
      <c r="A5245" s="10">
        <v>45243.0</v>
      </c>
      <c r="B5245" s="11" t="s">
        <v>198</v>
      </c>
      <c r="C5245" s="12">
        <v>0.0</v>
      </c>
      <c r="D5245" s="12">
        <f t="shared" si="1"/>
        <v>13</v>
      </c>
    </row>
    <row r="5246">
      <c r="A5246" s="10">
        <v>45243.0</v>
      </c>
      <c r="B5246" s="11" t="s">
        <v>3549</v>
      </c>
      <c r="C5246" s="12">
        <v>0.0</v>
      </c>
      <c r="D5246" s="12">
        <f t="shared" si="1"/>
        <v>13</v>
      </c>
    </row>
    <row r="5247">
      <c r="A5247" s="10">
        <v>45243.0</v>
      </c>
      <c r="B5247" s="11" t="s">
        <v>3550</v>
      </c>
      <c r="C5247" s="12">
        <v>0.0</v>
      </c>
      <c r="D5247" s="12">
        <f t="shared" si="1"/>
        <v>13</v>
      </c>
    </row>
    <row r="5248">
      <c r="A5248" s="10">
        <v>45243.0</v>
      </c>
      <c r="B5248" s="11" t="s">
        <v>3551</v>
      </c>
      <c r="C5248" s="12">
        <v>0.0</v>
      </c>
      <c r="D5248" s="12">
        <f t="shared" si="1"/>
        <v>13</v>
      </c>
    </row>
    <row r="5249">
      <c r="A5249" s="10">
        <v>45243.0</v>
      </c>
      <c r="B5249" s="11" t="s">
        <v>1130</v>
      </c>
      <c r="C5249" s="12">
        <v>0.0</v>
      </c>
      <c r="D5249" s="12">
        <f t="shared" si="1"/>
        <v>13</v>
      </c>
    </row>
    <row r="5250">
      <c r="A5250" s="10">
        <v>45244.0</v>
      </c>
      <c r="B5250" s="11" t="s">
        <v>3300</v>
      </c>
      <c r="C5250" s="12">
        <v>0.0</v>
      </c>
      <c r="D5250" s="12">
        <f t="shared" si="1"/>
        <v>14</v>
      </c>
    </row>
    <row r="5251">
      <c r="A5251" s="10">
        <v>45244.0</v>
      </c>
      <c r="B5251" s="11" t="s">
        <v>3552</v>
      </c>
      <c r="C5251" s="12">
        <v>0.0</v>
      </c>
      <c r="D5251" s="12">
        <f t="shared" si="1"/>
        <v>14</v>
      </c>
    </row>
    <row r="5252">
      <c r="A5252" s="10">
        <v>45244.0</v>
      </c>
      <c r="B5252" s="11" t="s">
        <v>755</v>
      </c>
      <c r="C5252" s="12">
        <v>0.0</v>
      </c>
      <c r="D5252" s="12">
        <f t="shared" si="1"/>
        <v>14</v>
      </c>
    </row>
    <row r="5253">
      <c r="A5253" s="10">
        <v>45244.0</v>
      </c>
      <c r="B5253" s="11" t="s">
        <v>3553</v>
      </c>
      <c r="C5253" s="12">
        <v>0.0</v>
      </c>
      <c r="D5253" s="12">
        <f t="shared" si="1"/>
        <v>14</v>
      </c>
    </row>
    <row r="5254">
      <c r="A5254" s="10">
        <v>45244.0</v>
      </c>
      <c r="B5254" s="11" t="s">
        <v>2687</v>
      </c>
      <c r="C5254" s="12">
        <v>0.0</v>
      </c>
      <c r="D5254" s="12">
        <f t="shared" si="1"/>
        <v>14</v>
      </c>
    </row>
    <row r="5255">
      <c r="A5255" s="10">
        <v>45244.0</v>
      </c>
      <c r="B5255" s="11" t="s">
        <v>3234</v>
      </c>
      <c r="C5255" s="12">
        <v>0.0</v>
      </c>
      <c r="D5255" s="12">
        <f t="shared" si="1"/>
        <v>14</v>
      </c>
    </row>
    <row r="5256">
      <c r="A5256" s="10">
        <v>45244.0</v>
      </c>
      <c r="B5256" s="11" t="s">
        <v>945</v>
      </c>
      <c r="C5256" s="12">
        <v>0.0</v>
      </c>
      <c r="D5256" s="12">
        <f t="shared" si="1"/>
        <v>14</v>
      </c>
    </row>
    <row r="5257">
      <c r="A5257" s="10">
        <v>45244.0</v>
      </c>
      <c r="B5257" s="11" t="s">
        <v>1727</v>
      </c>
      <c r="C5257" s="12">
        <v>0.0</v>
      </c>
      <c r="D5257" s="12">
        <f t="shared" si="1"/>
        <v>14</v>
      </c>
    </row>
    <row r="5258">
      <c r="A5258" s="10">
        <v>45244.0</v>
      </c>
      <c r="B5258" s="11" t="s">
        <v>615</v>
      </c>
      <c r="C5258" s="12">
        <v>0.0</v>
      </c>
      <c r="D5258" s="12">
        <f t="shared" si="1"/>
        <v>14</v>
      </c>
    </row>
    <row r="5259">
      <c r="A5259" s="10">
        <v>45244.0</v>
      </c>
      <c r="B5259" s="11" t="s">
        <v>2954</v>
      </c>
      <c r="C5259" s="12">
        <v>0.0</v>
      </c>
      <c r="D5259" s="12">
        <f t="shared" si="1"/>
        <v>14</v>
      </c>
    </row>
    <row r="5260">
      <c r="A5260" s="10">
        <v>45244.0</v>
      </c>
      <c r="B5260" s="11" t="s">
        <v>2671</v>
      </c>
      <c r="C5260" s="12">
        <v>0.0</v>
      </c>
      <c r="D5260" s="12">
        <f t="shared" si="1"/>
        <v>14</v>
      </c>
    </row>
    <row r="5261">
      <c r="A5261" s="10">
        <v>45244.0</v>
      </c>
      <c r="B5261" s="11" t="s">
        <v>3554</v>
      </c>
      <c r="C5261" s="12">
        <v>0.0</v>
      </c>
      <c r="D5261" s="12">
        <f t="shared" si="1"/>
        <v>14</v>
      </c>
    </row>
    <row r="5262">
      <c r="A5262" s="10">
        <v>45244.0</v>
      </c>
      <c r="B5262" s="11" t="s">
        <v>3555</v>
      </c>
      <c r="C5262" s="12">
        <v>0.0</v>
      </c>
      <c r="D5262" s="12">
        <f t="shared" si="1"/>
        <v>14</v>
      </c>
    </row>
    <row r="5263">
      <c r="A5263" s="10">
        <v>45244.0</v>
      </c>
      <c r="B5263" s="11" t="s">
        <v>3556</v>
      </c>
      <c r="C5263" s="12">
        <v>0.0</v>
      </c>
      <c r="D5263" s="12">
        <f t="shared" si="1"/>
        <v>14</v>
      </c>
    </row>
    <row r="5264">
      <c r="A5264" s="10">
        <v>45244.0</v>
      </c>
      <c r="B5264" s="11" t="s">
        <v>1375</v>
      </c>
      <c r="C5264" s="12">
        <v>0.0</v>
      </c>
      <c r="D5264" s="12">
        <f t="shared" si="1"/>
        <v>14</v>
      </c>
    </row>
    <row r="5265">
      <c r="A5265" s="10">
        <v>45244.0</v>
      </c>
      <c r="B5265" s="11" t="s">
        <v>2509</v>
      </c>
      <c r="C5265" s="12">
        <v>0.0</v>
      </c>
      <c r="D5265" s="12">
        <f t="shared" si="1"/>
        <v>14</v>
      </c>
    </row>
    <row r="5266">
      <c r="A5266" s="10">
        <v>45244.0</v>
      </c>
      <c r="B5266" s="11" t="s">
        <v>3557</v>
      </c>
      <c r="C5266" s="12">
        <v>0.0</v>
      </c>
      <c r="D5266" s="12">
        <f t="shared" si="1"/>
        <v>14</v>
      </c>
    </row>
    <row r="5267">
      <c r="A5267" s="10">
        <v>45244.0</v>
      </c>
      <c r="B5267" s="11" t="s">
        <v>3558</v>
      </c>
      <c r="C5267" s="12">
        <v>0.0</v>
      </c>
      <c r="D5267" s="12">
        <f t="shared" si="1"/>
        <v>14</v>
      </c>
    </row>
    <row r="5268">
      <c r="A5268" s="10">
        <v>45244.0</v>
      </c>
      <c r="B5268" s="11" t="s">
        <v>1750</v>
      </c>
      <c r="C5268" s="12">
        <v>0.0</v>
      </c>
      <c r="D5268" s="12">
        <f t="shared" si="1"/>
        <v>14</v>
      </c>
    </row>
    <row r="5269">
      <c r="A5269" s="10">
        <v>45244.0</v>
      </c>
      <c r="B5269" s="11" t="s">
        <v>1711</v>
      </c>
      <c r="C5269" s="12">
        <v>0.0</v>
      </c>
      <c r="D5269" s="12">
        <f t="shared" si="1"/>
        <v>14</v>
      </c>
    </row>
    <row r="5270">
      <c r="A5270" s="10">
        <v>45244.0</v>
      </c>
      <c r="B5270" s="11" t="s">
        <v>3559</v>
      </c>
      <c r="C5270" s="12">
        <v>0.0</v>
      </c>
      <c r="D5270" s="12">
        <f t="shared" si="1"/>
        <v>14</v>
      </c>
    </row>
    <row r="5271">
      <c r="A5271" s="10">
        <v>45244.0</v>
      </c>
      <c r="B5271" s="11" t="s">
        <v>3560</v>
      </c>
      <c r="C5271" s="12">
        <v>0.0</v>
      </c>
      <c r="D5271" s="12">
        <f t="shared" si="1"/>
        <v>14</v>
      </c>
    </row>
    <row r="5272">
      <c r="A5272" s="10">
        <v>45244.0</v>
      </c>
      <c r="B5272" s="11" t="s">
        <v>3561</v>
      </c>
      <c r="C5272" s="12">
        <v>0.0</v>
      </c>
      <c r="D5272" s="12">
        <f t="shared" si="1"/>
        <v>14</v>
      </c>
    </row>
    <row r="5273">
      <c r="A5273" s="10">
        <v>45244.0</v>
      </c>
      <c r="B5273" s="11" t="s">
        <v>3562</v>
      </c>
      <c r="C5273" s="12">
        <v>0.0</v>
      </c>
      <c r="D5273" s="12">
        <f t="shared" si="1"/>
        <v>14</v>
      </c>
    </row>
    <row r="5274">
      <c r="A5274" s="10">
        <v>45244.0</v>
      </c>
      <c r="B5274" s="11" t="s">
        <v>2124</v>
      </c>
      <c r="C5274" s="12">
        <v>0.0</v>
      </c>
      <c r="D5274" s="12">
        <f t="shared" si="1"/>
        <v>14</v>
      </c>
    </row>
    <row r="5275">
      <c r="A5275" s="10">
        <v>45244.0</v>
      </c>
      <c r="B5275" s="11" t="s">
        <v>3563</v>
      </c>
      <c r="C5275" s="12">
        <v>0.0</v>
      </c>
      <c r="D5275" s="12">
        <f t="shared" si="1"/>
        <v>14</v>
      </c>
    </row>
    <row r="5276">
      <c r="A5276" s="10">
        <v>45244.0</v>
      </c>
      <c r="B5276" s="11" t="s">
        <v>3564</v>
      </c>
      <c r="C5276" s="12">
        <v>0.0</v>
      </c>
      <c r="D5276" s="12">
        <f t="shared" si="1"/>
        <v>14</v>
      </c>
    </row>
    <row r="5277">
      <c r="A5277" s="10">
        <v>45244.0</v>
      </c>
      <c r="B5277" s="11" t="s">
        <v>2078</v>
      </c>
      <c r="C5277" s="12">
        <v>0.0</v>
      </c>
      <c r="D5277" s="12">
        <f t="shared" si="1"/>
        <v>14</v>
      </c>
    </row>
    <row r="5278">
      <c r="A5278" s="10">
        <v>45244.0</v>
      </c>
      <c r="B5278" s="11" t="s">
        <v>3565</v>
      </c>
      <c r="C5278" s="12">
        <v>0.0</v>
      </c>
      <c r="D5278" s="12">
        <f t="shared" si="1"/>
        <v>14</v>
      </c>
    </row>
    <row r="5279">
      <c r="A5279" s="10">
        <v>45244.0</v>
      </c>
      <c r="B5279" s="11" t="s">
        <v>3566</v>
      </c>
      <c r="C5279" s="12">
        <v>0.0</v>
      </c>
      <c r="D5279" s="12">
        <f t="shared" si="1"/>
        <v>14</v>
      </c>
    </row>
    <row r="5280">
      <c r="A5280" s="10">
        <v>45244.0</v>
      </c>
      <c r="B5280" s="11" t="s">
        <v>952</v>
      </c>
      <c r="C5280" s="12">
        <v>0.0</v>
      </c>
      <c r="D5280" s="12">
        <f t="shared" si="1"/>
        <v>14</v>
      </c>
    </row>
    <row r="5281">
      <c r="A5281" s="10">
        <v>45244.0</v>
      </c>
      <c r="B5281" s="11" t="s">
        <v>3567</v>
      </c>
      <c r="C5281" s="12">
        <v>0.0</v>
      </c>
      <c r="D5281" s="12">
        <f t="shared" si="1"/>
        <v>14</v>
      </c>
    </row>
    <row r="5282">
      <c r="A5282" s="10">
        <v>45244.0</v>
      </c>
      <c r="B5282" s="11" t="s">
        <v>3568</v>
      </c>
      <c r="C5282" s="12">
        <v>0.0</v>
      </c>
      <c r="D5282" s="12">
        <f t="shared" si="1"/>
        <v>14</v>
      </c>
    </row>
    <row r="5283">
      <c r="A5283" s="10">
        <v>45244.0</v>
      </c>
      <c r="B5283" s="11" t="s">
        <v>3468</v>
      </c>
      <c r="C5283" s="12">
        <v>0.0</v>
      </c>
      <c r="D5283" s="12">
        <f t="shared" si="1"/>
        <v>14</v>
      </c>
    </row>
    <row r="5284">
      <c r="A5284" s="10">
        <v>45244.0</v>
      </c>
      <c r="B5284" s="11" t="s">
        <v>3569</v>
      </c>
      <c r="C5284" s="12">
        <v>0.0</v>
      </c>
      <c r="D5284" s="12">
        <f t="shared" si="1"/>
        <v>14</v>
      </c>
    </row>
    <row r="5285">
      <c r="A5285" s="10">
        <v>45244.0</v>
      </c>
      <c r="B5285" s="11" t="s">
        <v>1836</v>
      </c>
      <c r="C5285" s="12">
        <v>0.0</v>
      </c>
      <c r="D5285" s="12">
        <f t="shared" si="1"/>
        <v>14</v>
      </c>
    </row>
    <row r="5286">
      <c r="A5286" s="10">
        <v>45244.0</v>
      </c>
      <c r="B5286" s="11" t="s">
        <v>3570</v>
      </c>
      <c r="C5286" s="12">
        <v>0.0</v>
      </c>
      <c r="D5286" s="12">
        <f t="shared" si="1"/>
        <v>14</v>
      </c>
    </row>
    <row r="5287">
      <c r="A5287" s="10">
        <v>45244.0</v>
      </c>
      <c r="B5287" s="11" t="s">
        <v>3571</v>
      </c>
      <c r="C5287" s="12">
        <v>0.0</v>
      </c>
      <c r="D5287" s="12">
        <f t="shared" si="1"/>
        <v>14</v>
      </c>
    </row>
    <row r="5288">
      <c r="A5288" s="10">
        <v>45244.0</v>
      </c>
      <c r="B5288" s="11" t="s">
        <v>2192</v>
      </c>
      <c r="C5288" s="12">
        <v>0.0</v>
      </c>
      <c r="D5288" s="12">
        <f t="shared" si="1"/>
        <v>14</v>
      </c>
    </row>
    <row r="5289">
      <c r="A5289" s="10">
        <v>45244.0</v>
      </c>
      <c r="B5289" s="11" t="s">
        <v>3572</v>
      </c>
      <c r="C5289" s="12">
        <v>0.0</v>
      </c>
      <c r="D5289" s="12">
        <f t="shared" si="1"/>
        <v>14</v>
      </c>
    </row>
    <row r="5290">
      <c r="A5290" s="10">
        <v>45244.0</v>
      </c>
      <c r="B5290" s="11" t="s">
        <v>2174</v>
      </c>
      <c r="C5290" s="12">
        <v>0.0</v>
      </c>
      <c r="D5290" s="12">
        <f t="shared" si="1"/>
        <v>14</v>
      </c>
    </row>
    <row r="5291">
      <c r="A5291" s="10">
        <v>45244.0</v>
      </c>
      <c r="B5291" s="11" t="s">
        <v>713</v>
      </c>
      <c r="C5291" s="12">
        <v>0.0</v>
      </c>
      <c r="D5291" s="12">
        <f t="shared" si="1"/>
        <v>14</v>
      </c>
    </row>
    <row r="5292">
      <c r="A5292" s="10">
        <v>45244.0</v>
      </c>
      <c r="B5292" s="11" t="s">
        <v>3528</v>
      </c>
      <c r="C5292" s="12">
        <v>0.0</v>
      </c>
      <c r="D5292" s="12">
        <f t="shared" si="1"/>
        <v>14</v>
      </c>
    </row>
    <row r="5293">
      <c r="A5293" s="10">
        <v>45244.0</v>
      </c>
      <c r="B5293" s="11" t="s">
        <v>3573</v>
      </c>
      <c r="C5293" s="12">
        <v>0.0</v>
      </c>
      <c r="D5293" s="12">
        <f t="shared" si="1"/>
        <v>14</v>
      </c>
    </row>
    <row r="5294">
      <c r="A5294" s="10">
        <v>45244.0</v>
      </c>
      <c r="B5294" s="11" t="s">
        <v>3574</v>
      </c>
      <c r="C5294" s="12">
        <v>0.0</v>
      </c>
      <c r="D5294" s="12">
        <f t="shared" si="1"/>
        <v>14</v>
      </c>
    </row>
    <row r="5295">
      <c r="A5295" s="10">
        <v>45244.0</v>
      </c>
      <c r="B5295" s="11" t="s">
        <v>804</v>
      </c>
      <c r="C5295" s="12">
        <v>0.0</v>
      </c>
      <c r="D5295" s="12">
        <f t="shared" si="1"/>
        <v>14</v>
      </c>
    </row>
    <row r="5296">
      <c r="A5296" s="10">
        <v>45244.0</v>
      </c>
      <c r="B5296" s="11" t="s">
        <v>3575</v>
      </c>
      <c r="C5296" s="12">
        <v>0.0</v>
      </c>
      <c r="D5296" s="12">
        <f t="shared" si="1"/>
        <v>14</v>
      </c>
    </row>
    <row r="5297">
      <c r="A5297" s="10">
        <v>45244.0</v>
      </c>
      <c r="B5297" s="11" t="s">
        <v>3576</v>
      </c>
      <c r="C5297" s="12">
        <v>0.0</v>
      </c>
      <c r="D5297" s="12">
        <f t="shared" si="1"/>
        <v>14</v>
      </c>
    </row>
    <row r="5298">
      <c r="A5298" s="10">
        <v>45244.0</v>
      </c>
      <c r="B5298" s="11" t="s">
        <v>3577</v>
      </c>
      <c r="C5298" s="12">
        <v>0.0</v>
      </c>
      <c r="D5298" s="12">
        <f t="shared" si="1"/>
        <v>14</v>
      </c>
    </row>
    <row r="5299">
      <c r="A5299" s="10">
        <v>45244.0</v>
      </c>
      <c r="B5299" s="11" t="s">
        <v>2910</v>
      </c>
      <c r="C5299" s="12">
        <v>0.0</v>
      </c>
      <c r="D5299" s="12">
        <f t="shared" si="1"/>
        <v>14</v>
      </c>
    </row>
    <row r="5300">
      <c r="A5300" s="10">
        <v>45244.0</v>
      </c>
      <c r="B5300" s="11" t="s">
        <v>1370</v>
      </c>
      <c r="C5300" s="12">
        <v>0.0</v>
      </c>
      <c r="D5300" s="12">
        <f t="shared" si="1"/>
        <v>14</v>
      </c>
    </row>
    <row r="5301">
      <c r="A5301" s="10">
        <v>45244.0</v>
      </c>
      <c r="B5301" s="11" t="s">
        <v>3578</v>
      </c>
      <c r="C5301" s="12">
        <v>0.0</v>
      </c>
      <c r="D5301" s="12">
        <f t="shared" si="1"/>
        <v>14</v>
      </c>
    </row>
    <row r="5302">
      <c r="A5302" s="10">
        <v>45244.0</v>
      </c>
      <c r="B5302" s="11" t="s">
        <v>3579</v>
      </c>
      <c r="C5302" s="12">
        <v>0.0</v>
      </c>
      <c r="D5302" s="12">
        <f t="shared" si="1"/>
        <v>14</v>
      </c>
    </row>
    <row r="5303">
      <c r="A5303" s="10">
        <v>45244.0</v>
      </c>
      <c r="B5303" s="11" t="s">
        <v>3432</v>
      </c>
      <c r="C5303" s="12">
        <v>0.0</v>
      </c>
      <c r="D5303" s="12">
        <f t="shared" si="1"/>
        <v>14</v>
      </c>
    </row>
    <row r="5304">
      <c r="A5304" s="10">
        <v>45244.0</v>
      </c>
      <c r="B5304" s="11" t="s">
        <v>3580</v>
      </c>
      <c r="C5304" s="12">
        <v>0.0</v>
      </c>
      <c r="D5304" s="12">
        <f t="shared" si="1"/>
        <v>14</v>
      </c>
    </row>
    <row r="5305">
      <c r="A5305" s="10">
        <v>45244.0</v>
      </c>
      <c r="B5305" s="11" t="s">
        <v>3581</v>
      </c>
      <c r="C5305" s="12">
        <v>0.0</v>
      </c>
      <c r="D5305" s="12">
        <f t="shared" si="1"/>
        <v>14</v>
      </c>
    </row>
    <row r="5306">
      <c r="A5306" s="10">
        <v>45244.0</v>
      </c>
      <c r="B5306" s="11" t="s">
        <v>3582</v>
      </c>
      <c r="C5306" s="12">
        <v>0.0</v>
      </c>
      <c r="D5306" s="12">
        <f t="shared" si="1"/>
        <v>14</v>
      </c>
    </row>
    <row r="5307">
      <c r="A5307" s="10">
        <v>45249.0</v>
      </c>
      <c r="B5307" s="11" t="s">
        <v>3583</v>
      </c>
      <c r="C5307" s="12">
        <v>0.0</v>
      </c>
      <c r="D5307" s="12">
        <f t="shared" si="1"/>
        <v>19</v>
      </c>
    </row>
    <row r="5308">
      <c r="A5308" s="10">
        <v>45249.0</v>
      </c>
      <c r="B5308" s="11" t="s">
        <v>3584</v>
      </c>
      <c r="C5308" s="12">
        <v>0.0</v>
      </c>
      <c r="D5308" s="12">
        <f t="shared" si="1"/>
        <v>19</v>
      </c>
    </row>
    <row r="5309">
      <c r="A5309" s="10">
        <v>45249.0</v>
      </c>
      <c r="B5309" s="11" t="s">
        <v>3585</v>
      </c>
      <c r="C5309" s="12">
        <v>0.0</v>
      </c>
      <c r="D5309" s="12">
        <f t="shared" si="1"/>
        <v>19</v>
      </c>
    </row>
    <row r="5310">
      <c r="A5310" s="10">
        <v>45249.0</v>
      </c>
      <c r="B5310" s="11" t="s">
        <v>3586</v>
      </c>
      <c r="C5310" s="12">
        <v>0.0</v>
      </c>
      <c r="D5310" s="12">
        <f t="shared" si="1"/>
        <v>19</v>
      </c>
    </row>
    <row r="5311">
      <c r="A5311" s="10">
        <v>45249.0</v>
      </c>
      <c r="B5311" s="11" t="s">
        <v>3587</v>
      </c>
      <c r="C5311" s="12">
        <v>0.0</v>
      </c>
      <c r="D5311" s="12">
        <f t="shared" si="1"/>
        <v>19</v>
      </c>
    </row>
    <row r="5312">
      <c r="A5312" s="10">
        <v>45249.0</v>
      </c>
      <c r="B5312" s="11" t="s">
        <v>557</v>
      </c>
      <c r="C5312" s="12">
        <v>0.0</v>
      </c>
      <c r="D5312" s="12">
        <f t="shared" si="1"/>
        <v>19</v>
      </c>
    </row>
    <row r="5313">
      <c r="A5313" s="10">
        <v>45249.0</v>
      </c>
      <c r="B5313" s="11" t="s">
        <v>2449</v>
      </c>
      <c r="C5313" s="12">
        <v>0.0</v>
      </c>
      <c r="D5313" s="12">
        <f t="shared" si="1"/>
        <v>19</v>
      </c>
    </row>
    <row r="5314">
      <c r="A5314" s="10">
        <v>45249.0</v>
      </c>
      <c r="B5314" s="11" t="s">
        <v>3588</v>
      </c>
      <c r="C5314" s="12">
        <v>0.0</v>
      </c>
      <c r="D5314" s="12">
        <f t="shared" si="1"/>
        <v>19</v>
      </c>
    </row>
    <row r="5315">
      <c r="A5315" s="10">
        <v>45249.0</v>
      </c>
      <c r="B5315" s="11" t="s">
        <v>3589</v>
      </c>
      <c r="C5315" s="12">
        <v>0.0</v>
      </c>
      <c r="D5315" s="12">
        <f t="shared" si="1"/>
        <v>19</v>
      </c>
    </row>
    <row r="5316">
      <c r="A5316" s="10">
        <v>45249.0</v>
      </c>
      <c r="B5316" s="11" t="s">
        <v>3590</v>
      </c>
      <c r="C5316" s="12">
        <v>0.0</v>
      </c>
      <c r="D5316" s="12">
        <f t="shared" si="1"/>
        <v>19</v>
      </c>
    </row>
    <row r="5317">
      <c r="A5317" s="10">
        <v>45249.0</v>
      </c>
      <c r="B5317" s="11" t="s">
        <v>1393</v>
      </c>
      <c r="C5317" s="12">
        <v>0.0</v>
      </c>
      <c r="D5317" s="12">
        <f t="shared" si="1"/>
        <v>19</v>
      </c>
    </row>
    <row r="5318">
      <c r="A5318" s="10">
        <v>45249.0</v>
      </c>
      <c r="B5318" s="11" t="s">
        <v>1725</v>
      </c>
      <c r="C5318" s="12">
        <v>0.0</v>
      </c>
      <c r="D5318" s="12">
        <f t="shared" si="1"/>
        <v>19</v>
      </c>
    </row>
    <row r="5319">
      <c r="A5319" s="10">
        <v>45249.0</v>
      </c>
      <c r="B5319" s="11" t="s">
        <v>3591</v>
      </c>
      <c r="C5319" s="12">
        <v>0.0</v>
      </c>
      <c r="D5319" s="12">
        <f t="shared" si="1"/>
        <v>19</v>
      </c>
    </row>
    <row r="5320">
      <c r="A5320" s="10">
        <v>45249.0</v>
      </c>
      <c r="B5320" s="11" t="s">
        <v>742</v>
      </c>
      <c r="C5320" s="12">
        <v>0.0</v>
      </c>
      <c r="D5320" s="12">
        <f t="shared" si="1"/>
        <v>19</v>
      </c>
    </row>
    <row r="5321">
      <c r="A5321" s="10">
        <v>45249.0</v>
      </c>
      <c r="B5321" s="11" t="s">
        <v>3592</v>
      </c>
      <c r="C5321" s="12">
        <v>0.0</v>
      </c>
      <c r="D5321" s="12">
        <f t="shared" si="1"/>
        <v>19</v>
      </c>
    </row>
    <row r="5322">
      <c r="A5322" s="10">
        <v>45249.0</v>
      </c>
      <c r="B5322" s="11" t="s">
        <v>3593</v>
      </c>
      <c r="C5322" s="12">
        <v>0.0</v>
      </c>
      <c r="D5322" s="12">
        <f t="shared" si="1"/>
        <v>19</v>
      </c>
    </row>
    <row r="5323">
      <c r="A5323" s="10">
        <v>45249.0</v>
      </c>
      <c r="B5323" s="11" t="s">
        <v>3594</v>
      </c>
      <c r="C5323" s="12">
        <v>0.0</v>
      </c>
      <c r="D5323" s="12">
        <f t="shared" si="1"/>
        <v>19</v>
      </c>
    </row>
    <row r="5324">
      <c r="A5324" s="10">
        <v>45249.0</v>
      </c>
      <c r="B5324" s="11" t="s">
        <v>3595</v>
      </c>
      <c r="C5324" s="12">
        <v>0.0</v>
      </c>
      <c r="D5324" s="12">
        <f t="shared" si="1"/>
        <v>19</v>
      </c>
    </row>
    <row r="5325">
      <c r="A5325" s="10">
        <v>45249.0</v>
      </c>
      <c r="B5325" s="11" t="s">
        <v>1231</v>
      </c>
      <c r="C5325" s="12">
        <v>0.0</v>
      </c>
      <c r="D5325" s="12">
        <f t="shared" si="1"/>
        <v>19</v>
      </c>
    </row>
    <row r="5326">
      <c r="A5326" s="10">
        <v>45249.0</v>
      </c>
      <c r="B5326" s="11" t="s">
        <v>3286</v>
      </c>
      <c r="C5326" s="12">
        <v>0.0</v>
      </c>
      <c r="D5326" s="12">
        <f t="shared" si="1"/>
        <v>19</v>
      </c>
    </row>
    <row r="5327">
      <c r="A5327" s="10">
        <v>45249.0</v>
      </c>
      <c r="B5327" s="11" t="s">
        <v>546</v>
      </c>
      <c r="C5327" s="12">
        <v>0.0</v>
      </c>
      <c r="D5327" s="12">
        <f t="shared" si="1"/>
        <v>19</v>
      </c>
    </row>
    <row r="5328">
      <c r="A5328" s="10">
        <v>45249.0</v>
      </c>
      <c r="B5328" s="11" t="s">
        <v>3596</v>
      </c>
      <c r="C5328" s="12">
        <v>0.0</v>
      </c>
      <c r="D5328" s="12">
        <f t="shared" si="1"/>
        <v>19</v>
      </c>
    </row>
    <row r="5329">
      <c r="A5329" s="10">
        <v>45249.0</v>
      </c>
      <c r="B5329" s="11" t="s">
        <v>2401</v>
      </c>
      <c r="C5329" s="12">
        <v>0.0</v>
      </c>
      <c r="D5329" s="12">
        <f t="shared" si="1"/>
        <v>19</v>
      </c>
    </row>
    <row r="5330">
      <c r="A5330" s="10">
        <v>45249.0</v>
      </c>
      <c r="B5330" s="11" t="s">
        <v>3597</v>
      </c>
      <c r="C5330" s="12">
        <v>0.0</v>
      </c>
      <c r="D5330" s="12">
        <f t="shared" si="1"/>
        <v>19</v>
      </c>
    </row>
    <row r="5331">
      <c r="A5331" s="10">
        <v>45249.0</v>
      </c>
      <c r="B5331" s="11" t="s">
        <v>3598</v>
      </c>
      <c r="C5331" s="12">
        <v>0.0</v>
      </c>
      <c r="D5331" s="12">
        <f t="shared" si="1"/>
        <v>19</v>
      </c>
    </row>
    <row r="5332">
      <c r="A5332" s="10">
        <v>45249.0</v>
      </c>
      <c r="B5332" s="11" t="s">
        <v>2421</v>
      </c>
      <c r="C5332" s="12">
        <v>0.0</v>
      </c>
      <c r="D5332" s="12">
        <f t="shared" si="1"/>
        <v>19</v>
      </c>
    </row>
    <row r="5333">
      <c r="A5333" s="10">
        <v>45249.0</v>
      </c>
      <c r="B5333" s="11" t="s">
        <v>1686</v>
      </c>
      <c r="C5333" s="12">
        <v>0.0</v>
      </c>
      <c r="D5333" s="12">
        <f t="shared" si="1"/>
        <v>19</v>
      </c>
    </row>
    <row r="5334">
      <c r="A5334" s="10">
        <v>45249.0</v>
      </c>
      <c r="B5334" s="11" t="s">
        <v>3599</v>
      </c>
      <c r="C5334" s="12">
        <v>0.0</v>
      </c>
      <c r="D5334" s="12">
        <f t="shared" si="1"/>
        <v>19</v>
      </c>
    </row>
    <row r="5335">
      <c r="A5335" s="10">
        <v>45249.0</v>
      </c>
      <c r="B5335" s="11" t="s">
        <v>3600</v>
      </c>
      <c r="C5335" s="12">
        <v>0.0</v>
      </c>
      <c r="D5335" s="12">
        <f t="shared" si="1"/>
        <v>19</v>
      </c>
    </row>
    <row r="5336">
      <c r="A5336" s="10">
        <v>45249.0</v>
      </c>
      <c r="B5336" s="11" t="s">
        <v>365</v>
      </c>
      <c r="C5336" s="12">
        <v>0.0</v>
      </c>
      <c r="D5336" s="12">
        <f t="shared" si="1"/>
        <v>19</v>
      </c>
    </row>
    <row r="5337">
      <c r="A5337" s="10">
        <v>45249.0</v>
      </c>
      <c r="B5337" s="11" t="s">
        <v>3601</v>
      </c>
      <c r="C5337" s="12">
        <v>0.0</v>
      </c>
      <c r="D5337" s="12">
        <f t="shared" si="1"/>
        <v>19</v>
      </c>
    </row>
    <row r="5338">
      <c r="A5338" s="10">
        <v>45249.0</v>
      </c>
      <c r="B5338" s="11" t="s">
        <v>697</v>
      </c>
      <c r="C5338" s="12">
        <v>0.0</v>
      </c>
      <c r="D5338" s="12">
        <f t="shared" si="1"/>
        <v>19</v>
      </c>
    </row>
    <row r="5339">
      <c r="A5339" s="10">
        <v>45249.0</v>
      </c>
      <c r="B5339" s="11" t="s">
        <v>3602</v>
      </c>
      <c r="C5339" s="12">
        <v>0.0</v>
      </c>
      <c r="D5339" s="12">
        <f t="shared" si="1"/>
        <v>19</v>
      </c>
    </row>
    <row r="5340">
      <c r="A5340" s="10">
        <v>45249.0</v>
      </c>
      <c r="B5340" s="11" t="s">
        <v>149</v>
      </c>
      <c r="C5340" s="12">
        <v>0.0</v>
      </c>
      <c r="D5340" s="12">
        <f t="shared" si="1"/>
        <v>19</v>
      </c>
    </row>
    <row r="5341">
      <c r="A5341" s="10">
        <v>45249.0</v>
      </c>
      <c r="B5341" s="11" t="s">
        <v>1139</v>
      </c>
      <c r="C5341" s="12">
        <v>0.0</v>
      </c>
      <c r="D5341" s="12">
        <f t="shared" si="1"/>
        <v>19</v>
      </c>
    </row>
    <row r="5342">
      <c r="A5342" s="10">
        <v>45249.0</v>
      </c>
      <c r="B5342" s="11" t="s">
        <v>3603</v>
      </c>
      <c r="C5342" s="12">
        <v>0.0</v>
      </c>
      <c r="D5342" s="12">
        <f t="shared" si="1"/>
        <v>19</v>
      </c>
    </row>
    <row r="5343">
      <c r="A5343" s="10">
        <v>45249.0</v>
      </c>
      <c r="B5343" s="11" t="s">
        <v>2861</v>
      </c>
      <c r="C5343" s="12">
        <v>0.0</v>
      </c>
      <c r="D5343" s="12">
        <f t="shared" si="1"/>
        <v>19</v>
      </c>
    </row>
    <row r="5344">
      <c r="A5344" s="10">
        <v>45249.0</v>
      </c>
      <c r="B5344" s="11" t="s">
        <v>2356</v>
      </c>
      <c r="C5344" s="12">
        <v>0.0</v>
      </c>
      <c r="D5344" s="12">
        <f t="shared" si="1"/>
        <v>19</v>
      </c>
    </row>
    <row r="5345">
      <c r="A5345" s="10">
        <v>45249.0</v>
      </c>
      <c r="B5345" s="11" t="s">
        <v>3604</v>
      </c>
      <c r="C5345" s="12">
        <v>0.0</v>
      </c>
      <c r="D5345" s="12">
        <f t="shared" si="1"/>
        <v>19</v>
      </c>
    </row>
    <row r="5346">
      <c r="A5346" s="10">
        <v>45249.0</v>
      </c>
      <c r="B5346" s="11" t="s">
        <v>1422</v>
      </c>
      <c r="C5346" s="12">
        <v>0.0</v>
      </c>
      <c r="D5346" s="12">
        <f t="shared" si="1"/>
        <v>19</v>
      </c>
    </row>
    <row r="5347">
      <c r="A5347" s="10">
        <v>45249.0</v>
      </c>
      <c r="B5347" s="11" t="s">
        <v>2802</v>
      </c>
      <c r="C5347" s="12">
        <v>0.0</v>
      </c>
      <c r="D5347" s="12">
        <f t="shared" si="1"/>
        <v>19</v>
      </c>
    </row>
    <row r="5348">
      <c r="A5348" s="10">
        <v>45249.0</v>
      </c>
      <c r="B5348" s="11" t="s">
        <v>3605</v>
      </c>
      <c r="C5348" s="12">
        <v>0.0</v>
      </c>
      <c r="D5348" s="12">
        <f t="shared" si="1"/>
        <v>19</v>
      </c>
    </row>
    <row r="5349">
      <c r="A5349" s="10">
        <v>45249.0</v>
      </c>
      <c r="B5349" s="11" t="s">
        <v>466</v>
      </c>
      <c r="C5349" s="12">
        <v>0.0</v>
      </c>
      <c r="D5349" s="12">
        <f t="shared" si="1"/>
        <v>19</v>
      </c>
    </row>
    <row r="5350">
      <c r="A5350" s="10">
        <v>45249.0</v>
      </c>
      <c r="B5350" s="11" t="s">
        <v>3606</v>
      </c>
      <c r="C5350" s="12">
        <v>0.0</v>
      </c>
      <c r="D5350" s="12">
        <f t="shared" si="1"/>
        <v>19</v>
      </c>
    </row>
    <row r="5351">
      <c r="A5351" s="10">
        <v>45245.0</v>
      </c>
      <c r="B5351" s="11" t="s">
        <v>755</v>
      </c>
      <c r="C5351" s="12">
        <v>0.0</v>
      </c>
      <c r="D5351" s="12">
        <f t="shared" si="1"/>
        <v>15</v>
      </c>
    </row>
    <row r="5352">
      <c r="A5352" s="10">
        <v>45245.0</v>
      </c>
      <c r="B5352" s="11" t="s">
        <v>3607</v>
      </c>
      <c r="C5352" s="12">
        <v>0.0</v>
      </c>
      <c r="D5352" s="12">
        <f t="shared" si="1"/>
        <v>15</v>
      </c>
    </row>
    <row r="5353">
      <c r="A5353" s="10">
        <v>45245.0</v>
      </c>
      <c r="B5353" s="11" t="s">
        <v>546</v>
      </c>
      <c r="C5353" s="12">
        <v>0.0</v>
      </c>
      <c r="D5353" s="12">
        <f t="shared" si="1"/>
        <v>15</v>
      </c>
    </row>
    <row r="5354">
      <c r="A5354" s="10">
        <v>45245.0</v>
      </c>
      <c r="B5354" s="11" t="s">
        <v>3608</v>
      </c>
      <c r="C5354" s="12">
        <v>0.0</v>
      </c>
      <c r="D5354" s="12">
        <f t="shared" si="1"/>
        <v>15</v>
      </c>
    </row>
    <row r="5355">
      <c r="A5355" s="10">
        <v>45245.0</v>
      </c>
      <c r="B5355" s="11" t="s">
        <v>3609</v>
      </c>
      <c r="C5355" s="12">
        <v>0.0</v>
      </c>
      <c r="D5355" s="12">
        <f t="shared" si="1"/>
        <v>15</v>
      </c>
    </row>
    <row r="5356">
      <c r="A5356" s="10">
        <v>45245.0</v>
      </c>
      <c r="B5356" s="11" t="s">
        <v>1190</v>
      </c>
      <c r="C5356" s="12">
        <v>0.0</v>
      </c>
      <c r="D5356" s="12">
        <f t="shared" si="1"/>
        <v>15</v>
      </c>
    </row>
    <row r="5357">
      <c r="A5357" s="10">
        <v>45245.0</v>
      </c>
      <c r="B5357" s="11" t="s">
        <v>510</v>
      </c>
      <c r="C5357" s="12">
        <v>0.0</v>
      </c>
      <c r="D5357" s="12">
        <f t="shared" si="1"/>
        <v>15</v>
      </c>
    </row>
    <row r="5358">
      <c r="A5358" s="10">
        <v>45245.0</v>
      </c>
      <c r="B5358" s="11" t="s">
        <v>2083</v>
      </c>
      <c r="C5358" s="12">
        <v>0.0</v>
      </c>
      <c r="D5358" s="12">
        <f t="shared" si="1"/>
        <v>15</v>
      </c>
    </row>
    <row r="5359">
      <c r="A5359" s="10">
        <v>45245.0</v>
      </c>
      <c r="B5359" s="11" t="s">
        <v>3610</v>
      </c>
      <c r="C5359" s="12">
        <v>0.0</v>
      </c>
      <c r="D5359" s="12">
        <f t="shared" si="1"/>
        <v>15</v>
      </c>
    </row>
    <row r="5360">
      <c r="A5360" s="10">
        <v>45245.0</v>
      </c>
      <c r="B5360" s="11" t="s">
        <v>618</v>
      </c>
      <c r="C5360" s="12">
        <v>0.0</v>
      </c>
      <c r="D5360" s="12">
        <f t="shared" si="1"/>
        <v>15</v>
      </c>
    </row>
    <row r="5361">
      <c r="A5361" s="10">
        <v>45245.0</v>
      </c>
      <c r="B5361" s="11" t="s">
        <v>2638</v>
      </c>
      <c r="C5361" s="12">
        <v>0.0</v>
      </c>
      <c r="D5361" s="12">
        <f t="shared" si="1"/>
        <v>15</v>
      </c>
    </row>
    <row r="5362">
      <c r="A5362" s="10">
        <v>45245.0</v>
      </c>
      <c r="B5362" s="11" t="s">
        <v>3611</v>
      </c>
      <c r="C5362" s="12">
        <v>0.0</v>
      </c>
      <c r="D5362" s="12">
        <f t="shared" si="1"/>
        <v>15</v>
      </c>
    </row>
    <row r="5363">
      <c r="A5363" s="10">
        <v>45245.0</v>
      </c>
      <c r="B5363" s="11" t="s">
        <v>2940</v>
      </c>
      <c r="C5363" s="12">
        <v>0.0</v>
      </c>
      <c r="D5363" s="12">
        <f t="shared" si="1"/>
        <v>15</v>
      </c>
    </row>
    <row r="5364">
      <c r="A5364" s="10">
        <v>45245.0</v>
      </c>
      <c r="B5364" s="11" t="s">
        <v>3612</v>
      </c>
      <c r="C5364" s="12">
        <v>0.0</v>
      </c>
      <c r="D5364" s="12">
        <f t="shared" si="1"/>
        <v>15</v>
      </c>
    </row>
    <row r="5365">
      <c r="A5365" s="10">
        <v>45245.0</v>
      </c>
      <c r="B5365" s="11" t="s">
        <v>3613</v>
      </c>
      <c r="C5365" s="12">
        <v>0.0</v>
      </c>
      <c r="D5365" s="12">
        <f t="shared" si="1"/>
        <v>15</v>
      </c>
    </row>
    <row r="5366">
      <c r="A5366" s="10">
        <v>45245.0</v>
      </c>
      <c r="B5366" s="11" t="s">
        <v>3614</v>
      </c>
      <c r="C5366" s="12">
        <v>0.0</v>
      </c>
      <c r="D5366" s="12">
        <f t="shared" si="1"/>
        <v>15</v>
      </c>
    </row>
    <row r="5367">
      <c r="A5367" s="10">
        <v>45245.0</v>
      </c>
      <c r="B5367" s="11" t="s">
        <v>3615</v>
      </c>
      <c r="C5367" s="12">
        <v>0.0</v>
      </c>
      <c r="D5367" s="12">
        <f t="shared" si="1"/>
        <v>15</v>
      </c>
    </row>
    <row r="5368">
      <c r="A5368" s="10">
        <v>45245.0</v>
      </c>
      <c r="B5368" s="11" t="s">
        <v>2432</v>
      </c>
      <c r="C5368" s="12">
        <v>0.0</v>
      </c>
      <c r="D5368" s="12">
        <f t="shared" si="1"/>
        <v>15</v>
      </c>
    </row>
    <row r="5369">
      <c r="A5369" s="10">
        <v>45245.0</v>
      </c>
      <c r="B5369" s="11" t="s">
        <v>859</v>
      </c>
      <c r="C5369" s="12">
        <v>0.0</v>
      </c>
      <c r="D5369" s="12">
        <f t="shared" si="1"/>
        <v>15</v>
      </c>
    </row>
    <row r="5370">
      <c r="A5370" s="10">
        <v>45245.0</v>
      </c>
      <c r="B5370" s="11" t="s">
        <v>3561</v>
      </c>
      <c r="C5370" s="12">
        <v>0.0</v>
      </c>
      <c r="D5370" s="12">
        <f t="shared" si="1"/>
        <v>15</v>
      </c>
    </row>
    <row r="5371">
      <c r="A5371" s="10">
        <v>45245.0</v>
      </c>
      <c r="B5371" s="11" t="s">
        <v>3616</v>
      </c>
      <c r="C5371" s="12">
        <v>0.0</v>
      </c>
      <c r="D5371" s="12">
        <f t="shared" si="1"/>
        <v>15</v>
      </c>
    </row>
    <row r="5372">
      <c r="A5372" s="10">
        <v>45245.0</v>
      </c>
      <c r="B5372" s="11" t="s">
        <v>3617</v>
      </c>
      <c r="C5372" s="12">
        <v>0.0</v>
      </c>
      <c r="D5372" s="12">
        <f t="shared" si="1"/>
        <v>15</v>
      </c>
    </row>
    <row r="5373">
      <c r="A5373" s="10">
        <v>45245.0</v>
      </c>
      <c r="B5373" s="11" t="s">
        <v>1055</v>
      </c>
      <c r="C5373" s="12">
        <v>0.0</v>
      </c>
      <c r="D5373" s="12">
        <f t="shared" si="1"/>
        <v>15</v>
      </c>
    </row>
    <row r="5374">
      <c r="A5374" s="10">
        <v>45245.0</v>
      </c>
      <c r="B5374" s="11" t="s">
        <v>814</v>
      </c>
      <c r="C5374" s="12">
        <v>0.0</v>
      </c>
      <c r="D5374" s="12">
        <f t="shared" si="1"/>
        <v>15</v>
      </c>
    </row>
    <row r="5375">
      <c r="A5375" s="10">
        <v>45245.0</v>
      </c>
      <c r="B5375" s="11" t="s">
        <v>2003</v>
      </c>
      <c r="C5375" s="12">
        <v>0.0</v>
      </c>
      <c r="D5375" s="12">
        <f t="shared" si="1"/>
        <v>15</v>
      </c>
    </row>
    <row r="5376">
      <c r="A5376" s="10">
        <v>45245.0</v>
      </c>
      <c r="B5376" s="11" t="s">
        <v>3618</v>
      </c>
      <c r="C5376" s="12">
        <v>0.0</v>
      </c>
      <c r="D5376" s="12">
        <f t="shared" si="1"/>
        <v>15</v>
      </c>
    </row>
    <row r="5377">
      <c r="A5377" s="10">
        <v>45245.0</v>
      </c>
      <c r="B5377" s="11" t="s">
        <v>1757</v>
      </c>
      <c r="C5377" s="12">
        <v>0.0</v>
      </c>
      <c r="D5377" s="12">
        <f t="shared" si="1"/>
        <v>15</v>
      </c>
    </row>
    <row r="5378">
      <c r="A5378" s="10">
        <v>45245.0</v>
      </c>
      <c r="B5378" s="11" t="s">
        <v>3619</v>
      </c>
      <c r="C5378" s="12">
        <v>0.0</v>
      </c>
      <c r="D5378" s="12">
        <f t="shared" si="1"/>
        <v>15</v>
      </c>
    </row>
    <row r="5379">
      <c r="A5379" s="10">
        <v>45245.0</v>
      </c>
      <c r="B5379" s="11" t="s">
        <v>3620</v>
      </c>
      <c r="C5379" s="12">
        <v>0.0</v>
      </c>
      <c r="D5379" s="12">
        <f t="shared" si="1"/>
        <v>15</v>
      </c>
    </row>
    <row r="5380">
      <c r="A5380" s="10">
        <v>45245.0</v>
      </c>
      <c r="B5380" s="11" t="s">
        <v>3621</v>
      </c>
      <c r="C5380" s="12">
        <v>0.0</v>
      </c>
      <c r="D5380" s="12">
        <f t="shared" si="1"/>
        <v>15</v>
      </c>
    </row>
    <row r="5381">
      <c r="A5381" s="10">
        <v>45245.0</v>
      </c>
      <c r="B5381" s="11" t="s">
        <v>3622</v>
      </c>
      <c r="C5381" s="12">
        <v>0.0</v>
      </c>
      <c r="D5381" s="12">
        <f t="shared" si="1"/>
        <v>15</v>
      </c>
    </row>
    <row r="5382">
      <c r="A5382" s="10">
        <v>45245.0</v>
      </c>
      <c r="B5382" s="11" t="s">
        <v>3623</v>
      </c>
      <c r="C5382" s="12">
        <v>0.0</v>
      </c>
      <c r="D5382" s="12">
        <f t="shared" si="1"/>
        <v>15</v>
      </c>
    </row>
    <row r="5383">
      <c r="A5383" s="10">
        <v>45245.0</v>
      </c>
      <c r="B5383" s="11" t="s">
        <v>3624</v>
      </c>
      <c r="C5383" s="12">
        <v>0.0</v>
      </c>
      <c r="D5383" s="12">
        <f t="shared" si="1"/>
        <v>15</v>
      </c>
    </row>
    <row r="5384">
      <c r="A5384" s="10">
        <v>45245.0</v>
      </c>
      <c r="B5384" s="11" t="s">
        <v>443</v>
      </c>
      <c r="C5384" s="12">
        <v>0.0</v>
      </c>
      <c r="D5384" s="12">
        <f t="shared" si="1"/>
        <v>15</v>
      </c>
    </row>
    <row r="5385">
      <c r="A5385" s="10">
        <v>45245.0</v>
      </c>
      <c r="B5385" s="11" t="s">
        <v>324</v>
      </c>
      <c r="C5385" s="12">
        <v>0.0</v>
      </c>
      <c r="D5385" s="12">
        <f t="shared" si="1"/>
        <v>15</v>
      </c>
    </row>
    <row r="5386">
      <c r="A5386" s="10">
        <v>45245.0</v>
      </c>
      <c r="B5386" s="11" t="s">
        <v>75</v>
      </c>
      <c r="C5386" s="12">
        <v>0.0</v>
      </c>
      <c r="D5386" s="12">
        <f t="shared" si="1"/>
        <v>15</v>
      </c>
    </row>
    <row r="5387">
      <c r="A5387" s="10">
        <v>45245.0</v>
      </c>
      <c r="B5387" s="11" t="s">
        <v>3625</v>
      </c>
      <c r="C5387" s="12">
        <v>0.0</v>
      </c>
      <c r="D5387" s="12">
        <f t="shared" si="1"/>
        <v>15</v>
      </c>
    </row>
    <row r="5388">
      <c r="A5388" s="10">
        <v>45245.0</v>
      </c>
      <c r="B5388" s="11" t="s">
        <v>1518</v>
      </c>
      <c r="C5388" s="12">
        <v>0.0</v>
      </c>
      <c r="D5388" s="12">
        <f t="shared" si="1"/>
        <v>15</v>
      </c>
    </row>
    <row r="5389">
      <c r="A5389" s="10">
        <v>45245.0</v>
      </c>
      <c r="B5389" s="11" t="s">
        <v>3626</v>
      </c>
      <c r="C5389" s="12">
        <v>0.0</v>
      </c>
      <c r="D5389" s="12">
        <f t="shared" si="1"/>
        <v>15</v>
      </c>
    </row>
    <row r="5390">
      <c r="A5390" s="10">
        <v>45245.0</v>
      </c>
      <c r="B5390" s="11" t="s">
        <v>1525</v>
      </c>
      <c r="C5390" s="12">
        <v>0.0</v>
      </c>
      <c r="D5390" s="12">
        <f t="shared" si="1"/>
        <v>15</v>
      </c>
    </row>
    <row r="5391">
      <c r="A5391" s="10">
        <v>45245.0</v>
      </c>
      <c r="B5391" s="11" t="s">
        <v>2596</v>
      </c>
      <c r="C5391" s="12">
        <v>0.0</v>
      </c>
      <c r="D5391" s="12">
        <f t="shared" si="1"/>
        <v>15</v>
      </c>
    </row>
    <row r="5392">
      <c r="A5392" s="10">
        <v>45245.0</v>
      </c>
      <c r="B5392" s="11" t="s">
        <v>1295</v>
      </c>
      <c r="C5392" s="12">
        <v>0.0</v>
      </c>
      <c r="D5392" s="12">
        <f t="shared" si="1"/>
        <v>15</v>
      </c>
    </row>
    <row r="5393">
      <c r="A5393" s="10">
        <v>45245.0</v>
      </c>
      <c r="B5393" s="11" t="s">
        <v>3627</v>
      </c>
      <c r="C5393" s="12">
        <v>0.0</v>
      </c>
      <c r="D5393" s="12">
        <f t="shared" si="1"/>
        <v>15</v>
      </c>
    </row>
    <row r="5394">
      <c r="A5394" s="10">
        <v>45245.0</v>
      </c>
      <c r="B5394" s="11" t="s">
        <v>3628</v>
      </c>
      <c r="C5394" s="12">
        <v>0.0</v>
      </c>
      <c r="D5394" s="12">
        <f t="shared" si="1"/>
        <v>15</v>
      </c>
    </row>
    <row r="5395">
      <c r="A5395" s="10">
        <v>45245.0</v>
      </c>
      <c r="B5395" s="11" t="s">
        <v>3629</v>
      </c>
      <c r="C5395" s="12">
        <v>0.0</v>
      </c>
      <c r="D5395" s="12">
        <f t="shared" si="1"/>
        <v>15</v>
      </c>
    </row>
    <row r="5396">
      <c r="A5396" s="10">
        <v>45245.0</v>
      </c>
      <c r="B5396" s="11" t="s">
        <v>3630</v>
      </c>
      <c r="C5396" s="12">
        <v>0.0</v>
      </c>
      <c r="D5396" s="12">
        <f t="shared" si="1"/>
        <v>15</v>
      </c>
    </row>
    <row r="5397">
      <c r="A5397" s="10">
        <v>45245.0</v>
      </c>
      <c r="B5397" s="11" t="s">
        <v>3631</v>
      </c>
      <c r="C5397" s="12">
        <v>0.0</v>
      </c>
      <c r="D5397" s="12">
        <f t="shared" si="1"/>
        <v>15</v>
      </c>
    </row>
    <row r="5398">
      <c r="A5398" s="10">
        <v>45245.0</v>
      </c>
      <c r="B5398" s="11" t="s">
        <v>1327</v>
      </c>
      <c r="C5398" s="12">
        <v>0.0</v>
      </c>
      <c r="D5398" s="12">
        <f t="shared" si="1"/>
        <v>15</v>
      </c>
    </row>
    <row r="5399">
      <c r="A5399" s="10">
        <v>45245.0</v>
      </c>
      <c r="B5399" s="11" t="s">
        <v>3632</v>
      </c>
      <c r="C5399" s="12">
        <v>0.0</v>
      </c>
      <c r="D5399" s="12">
        <f t="shared" si="1"/>
        <v>15</v>
      </c>
    </row>
    <row r="5400">
      <c r="A5400" s="10">
        <v>45245.0</v>
      </c>
      <c r="B5400" s="11" t="s">
        <v>3633</v>
      </c>
      <c r="C5400" s="12">
        <v>0.0</v>
      </c>
      <c r="D5400" s="12">
        <f t="shared" si="1"/>
        <v>15</v>
      </c>
    </row>
    <row r="5401">
      <c r="A5401" s="10">
        <v>45245.0</v>
      </c>
      <c r="B5401" s="11" t="s">
        <v>3634</v>
      </c>
      <c r="C5401" s="12">
        <v>0.0</v>
      </c>
      <c r="D5401" s="12">
        <f t="shared" si="1"/>
        <v>15</v>
      </c>
    </row>
    <row r="5402">
      <c r="A5402" s="10">
        <v>45245.0</v>
      </c>
      <c r="B5402" s="11" t="s">
        <v>3635</v>
      </c>
      <c r="C5402" s="12">
        <v>0.0</v>
      </c>
      <c r="D5402" s="12">
        <f t="shared" si="1"/>
        <v>15</v>
      </c>
    </row>
    <row r="5403">
      <c r="A5403" s="10">
        <v>45245.0</v>
      </c>
      <c r="B5403" s="11" t="s">
        <v>3636</v>
      </c>
      <c r="C5403" s="12">
        <v>0.0</v>
      </c>
      <c r="D5403" s="12">
        <f t="shared" si="1"/>
        <v>15</v>
      </c>
    </row>
    <row r="5404">
      <c r="A5404" s="10">
        <v>45245.0</v>
      </c>
      <c r="B5404" s="11" t="s">
        <v>3637</v>
      </c>
      <c r="C5404" s="12">
        <v>0.0</v>
      </c>
      <c r="D5404" s="12">
        <f t="shared" si="1"/>
        <v>15</v>
      </c>
    </row>
    <row r="5405">
      <c r="A5405" s="10">
        <v>45245.0</v>
      </c>
      <c r="B5405" s="11" t="s">
        <v>601</v>
      </c>
      <c r="C5405" s="12">
        <v>0.0</v>
      </c>
      <c r="D5405" s="12">
        <f t="shared" si="1"/>
        <v>15</v>
      </c>
    </row>
    <row r="5406">
      <c r="A5406" s="10">
        <v>45245.0</v>
      </c>
      <c r="B5406" s="11" t="s">
        <v>1645</v>
      </c>
      <c r="C5406" s="12">
        <v>0.0</v>
      </c>
      <c r="D5406" s="12">
        <f t="shared" si="1"/>
        <v>15</v>
      </c>
    </row>
    <row r="5407">
      <c r="A5407" s="10">
        <v>45245.0</v>
      </c>
      <c r="B5407" s="11" t="s">
        <v>1700</v>
      </c>
      <c r="C5407" s="12">
        <v>0.0</v>
      </c>
      <c r="D5407" s="12">
        <f t="shared" si="1"/>
        <v>15</v>
      </c>
    </row>
    <row r="5408">
      <c r="A5408" s="10">
        <v>45245.0</v>
      </c>
      <c r="B5408" s="11" t="s">
        <v>2603</v>
      </c>
      <c r="C5408" s="12">
        <v>0.0</v>
      </c>
      <c r="D5408" s="12">
        <f t="shared" si="1"/>
        <v>15</v>
      </c>
    </row>
    <row r="5409">
      <c r="A5409" s="10">
        <v>45245.0</v>
      </c>
      <c r="B5409" s="11" t="s">
        <v>3006</v>
      </c>
      <c r="C5409" s="12">
        <v>0.0</v>
      </c>
      <c r="D5409" s="12">
        <f t="shared" si="1"/>
        <v>15</v>
      </c>
    </row>
    <row r="5410">
      <c r="A5410" s="10">
        <v>45245.0</v>
      </c>
      <c r="B5410" s="11" t="s">
        <v>3638</v>
      </c>
      <c r="C5410" s="12">
        <v>0.0</v>
      </c>
      <c r="D5410" s="12">
        <f t="shared" si="1"/>
        <v>15</v>
      </c>
    </row>
    <row r="5411">
      <c r="A5411" s="10">
        <v>45245.0</v>
      </c>
      <c r="B5411" s="11" t="s">
        <v>3580</v>
      </c>
      <c r="C5411" s="12">
        <v>0.0</v>
      </c>
      <c r="D5411" s="12">
        <f t="shared" si="1"/>
        <v>15</v>
      </c>
    </row>
    <row r="5412">
      <c r="A5412" s="10">
        <v>45245.0</v>
      </c>
      <c r="B5412" s="11" t="s">
        <v>3639</v>
      </c>
      <c r="C5412" s="12">
        <v>0.0</v>
      </c>
      <c r="D5412" s="12">
        <f t="shared" si="1"/>
        <v>15</v>
      </c>
    </row>
    <row r="5413">
      <c r="A5413" s="10">
        <v>45241.0</v>
      </c>
      <c r="B5413" s="11" t="s">
        <v>3640</v>
      </c>
      <c r="C5413" s="12">
        <v>0.0</v>
      </c>
      <c r="D5413" s="12">
        <f t="shared" si="1"/>
        <v>11</v>
      </c>
    </row>
    <row r="5414">
      <c r="A5414" s="10">
        <v>45241.0</v>
      </c>
      <c r="B5414" s="11" t="s">
        <v>2487</v>
      </c>
      <c r="C5414" s="12">
        <v>0.0</v>
      </c>
      <c r="D5414" s="12">
        <f t="shared" si="1"/>
        <v>11</v>
      </c>
    </row>
    <row r="5415">
      <c r="A5415" s="10">
        <v>45241.0</v>
      </c>
      <c r="B5415" s="11" t="s">
        <v>3169</v>
      </c>
      <c r="C5415" s="12">
        <v>0.0</v>
      </c>
      <c r="D5415" s="12">
        <f t="shared" si="1"/>
        <v>11</v>
      </c>
    </row>
    <row r="5416">
      <c r="A5416" s="10">
        <v>45241.0</v>
      </c>
      <c r="B5416" s="11" t="s">
        <v>2156</v>
      </c>
      <c r="C5416" s="12">
        <v>0.0</v>
      </c>
      <c r="D5416" s="12">
        <f t="shared" si="1"/>
        <v>11</v>
      </c>
    </row>
    <row r="5417">
      <c r="A5417" s="10">
        <v>45241.0</v>
      </c>
      <c r="B5417" s="11" t="s">
        <v>3641</v>
      </c>
      <c r="C5417" s="12">
        <v>0.0</v>
      </c>
      <c r="D5417" s="12">
        <f t="shared" si="1"/>
        <v>11</v>
      </c>
    </row>
    <row r="5418">
      <c r="A5418" s="10">
        <v>45241.0</v>
      </c>
      <c r="B5418" s="11" t="s">
        <v>3642</v>
      </c>
      <c r="C5418" s="12">
        <v>0.0</v>
      </c>
      <c r="D5418" s="12">
        <f t="shared" si="1"/>
        <v>11</v>
      </c>
    </row>
    <row r="5419">
      <c r="A5419" s="10">
        <v>45241.0</v>
      </c>
      <c r="B5419" s="11" t="s">
        <v>1499</v>
      </c>
      <c r="C5419" s="12">
        <v>0.0</v>
      </c>
      <c r="D5419" s="12">
        <f t="shared" si="1"/>
        <v>11</v>
      </c>
    </row>
    <row r="5420">
      <c r="A5420" s="10">
        <v>45241.0</v>
      </c>
      <c r="B5420" s="11" t="s">
        <v>306</v>
      </c>
      <c r="C5420" s="12">
        <v>0.0</v>
      </c>
      <c r="D5420" s="12">
        <f t="shared" si="1"/>
        <v>11</v>
      </c>
    </row>
    <row r="5421">
      <c r="A5421" s="10">
        <v>45241.0</v>
      </c>
      <c r="B5421" s="11" t="s">
        <v>443</v>
      </c>
      <c r="C5421" s="12">
        <v>0.0</v>
      </c>
      <c r="D5421" s="12">
        <f t="shared" si="1"/>
        <v>11</v>
      </c>
    </row>
    <row r="5422">
      <c r="A5422" s="10">
        <v>45241.0</v>
      </c>
      <c r="B5422" s="11" t="s">
        <v>3643</v>
      </c>
      <c r="C5422" s="12">
        <v>0.0</v>
      </c>
      <c r="D5422" s="12">
        <f t="shared" si="1"/>
        <v>11</v>
      </c>
    </row>
    <row r="5423">
      <c r="A5423" s="10">
        <v>45241.0</v>
      </c>
      <c r="B5423" s="11" t="s">
        <v>3644</v>
      </c>
      <c r="C5423" s="12">
        <v>0.0</v>
      </c>
      <c r="D5423" s="12">
        <f t="shared" si="1"/>
        <v>11</v>
      </c>
    </row>
    <row r="5424">
      <c r="A5424" s="10">
        <v>45241.0</v>
      </c>
      <c r="B5424" s="11" t="s">
        <v>2545</v>
      </c>
      <c r="C5424" s="12">
        <v>0.0</v>
      </c>
      <c r="D5424" s="12">
        <f t="shared" si="1"/>
        <v>11</v>
      </c>
    </row>
    <row r="5425">
      <c r="A5425" s="10">
        <v>45241.0</v>
      </c>
      <c r="B5425" s="11" t="s">
        <v>3645</v>
      </c>
      <c r="C5425" s="12">
        <v>0.0</v>
      </c>
      <c r="D5425" s="12">
        <f t="shared" si="1"/>
        <v>11</v>
      </c>
    </row>
    <row r="5426">
      <c r="A5426" s="10">
        <v>45241.0</v>
      </c>
      <c r="B5426" s="11" t="s">
        <v>592</v>
      </c>
      <c r="C5426" s="12">
        <v>0.0</v>
      </c>
      <c r="D5426" s="12">
        <f t="shared" si="1"/>
        <v>11</v>
      </c>
    </row>
    <row r="5427">
      <c r="A5427" s="10">
        <v>45241.0</v>
      </c>
      <c r="B5427" s="11" t="s">
        <v>3646</v>
      </c>
      <c r="C5427" s="12">
        <v>0.0</v>
      </c>
      <c r="D5427" s="12">
        <f t="shared" si="1"/>
        <v>11</v>
      </c>
    </row>
    <row r="5428">
      <c r="A5428" s="10">
        <v>45241.0</v>
      </c>
      <c r="B5428" s="11" t="s">
        <v>3647</v>
      </c>
      <c r="C5428" s="12">
        <v>0.0</v>
      </c>
      <c r="D5428" s="12">
        <f t="shared" si="1"/>
        <v>11</v>
      </c>
    </row>
    <row r="5429">
      <c r="A5429" s="10">
        <v>45241.0</v>
      </c>
      <c r="B5429" s="11" t="s">
        <v>3648</v>
      </c>
      <c r="C5429" s="12">
        <v>0.0</v>
      </c>
      <c r="D5429" s="12">
        <f t="shared" si="1"/>
        <v>11</v>
      </c>
    </row>
    <row r="5430">
      <c r="A5430" s="10">
        <v>45241.0</v>
      </c>
      <c r="B5430" s="11" t="s">
        <v>3649</v>
      </c>
      <c r="C5430" s="12">
        <v>0.0</v>
      </c>
      <c r="D5430" s="12">
        <f t="shared" si="1"/>
        <v>11</v>
      </c>
    </row>
    <row r="5431">
      <c r="A5431" s="10">
        <v>45241.0</v>
      </c>
      <c r="B5431" s="11" t="s">
        <v>3650</v>
      </c>
      <c r="C5431" s="12">
        <v>0.0</v>
      </c>
      <c r="D5431" s="12">
        <f t="shared" si="1"/>
        <v>11</v>
      </c>
    </row>
    <row r="5432">
      <c r="A5432" s="10">
        <v>45241.0</v>
      </c>
      <c r="B5432" s="11" t="s">
        <v>3651</v>
      </c>
      <c r="C5432" s="12">
        <v>0.0</v>
      </c>
      <c r="D5432" s="12">
        <f t="shared" si="1"/>
        <v>11</v>
      </c>
    </row>
    <row r="5433">
      <c r="A5433" s="10">
        <v>45241.0</v>
      </c>
      <c r="B5433" s="11" t="s">
        <v>3652</v>
      </c>
      <c r="C5433" s="12">
        <v>0.0</v>
      </c>
      <c r="D5433" s="12">
        <f t="shared" si="1"/>
        <v>11</v>
      </c>
    </row>
    <row r="5434">
      <c r="A5434" s="10">
        <v>45241.0</v>
      </c>
      <c r="B5434" s="11" t="s">
        <v>1790</v>
      </c>
      <c r="C5434" s="12">
        <v>0.0</v>
      </c>
      <c r="D5434" s="12">
        <f t="shared" si="1"/>
        <v>11</v>
      </c>
    </row>
    <row r="5435">
      <c r="A5435" s="10">
        <v>45241.0</v>
      </c>
      <c r="B5435" s="11" t="s">
        <v>3653</v>
      </c>
      <c r="C5435" s="12">
        <v>0.0</v>
      </c>
      <c r="D5435" s="12">
        <f t="shared" si="1"/>
        <v>11</v>
      </c>
    </row>
    <row r="5436">
      <c r="A5436" s="10">
        <v>45241.0</v>
      </c>
      <c r="B5436" s="11" t="s">
        <v>3654</v>
      </c>
      <c r="C5436" s="12">
        <v>0.0</v>
      </c>
      <c r="D5436" s="12">
        <f t="shared" si="1"/>
        <v>11</v>
      </c>
    </row>
    <row r="5437">
      <c r="A5437" s="10">
        <v>45241.0</v>
      </c>
      <c r="B5437" s="11" t="s">
        <v>3655</v>
      </c>
      <c r="C5437" s="12">
        <v>0.0</v>
      </c>
      <c r="D5437" s="12">
        <f t="shared" si="1"/>
        <v>11</v>
      </c>
    </row>
    <row r="5438">
      <c r="A5438" s="10">
        <v>45241.0</v>
      </c>
      <c r="B5438" s="11" t="s">
        <v>3656</v>
      </c>
      <c r="C5438" s="12">
        <v>0.0</v>
      </c>
      <c r="D5438" s="12">
        <f t="shared" si="1"/>
        <v>11</v>
      </c>
    </row>
    <row r="5439">
      <c r="A5439" s="10">
        <v>45241.0</v>
      </c>
      <c r="B5439" s="11" t="s">
        <v>1800</v>
      </c>
      <c r="C5439" s="12">
        <v>0.0</v>
      </c>
      <c r="D5439" s="12">
        <f t="shared" si="1"/>
        <v>11</v>
      </c>
    </row>
    <row r="5440">
      <c r="A5440" s="10">
        <v>45241.0</v>
      </c>
      <c r="B5440" s="11" t="s">
        <v>3657</v>
      </c>
      <c r="C5440" s="12">
        <v>0.0</v>
      </c>
      <c r="D5440" s="12">
        <f t="shared" si="1"/>
        <v>11</v>
      </c>
    </row>
    <row r="5441">
      <c r="A5441" s="10">
        <v>45241.0</v>
      </c>
      <c r="B5441" s="11" t="s">
        <v>3658</v>
      </c>
      <c r="C5441" s="12">
        <v>0.0</v>
      </c>
      <c r="D5441" s="12">
        <f t="shared" si="1"/>
        <v>11</v>
      </c>
    </row>
    <row r="5442">
      <c r="A5442" s="10">
        <v>45241.0</v>
      </c>
      <c r="B5442" s="11" t="s">
        <v>3659</v>
      </c>
      <c r="C5442" s="12">
        <v>0.0</v>
      </c>
      <c r="D5442" s="12">
        <f t="shared" si="1"/>
        <v>11</v>
      </c>
    </row>
    <row r="5443">
      <c r="A5443" s="10">
        <v>45241.0</v>
      </c>
      <c r="B5443" s="11" t="s">
        <v>1203</v>
      </c>
      <c r="C5443" s="12">
        <v>0.0</v>
      </c>
      <c r="D5443" s="12">
        <f t="shared" si="1"/>
        <v>11</v>
      </c>
    </row>
    <row r="5444">
      <c r="A5444" s="10">
        <v>45241.0</v>
      </c>
      <c r="B5444" s="11" t="s">
        <v>2363</v>
      </c>
      <c r="C5444" s="12">
        <v>0.0</v>
      </c>
      <c r="D5444" s="12">
        <f t="shared" si="1"/>
        <v>11</v>
      </c>
    </row>
    <row r="5445">
      <c r="A5445" s="10">
        <v>45241.0</v>
      </c>
      <c r="B5445" s="11" t="s">
        <v>3660</v>
      </c>
      <c r="C5445" s="12">
        <v>0.0</v>
      </c>
      <c r="D5445" s="12">
        <f t="shared" si="1"/>
        <v>11</v>
      </c>
    </row>
    <row r="5446">
      <c r="A5446" s="10">
        <v>45241.0</v>
      </c>
      <c r="B5446" s="11" t="s">
        <v>3661</v>
      </c>
      <c r="C5446" s="12">
        <v>0.0</v>
      </c>
      <c r="D5446" s="12">
        <f t="shared" si="1"/>
        <v>11</v>
      </c>
    </row>
    <row r="5447">
      <c r="A5447" s="10">
        <v>45241.0</v>
      </c>
      <c r="B5447" s="11" t="s">
        <v>582</v>
      </c>
      <c r="C5447" s="12">
        <v>0.0</v>
      </c>
      <c r="D5447" s="12">
        <f t="shared" si="1"/>
        <v>11</v>
      </c>
    </row>
    <row r="5448">
      <c r="A5448" s="10">
        <v>45241.0</v>
      </c>
      <c r="B5448" s="11" t="s">
        <v>3662</v>
      </c>
      <c r="C5448" s="12">
        <v>0.0</v>
      </c>
      <c r="D5448" s="12">
        <f t="shared" si="1"/>
        <v>11</v>
      </c>
    </row>
    <row r="5449">
      <c r="A5449" s="10">
        <v>45241.0</v>
      </c>
      <c r="B5449" s="11" t="s">
        <v>1933</v>
      </c>
      <c r="C5449" s="12">
        <v>0.0</v>
      </c>
      <c r="D5449" s="12">
        <f t="shared" si="1"/>
        <v>11</v>
      </c>
    </row>
    <row r="5450">
      <c r="A5450" s="10">
        <v>45241.0</v>
      </c>
      <c r="B5450" s="11" t="s">
        <v>3663</v>
      </c>
      <c r="C5450" s="12">
        <v>0.0</v>
      </c>
      <c r="D5450" s="12">
        <f t="shared" si="1"/>
        <v>11</v>
      </c>
    </row>
    <row r="5451">
      <c r="A5451" s="10">
        <v>45241.0</v>
      </c>
      <c r="B5451" s="11" t="s">
        <v>661</v>
      </c>
      <c r="C5451" s="12">
        <v>0.0</v>
      </c>
      <c r="D5451" s="12">
        <f t="shared" si="1"/>
        <v>11</v>
      </c>
    </row>
    <row r="5452">
      <c r="A5452" s="10">
        <v>45258.0</v>
      </c>
      <c r="B5452" s="11" t="s">
        <v>3664</v>
      </c>
      <c r="C5452" s="12">
        <v>0.0</v>
      </c>
      <c r="D5452" s="12">
        <f t="shared" si="1"/>
        <v>28</v>
      </c>
    </row>
    <row r="5453">
      <c r="A5453" s="10">
        <v>45258.0</v>
      </c>
      <c r="B5453" s="11" t="s">
        <v>3665</v>
      </c>
      <c r="C5453" s="12">
        <v>0.0</v>
      </c>
      <c r="D5453" s="12">
        <f t="shared" si="1"/>
        <v>28</v>
      </c>
    </row>
    <row r="5454">
      <c r="A5454" s="10">
        <v>45258.0</v>
      </c>
      <c r="B5454" s="11" t="s">
        <v>2625</v>
      </c>
      <c r="C5454" s="12">
        <v>0.0</v>
      </c>
      <c r="D5454" s="12">
        <f t="shared" si="1"/>
        <v>28</v>
      </c>
    </row>
    <row r="5455">
      <c r="A5455" s="10">
        <v>45258.0</v>
      </c>
      <c r="B5455" s="11" t="s">
        <v>1819</v>
      </c>
      <c r="C5455" s="12">
        <v>0.0</v>
      </c>
      <c r="D5455" s="12">
        <f t="shared" si="1"/>
        <v>28</v>
      </c>
    </row>
    <row r="5456">
      <c r="A5456" s="10">
        <v>45258.0</v>
      </c>
      <c r="B5456" s="11" t="s">
        <v>3666</v>
      </c>
      <c r="C5456" s="12">
        <v>0.0</v>
      </c>
      <c r="D5456" s="12">
        <f t="shared" si="1"/>
        <v>28</v>
      </c>
    </row>
    <row r="5457">
      <c r="A5457" s="10">
        <v>45258.0</v>
      </c>
      <c r="B5457" s="11" t="s">
        <v>3667</v>
      </c>
      <c r="C5457" s="12">
        <v>0.0</v>
      </c>
      <c r="D5457" s="12">
        <f t="shared" si="1"/>
        <v>28</v>
      </c>
    </row>
    <row r="5458">
      <c r="A5458" s="10">
        <v>45258.0</v>
      </c>
      <c r="B5458" s="11" t="s">
        <v>3668</v>
      </c>
      <c r="C5458" s="12">
        <v>0.0</v>
      </c>
      <c r="D5458" s="12">
        <f t="shared" si="1"/>
        <v>28</v>
      </c>
    </row>
    <row r="5459">
      <c r="A5459" s="10">
        <v>45258.0</v>
      </c>
      <c r="B5459" s="11" t="s">
        <v>603</v>
      </c>
      <c r="C5459" s="12">
        <v>0.0</v>
      </c>
      <c r="D5459" s="12">
        <f t="shared" si="1"/>
        <v>28</v>
      </c>
    </row>
    <row r="5460">
      <c r="A5460" s="10">
        <v>45258.0</v>
      </c>
      <c r="B5460" s="11" t="s">
        <v>3669</v>
      </c>
      <c r="C5460" s="12">
        <v>0.0</v>
      </c>
      <c r="D5460" s="12">
        <f t="shared" si="1"/>
        <v>28</v>
      </c>
    </row>
    <row r="5461">
      <c r="A5461" s="10">
        <v>45258.0</v>
      </c>
      <c r="B5461" s="11" t="s">
        <v>3670</v>
      </c>
      <c r="C5461" s="12">
        <v>0.0</v>
      </c>
      <c r="D5461" s="12">
        <f t="shared" si="1"/>
        <v>28</v>
      </c>
    </row>
    <row r="5462">
      <c r="A5462" s="10">
        <v>45258.0</v>
      </c>
      <c r="B5462" s="11" t="s">
        <v>3671</v>
      </c>
      <c r="C5462" s="12">
        <v>0.0</v>
      </c>
      <c r="D5462" s="12">
        <f t="shared" si="1"/>
        <v>28</v>
      </c>
    </row>
    <row r="5463">
      <c r="A5463" s="10">
        <v>45258.0</v>
      </c>
      <c r="B5463" s="11" t="s">
        <v>3672</v>
      </c>
      <c r="C5463" s="12">
        <v>0.0</v>
      </c>
      <c r="D5463" s="12">
        <f t="shared" si="1"/>
        <v>28</v>
      </c>
    </row>
    <row r="5464">
      <c r="A5464" s="10">
        <v>45258.0</v>
      </c>
      <c r="B5464" s="11" t="s">
        <v>1059</v>
      </c>
      <c r="C5464" s="12">
        <v>0.0</v>
      </c>
      <c r="D5464" s="12">
        <f t="shared" si="1"/>
        <v>28</v>
      </c>
    </row>
    <row r="5465">
      <c r="A5465" s="10">
        <v>45258.0</v>
      </c>
      <c r="B5465" s="11" t="s">
        <v>3673</v>
      </c>
      <c r="C5465" s="12">
        <v>0.0</v>
      </c>
      <c r="D5465" s="12">
        <f t="shared" si="1"/>
        <v>28</v>
      </c>
    </row>
    <row r="5466">
      <c r="A5466" s="10">
        <v>45258.0</v>
      </c>
      <c r="B5466" s="11" t="s">
        <v>1903</v>
      </c>
      <c r="C5466" s="12">
        <v>0.0</v>
      </c>
      <c r="D5466" s="12">
        <f t="shared" si="1"/>
        <v>28</v>
      </c>
    </row>
    <row r="5467">
      <c r="A5467" s="10">
        <v>45258.0</v>
      </c>
      <c r="B5467" s="11" t="s">
        <v>844</v>
      </c>
      <c r="C5467" s="12">
        <v>0.0</v>
      </c>
      <c r="D5467" s="12">
        <f t="shared" si="1"/>
        <v>28</v>
      </c>
    </row>
    <row r="5468">
      <c r="A5468" s="10">
        <v>45258.0</v>
      </c>
      <c r="B5468" s="11" t="s">
        <v>3457</v>
      </c>
      <c r="C5468" s="12">
        <v>0.0</v>
      </c>
      <c r="D5468" s="12">
        <f t="shared" si="1"/>
        <v>28</v>
      </c>
    </row>
    <row r="5469">
      <c r="A5469" s="10">
        <v>45258.0</v>
      </c>
      <c r="B5469" s="11" t="s">
        <v>1224</v>
      </c>
      <c r="C5469" s="12">
        <v>0.0</v>
      </c>
      <c r="D5469" s="12">
        <f t="shared" si="1"/>
        <v>28</v>
      </c>
    </row>
    <row r="5470">
      <c r="A5470" s="10">
        <v>45258.0</v>
      </c>
      <c r="B5470" s="11" t="s">
        <v>923</v>
      </c>
      <c r="C5470" s="12">
        <v>0.0</v>
      </c>
      <c r="D5470" s="12">
        <f t="shared" si="1"/>
        <v>28</v>
      </c>
    </row>
    <row r="5471">
      <c r="A5471" s="10">
        <v>45258.0</v>
      </c>
      <c r="B5471" s="11" t="s">
        <v>3674</v>
      </c>
      <c r="C5471" s="12">
        <v>0.0</v>
      </c>
      <c r="D5471" s="12">
        <f t="shared" si="1"/>
        <v>28</v>
      </c>
    </row>
    <row r="5472">
      <c r="A5472" s="10">
        <v>45258.0</v>
      </c>
      <c r="B5472" s="11" t="s">
        <v>3675</v>
      </c>
      <c r="C5472" s="12">
        <v>0.0</v>
      </c>
      <c r="D5472" s="12">
        <f t="shared" si="1"/>
        <v>28</v>
      </c>
    </row>
    <row r="5473">
      <c r="A5473" s="10">
        <v>45258.0</v>
      </c>
      <c r="B5473" s="11" t="s">
        <v>3676</v>
      </c>
      <c r="C5473" s="12">
        <v>0.0</v>
      </c>
      <c r="D5473" s="12">
        <f t="shared" si="1"/>
        <v>28</v>
      </c>
    </row>
    <row r="5474">
      <c r="A5474" s="10">
        <v>45258.0</v>
      </c>
      <c r="B5474" s="11" t="s">
        <v>2841</v>
      </c>
      <c r="C5474" s="12">
        <v>0.0</v>
      </c>
      <c r="D5474" s="12">
        <f t="shared" si="1"/>
        <v>28</v>
      </c>
    </row>
    <row r="5475">
      <c r="A5475" s="10">
        <v>45258.0</v>
      </c>
      <c r="B5475" s="11" t="s">
        <v>3677</v>
      </c>
      <c r="C5475" s="12">
        <v>0.0</v>
      </c>
      <c r="D5475" s="12">
        <f t="shared" si="1"/>
        <v>28</v>
      </c>
    </row>
    <row r="5476">
      <c r="A5476" s="10">
        <v>45258.0</v>
      </c>
      <c r="B5476" s="11" t="s">
        <v>3678</v>
      </c>
      <c r="C5476" s="12">
        <v>0.0</v>
      </c>
      <c r="D5476" s="12">
        <f t="shared" si="1"/>
        <v>28</v>
      </c>
    </row>
    <row r="5477">
      <c r="A5477" s="10">
        <v>45258.0</v>
      </c>
      <c r="B5477" s="11" t="s">
        <v>1206</v>
      </c>
      <c r="C5477" s="12">
        <v>0.0</v>
      </c>
      <c r="D5477" s="12">
        <f t="shared" si="1"/>
        <v>28</v>
      </c>
    </row>
    <row r="5478">
      <c r="A5478" s="10">
        <v>45258.0</v>
      </c>
      <c r="B5478" s="11" t="s">
        <v>1748</v>
      </c>
      <c r="C5478" s="12">
        <v>0.0</v>
      </c>
      <c r="D5478" s="12">
        <f t="shared" si="1"/>
        <v>28</v>
      </c>
    </row>
    <row r="5479">
      <c r="A5479" s="10">
        <v>45258.0</v>
      </c>
      <c r="B5479" s="11" t="s">
        <v>1651</v>
      </c>
      <c r="C5479" s="12">
        <v>0.0</v>
      </c>
      <c r="D5479" s="12">
        <f t="shared" si="1"/>
        <v>28</v>
      </c>
    </row>
    <row r="5480">
      <c r="A5480" s="10">
        <v>45258.0</v>
      </c>
      <c r="B5480" s="11" t="s">
        <v>2911</v>
      </c>
      <c r="C5480" s="12">
        <v>0.0</v>
      </c>
      <c r="D5480" s="12">
        <f t="shared" si="1"/>
        <v>28</v>
      </c>
    </row>
    <row r="5481">
      <c r="A5481" s="10">
        <v>45258.0</v>
      </c>
      <c r="B5481" s="11" t="s">
        <v>3374</v>
      </c>
      <c r="C5481" s="12">
        <v>0.0</v>
      </c>
      <c r="D5481" s="12">
        <f t="shared" si="1"/>
        <v>28</v>
      </c>
    </row>
    <row r="5482">
      <c r="A5482" s="10">
        <v>45258.0</v>
      </c>
      <c r="B5482" s="11" t="s">
        <v>3679</v>
      </c>
      <c r="C5482" s="12">
        <v>0.0</v>
      </c>
      <c r="D5482" s="12">
        <f t="shared" si="1"/>
        <v>28</v>
      </c>
    </row>
    <row r="5483">
      <c r="A5483" s="10">
        <v>45258.0</v>
      </c>
      <c r="B5483" s="11" t="s">
        <v>3680</v>
      </c>
      <c r="C5483" s="12">
        <v>0.0</v>
      </c>
      <c r="D5483" s="12">
        <f t="shared" si="1"/>
        <v>28</v>
      </c>
    </row>
    <row r="5484">
      <c r="A5484" s="10">
        <v>45258.0</v>
      </c>
      <c r="B5484" s="11" t="s">
        <v>2350</v>
      </c>
      <c r="C5484" s="12">
        <v>0.0</v>
      </c>
      <c r="D5484" s="12">
        <f t="shared" si="1"/>
        <v>28</v>
      </c>
    </row>
    <row r="5485">
      <c r="A5485" s="10">
        <v>45258.0</v>
      </c>
      <c r="B5485" s="11" t="s">
        <v>1947</v>
      </c>
      <c r="C5485" s="12">
        <v>0.0</v>
      </c>
      <c r="D5485" s="12">
        <f t="shared" si="1"/>
        <v>28</v>
      </c>
    </row>
    <row r="5486">
      <c r="A5486" s="10">
        <v>45258.0</v>
      </c>
      <c r="B5486" s="11" t="s">
        <v>1270</v>
      </c>
      <c r="C5486" s="12">
        <v>0.0</v>
      </c>
      <c r="D5486" s="12">
        <f t="shared" si="1"/>
        <v>28</v>
      </c>
    </row>
    <row r="5487">
      <c r="A5487" s="10">
        <v>45258.0</v>
      </c>
      <c r="B5487" s="11" t="s">
        <v>3681</v>
      </c>
      <c r="C5487" s="12">
        <v>0.0</v>
      </c>
      <c r="D5487" s="12">
        <f t="shared" si="1"/>
        <v>28</v>
      </c>
    </row>
    <row r="5488">
      <c r="A5488" s="10">
        <v>45258.0</v>
      </c>
      <c r="B5488" s="11" t="s">
        <v>3682</v>
      </c>
      <c r="C5488" s="12">
        <v>0.0</v>
      </c>
      <c r="D5488" s="12">
        <f t="shared" si="1"/>
        <v>28</v>
      </c>
    </row>
    <row r="5489">
      <c r="A5489" s="10">
        <v>45258.0</v>
      </c>
      <c r="B5489" s="11" t="s">
        <v>3683</v>
      </c>
      <c r="C5489" s="12">
        <v>0.0</v>
      </c>
      <c r="D5489" s="12">
        <f t="shared" si="1"/>
        <v>28</v>
      </c>
    </row>
    <row r="5490">
      <c r="A5490" s="10">
        <v>45258.0</v>
      </c>
      <c r="B5490" s="11" t="s">
        <v>3684</v>
      </c>
      <c r="C5490" s="12">
        <v>0.0</v>
      </c>
      <c r="D5490" s="12">
        <f t="shared" si="1"/>
        <v>28</v>
      </c>
    </row>
    <row r="5491">
      <c r="A5491" s="10">
        <v>45258.0</v>
      </c>
      <c r="B5491" s="11" t="s">
        <v>515</v>
      </c>
      <c r="C5491" s="12">
        <v>0.0</v>
      </c>
      <c r="D5491" s="12">
        <f t="shared" si="1"/>
        <v>28</v>
      </c>
    </row>
    <row r="5492">
      <c r="A5492" s="10">
        <v>45258.0</v>
      </c>
      <c r="B5492" s="11" t="s">
        <v>3685</v>
      </c>
      <c r="C5492" s="12">
        <v>0.0</v>
      </c>
      <c r="D5492" s="12">
        <f t="shared" si="1"/>
        <v>28</v>
      </c>
    </row>
    <row r="5493">
      <c r="A5493" s="10">
        <v>45258.0</v>
      </c>
      <c r="B5493" s="11" t="s">
        <v>3686</v>
      </c>
      <c r="C5493" s="12">
        <v>0.0</v>
      </c>
      <c r="D5493" s="12">
        <f t="shared" si="1"/>
        <v>28</v>
      </c>
    </row>
    <row r="5494">
      <c r="A5494" s="10">
        <v>45258.0</v>
      </c>
      <c r="B5494" s="11" t="s">
        <v>3687</v>
      </c>
      <c r="C5494" s="12">
        <v>0.0</v>
      </c>
      <c r="D5494" s="12">
        <f t="shared" si="1"/>
        <v>28</v>
      </c>
    </row>
    <row r="5495">
      <c r="A5495" s="10">
        <v>45258.0</v>
      </c>
      <c r="B5495" s="11" t="s">
        <v>3688</v>
      </c>
      <c r="C5495" s="12">
        <v>0.0</v>
      </c>
      <c r="D5495" s="12">
        <f t="shared" si="1"/>
        <v>28</v>
      </c>
    </row>
    <row r="5496">
      <c r="A5496" s="10">
        <v>45258.0</v>
      </c>
      <c r="B5496" s="11" t="s">
        <v>2687</v>
      </c>
      <c r="C5496" s="12">
        <v>0.0</v>
      </c>
      <c r="D5496" s="12">
        <f t="shared" si="1"/>
        <v>28</v>
      </c>
    </row>
    <row r="5497">
      <c r="A5497" s="10">
        <v>45258.0</v>
      </c>
      <c r="B5497" s="11" t="s">
        <v>3689</v>
      </c>
      <c r="C5497" s="12">
        <v>0.0</v>
      </c>
      <c r="D5497" s="12">
        <f t="shared" si="1"/>
        <v>28</v>
      </c>
    </row>
    <row r="5498">
      <c r="A5498" s="10">
        <v>45258.0</v>
      </c>
      <c r="B5498" s="11" t="s">
        <v>3690</v>
      </c>
      <c r="C5498" s="12">
        <v>0.0</v>
      </c>
      <c r="D5498" s="12">
        <f t="shared" si="1"/>
        <v>28</v>
      </c>
    </row>
    <row r="5499">
      <c r="A5499" s="10">
        <v>45258.0</v>
      </c>
      <c r="B5499" s="11" t="s">
        <v>2276</v>
      </c>
      <c r="C5499" s="12">
        <v>0.0</v>
      </c>
      <c r="D5499" s="12">
        <f t="shared" si="1"/>
        <v>28</v>
      </c>
    </row>
    <row r="5500">
      <c r="A5500" s="10">
        <v>45258.0</v>
      </c>
      <c r="B5500" s="11" t="s">
        <v>221</v>
      </c>
      <c r="C5500" s="12">
        <v>0.0</v>
      </c>
      <c r="D5500" s="12">
        <f t="shared" si="1"/>
        <v>28</v>
      </c>
    </row>
    <row r="5501">
      <c r="A5501" s="10">
        <v>45258.0</v>
      </c>
      <c r="B5501" s="11" t="s">
        <v>3691</v>
      </c>
      <c r="C5501" s="12">
        <v>0.0</v>
      </c>
      <c r="D5501" s="12">
        <f t="shared" si="1"/>
        <v>28</v>
      </c>
    </row>
    <row r="5502">
      <c r="A5502" s="10">
        <v>45258.0</v>
      </c>
      <c r="B5502" s="11" t="s">
        <v>3692</v>
      </c>
      <c r="C5502" s="12">
        <v>0.0</v>
      </c>
      <c r="D5502" s="12">
        <f t="shared" si="1"/>
        <v>28</v>
      </c>
    </row>
    <row r="5503">
      <c r="A5503" s="10">
        <v>45258.0</v>
      </c>
      <c r="B5503" s="11" t="s">
        <v>1165</v>
      </c>
      <c r="C5503" s="12">
        <v>0.0</v>
      </c>
      <c r="D5503" s="12">
        <f t="shared" si="1"/>
        <v>28</v>
      </c>
    </row>
    <row r="5504">
      <c r="A5504" s="10">
        <v>45258.0</v>
      </c>
      <c r="B5504" s="11" t="s">
        <v>3693</v>
      </c>
      <c r="C5504" s="12">
        <v>0.0</v>
      </c>
      <c r="D5504" s="12">
        <f t="shared" si="1"/>
        <v>28</v>
      </c>
    </row>
    <row r="5505">
      <c r="A5505" s="10">
        <v>45258.0</v>
      </c>
      <c r="B5505" s="11" t="s">
        <v>865</v>
      </c>
      <c r="C5505" s="12">
        <v>0.0</v>
      </c>
      <c r="D5505" s="12">
        <f t="shared" si="1"/>
        <v>28</v>
      </c>
    </row>
    <row r="5506">
      <c r="A5506" s="10">
        <v>45258.0</v>
      </c>
      <c r="B5506" s="11" t="s">
        <v>914</v>
      </c>
      <c r="C5506" s="12">
        <v>0.0</v>
      </c>
      <c r="D5506" s="12">
        <f t="shared" si="1"/>
        <v>28</v>
      </c>
    </row>
    <row r="5507">
      <c r="A5507" s="10">
        <v>45258.0</v>
      </c>
      <c r="B5507" s="11" t="s">
        <v>3694</v>
      </c>
      <c r="C5507" s="12">
        <v>0.0</v>
      </c>
      <c r="D5507" s="12">
        <f t="shared" si="1"/>
        <v>28</v>
      </c>
    </row>
    <row r="5508">
      <c r="A5508" s="10">
        <v>45258.0</v>
      </c>
      <c r="B5508" s="11" t="s">
        <v>1045</v>
      </c>
      <c r="C5508" s="12">
        <v>0.0</v>
      </c>
      <c r="D5508" s="12">
        <f t="shared" si="1"/>
        <v>28</v>
      </c>
    </row>
    <row r="5509">
      <c r="A5509" s="10">
        <v>45258.0</v>
      </c>
      <c r="B5509" s="11" t="s">
        <v>3695</v>
      </c>
      <c r="C5509" s="12">
        <v>0.0</v>
      </c>
      <c r="D5509" s="12">
        <f t="shared" si="1"/>
        <v>28</v>
      </c>
    </row>
    <row r="5510">
      <c r="A5510" s="10">
        <v>45258.0</v>
      </c>
      <c r="B5510" s="11" t="s">
        <v>3696</v>
      </c>
      <c r="C5510" s="12">
        <v>0.0</v>
      </c>
      <c r="D5510" s="12">
        <f t="shared" si="1"/>
        <v>28</v>
      </c>
    </row>
    <row r="5511">
      <c r="A5511" s="10">
        <v>45258.0</v>
      </c>
      <c r="B5511" s="11" t="s">
        <v>546</v>
      </c>
      <c r="C5511" s="12">
        <v>0.0</v>
      </c>
      <c r="D5511" s="12">
        <f t="shared" si="1"/>
        <v>28</v>
      </c>
    </row>
    <row r="5512">
      <c r="A5512" s="10">
        <v>45248.0</v>
      </c>
      <c r="B5512" s="11" t="s">
        <v>3697</v>
      </c>
      <c r="C5512" s="12">
        <v>0.0</v>
      </c>
      <c r="D5512" s="12">
        <f t="shared" si="1"/>
        <v>18</v>
      </c>
    </row>
    <row r="5513">
      <c r="A5513" s="10">
        <v>45248.0</v>
      </c>
      <c r="B5513" s="11" t="s">
        <v>3698</v>
      </c>
      <c r="C5513" s="12">
        <v>0.0</v>
      </c>
      <c r="D5513" s="12">
        <f t="shared" si="1"/>
        <v>18</v>
      </c>
    </row>
    <row r="5514">
      <c r="A5514" s="10">
        <v>45248.0</v>
      </c>
      <c r="B5514" s="11" t="s">
        <v>3699</v>
      </c>
      <c r="C5514" s="12">
        <v>0.0</v>
      </c>
      <c r="D5514" s="12">
        <f t="shared" si="1"/>
        <v>18</v>
      </c>
    </row>
    <row r="5515">
      <c r="A5515" s="10">
        <v>45248.0</v>
      </c>
      <c r="B5515" s="11" t="s">
        <v>3700</v>
      </c>
      <c r="C5515" s="12">
        <v>0.0</v>
      </c>
      <c r="D5515" s="12">
        <f t="shared" si="1"/>
        <v>18</v>
      </c>
    </row>
    <row r="5516">
      <c r="A5516" s="10">
        <v>45248.0</v>
      </c>
      <c r="B5516" s="11" t="s">
        <v>3701</v>
      </c>
      <c r="C5516" s="12">
        <v>0.0</v>
      </c>
      <c r="D5516" s="12">
        <f t="shared" si="1"/>
        <v>18</v>
      </c>
    </row>
    <row r="5517">
      <c r="A5517" s="10">
        <v>45248.0</v>
      </c>
      <c r="B5517" s="11" t="s">
        <v>3702</v>
      </c>
      <c r="C5517" s="12">
        <v>0.0</v>
      </c>
      <c r="D5517" s="12">
        <f t="shared" si="1"/>
        <v>18</v>
      </c>
    </row>
    <row r="5518">
      <c r="A5518" s="10">
        <v>45248.0</v>
      </c>
      <c r="B5518" s="11" t="s">
        <v>3703</v>
      </c>
      <c r="C5518" s="12">
        <v>0.0</v>
      </c>
      <c r="D5518" s="12">
        <f t="shared" si="1"/>
        <v>18</v>
      </c>
    </row>
    <row r="5519">
      <c r="A5519" s="10">
        <v>45248.0</v>
      </c>
      <c r="B5519" s="11" t="s">
        <v>1129</v>
      </c>
      <c r="C5519" s="12">
        <v>0.0</v>
      </c>
      <c r="D5519" s="12">
        <f t="shared" si="1"/>
        <v>18</v>
      </c>
    </row>
    <row r="5520">
      <c r="A5520" s="10">
        <v>45248.0</v>
      </c>
      <c r="B5520" s="11" t="s">
        <v>3704</v>
      </c>
      <c r="C5520" s="12">
        <v>0.0</v>
      </c>
      <c r="D5520" s="12">
        <f t="shared" si="1"/>
        <v>18</v>
      </c>
    </row>
    <row r="5521">
      <c r="A5521" s="10">
        <v>45248.0</v>
      </c>
      <c r="B5521" s="11" t="s">
        <v>3705</v>
      </c>
      <c r="C5521" s="12">
        <v>0.0</v>
      </c>
      <c r="D5521" s="12">
        <f t="shared" si="1"/>
        <v>18</v>
      </c>
    </row>
    <row r="5522">
      <c r="A5522" s="10">
        <v>45248.0</v>
      </c>
      <c r="B5522" s="11" t="s">
        <v>3706</v>
      </c>
      <c r="C5522" s="12">
        <v>0.0</v>
      </c>
      <c r="D5522" s="12">
        <f t="shared" si="1"/>
        <v>18</v>
      </c>
    </row>
    <row r="5523">
      <c r="A5523" s="10">
        <v>45248.0</v>
      </c>
      <c r="B5523" s="11" t="s">
        <v>650</v>
      </c>
      <c r="C5523" s="12">
        <v>0.0</v>
      </c>
      <c r="D5523" s="12">
        <f t="shared" si="1"/>
        <v>18</v>
      </c>
    </row>
    <row r="5524">
      <c r="A5524" s="10">
        <v>45248.0</v>
      </c>
      <c r="B5524" s="11" t="s">
        <v>3707</v>
      </c>
      <c r="C5524" s="12">
        <v>0.0</v>
      </c>
      <c r="D5524" s="12">
        <f t="shared" si="1"/>
        <v>18</v>
      </c>
    </row>
    <row r="5525">
      <c r="A5525" s="10">
        <v>45248.0</v>
      </c>
      <c r="B5525" s="11" t="s">
        <v>980</v>
      </c>
      <c r="C5525" s="12">
        <v>0.0</v>
      </c>
      <c r="D5525" s="12">
        <f t="shared" si="1"/>
        <v>18</v>
      </c>
    </row>
    <row r="5526">
      <c r="A5526" s="10">
        <v>45248.0</v>
      </c>
      <c r="B5526" s="11" t="s">
        <v>2232</v>
      </c>
      <c r="C5526" s="12">
        <v>0.0</v>
      </c>
      <c r="D5526" s="12">
        <f t="shared" si="1"/>
        <v>18</v>
      </c>
    </row>
    <row r="5527">
      <c r="A5527" s="10">
        <v>45248.0</v>
      </c>
      <c r="B5527" s="11" t="s">
        <v>3708</v>
      </c>
      <c r="C5527" s="12">
        <v>0.0</v>
      </c>
      <c r="D5527" s="12">
        <f t="shared" si="1"/>
        <v>18</v>
      </c>
    </row>
    <row r="5528">
      <c r="A5528" s="10">
        <v>45248.0</v>
      </c>
      <c r="B5528" s="11" t="s">
        <v>3709</v>
      </c>
      <c r="C5528" s="12">
        <v>0.0</v>
      </c>
      <c r="D5528" s="12">
        <f t="shared" si="1"/>
        <v>18</v>
      </c>
    </row>
    <row r="5529">
      <c r="A5529" s="10">
        <v>45248.0</v>
      </c>
      <c r="B5529" s="11" t="s">
        <v>3710</v>
      </c>
      <c r="C5529" s="12">
        <v>0.0</v>
      </c>
      <c r="D5529" s="12">
        <f t="shared" si="1"/>
        <v>18</v>
      </c>
    </row>
    <row r="5530">
      <c r="A5530" s="10">
        <v>45248.0</v>
      </c>
      <c r="B5530" s="11" t="s">
        <v>3711</v>
      </c>
      <c r="C5530" s="12">
        <v>0.0</v>
      </c>
      <c r="D5530" s="12">
        <f t="shared" si="1"/>
        <v>18</v>
      </c>
    </row>
    <row r="5531">
      <c r="A5531" s="10">
        <v>45248.0</v>
      </c>
      <c r="B5531" s="11" t="s">
        <v>3712</v>
      </c>
      <c r="C5531" s="12">
        <v>0.0</v>
      </c>
      <c r="D5531" s="12">
        <f t="shared" si="1"/>
        <v>18</v>
      </c>
    </row>
    <row r="5532">
      <c r="A5532" s="10">
        <v>45248.0</v>
      </c>
      <c r="B5532" s="11" t="s">
        <v>3713</v>
      </c>
      <c r="C5532" s="12">
        <v>0.0</v>
      </c>
      <c r="D5532" s="12">
        <f t="shared" si="1"/>
        <v>18</v>
      </c>
    </row>
    <row r="5533">
      <c r="A5533" s="10">
        <v>45248.0</v>
      </c>
      <c r="B5533" s="11" t="s">
        <v>3714</v>
      </c>
      <c r="C5533" s="12">
        <v>0.0</v>
      </c>
      <c r="D5533" s="12">
        <f t="shared" si="1"/>
        <v>18</v>
      </c>
    </row>
    <row r="5534">
      <c r="A5534" s="10">
        <v>45248.0</v>
      </c>
      <c r="B5534" s="11" t="s">
        <v>3715</v>
      </c>
      <c r="C5534" s="12">
        <v>0.0</v>
      </c>
      <c r="D5534" s="12">
        <f t="shared" si="1"/>
        <v>18</v>
      </c>
    </row>
    <row r="5535">
      <c r="A5535" s="10">
        <v>45248.0</v>
      </c>
      <c r="B5535" s="11" t="s">
        <v>3716</v>
      </c>
      <c r="C5535" s="12">
        <v>0.0</v>
      </c>
      <c r="D5535" s="12">
        <f t="shared" si="1"/>
        <v>18</v>
      </c>
    </row>
    <row r="5536">
      <c r="A5536" s="10">
        <v>45248.0</v>
      </c>
      <c r="B5536" s="11" t="s">
        <v>2404</v>
      </c>
      <c r="C5536" s="12">
        <v>0.0</v>
      </c>
      <c r="D5536" s="12">
        <f t="shared" si="1"/>
        <v>18</v>
      </c>
    </row>
    <row r="5537">
      <c r="A5537" s="10">
        <v>45248.0</v>
      </c>
      <c r="B5537" s="11" t="s">
        <v>3717</v>
      </c>
      <c r="C5537" s="12">
        <v>0.0</v>
      </c>
      <c r="D5537" s="12">
        <f t="shared" si="1"/>
        <v>18</v>
      </c>
    </row>
    <row r="5538">
      <c r="A5538" s="10">
        <v>45248.0</v>
      </c>
      <c r="B5538" s="11" t="s">
        <v>3718</v>
      </c>
      <c r="C5538" s="12">
        <v>0.0</v>
      </c>
      <c r="D5538" s="12">
        <f t="shared" si="1"/>
        <v>18</v>
      </c>
    </row>
    <row r="5539">
      <c r="A5539" s="10">
        <v>45248.0</v>
      </c>
      <c r="B5539" s="11" t="s">
        <v>2737</v>
      </c>
      <c r="C5539" s="12">
        <v>0.0</v>
      </c>
      <c r="D5539" s="12">
        <f t="shared" si="1"/>
        <v>18</v>
      </c>
    </row>
    <row r="5540">
      <c r="A5540" s="10">
        <v>45248.0</v>
      </c>
      <c r="B5540" s="11" t="s">
        <v>3719</v>
      </c>
      <c r="C5540" s="12">
        <v>0.0</v>
      </c>
      <c r="D5540" s="12">
        <f t="shared" si="1"/>
        <v>18</v>
      </c>
    </row>
    <row r="5541">
      <c r="A5541" s="10">
        <v>45248.0</v>
      </c>
      <c r="B5541" s="11" t="s">
        <v>2608</v>
      </c>
      <c r="C5541" s="12">
        <v>0.0</v>
      </c>
      <c r="D5541" s="12">
        <f t="shared" si="1"/>
        <v>18</v>
      </c>
    </row>
    <row r="5542">
      <c r="A5542" s="10">
        <v>45248.0</v>
      </c>
      <c r="B5542" s="11" t="s">
        <v>3720</v>
      </c>
      <c r="C5542" s="12">
        <v>0.0</v>
      </c>
      <c r="D5542" s="12">
        <f t="shared" si="1"/>
        <v>18</v>
      </c>
    </row>
    <row r="5543">
      <c r="A5543" s="10">
        <v>45248.0</v>
      </c>
      <c r="B5543" s="11" t="s">
        <v>546</v>
      </c>
      <c r="C5543" s="12">
        <v>0.0</v>
      </c>
      <c r="D5543" s="12">
        <f t="shared" si="1"/>
        <v>18</v>
      </c>
    </row>
    <row r="5544">
      <c r="A5544" s="10">
        <v>45248.0</v>
      </c>
      <c r="B5544" s="11" t="s">
        <v>682</v>
      </c>
      <c r="C5544" s="12">
        <v>0.0</v>
      </c>
      <c r="D5544" s="12">
        <f t="shared" si="1"/>
        <v>18</v>
      </c>
    </row>
    <row r="5545">
      <c r="A5545" s="10">
        <v>45248.0</v>
      </c>
      <c r="B5545" s="11" t="s">
        <v>3721</v>
      </c>
      <c r="C5545" s="12">
        <v>0.0</v>
      </c>
      <c r="D5545" s="12">
        <f t="shared" si="1"/>
        <v>18</v>
      </c>
    </row>
    <row r="5546">
      <c r="A5546" s="10">
        <v>45248.0</v>
      </c>
      <c r="B5546" s="11" t="s">
        <v>3722</v>
      </c>
      <c r="C5546" s="12">
        <v>0.0</v>
      </c>
      <c r="D5546" s="12">
        <f t="shared" si="1"/>
        <v>18</v>
      </c>
    </row>
    <row r="5547">
      <c r="A5547" s="10">
        <v>45248.0</v>
      </c>
      <c r="B5547" s="11" t="s">
        <v>3723</v>
      </c>
      <c r="C5547" s="12">
        <v>0.0</v>
      </c>
      <c r="D5547" s="12">
        <f t="shared" si="1"/>
        <v>18</v>
      </c>
    </row>
    <row r="5548">
      <c r="A5548" s="10">
        <v>45248.0</v>
      </c>
      <c r="B5548" s="11" t="s">
        <v>1787</v>
      </c>
      <c r="C5548" s="12">
        <v>0.0</v>
      </c>
      <c r="D5548" s="12">
        <f t="shared" si="1"/>
        <v>18</v>
      </c>
    </row>
    <row r="5549">
      <c r="A5549" s="10">
        <v>45248.0</v>
      </c>
      <c r="B5549" s="11" t="s">
        <v>3441</v>
      </c>
      <c r="C5549" s="12">
        <v>0.0</v>
      </c>
      <c r="D5549" s="12">
        <f t="shared" si="1"/>
        <v>18</v>
      </c>
    </row>
    <row r="5550">
      <c r="A5550" s="10">
        <v>45248.0</v>
      </c>
      <c r="B5550" s="11" t="s">
        <v>3724</v>
      </c>
      <c r="C5550" s="12">
        <v>0.0</v>
      </c>
      <c r="D5550" s="12">
        <f t="shared" si="1"/>
        <v>18</v>
      </c>
    </row>
    <row r="5551">
      <c r="A5551" s="10">
        <v>45248.0</v>
      </c>
      <c r="B5551" s="11" t="s">
        <v>3725</v>
      </c>
      <c r="C5551" s="12">
        <v>0.0</v>
      </c>
      <c r="D5551" s="12">
        <f t="shared" si="1"/>
        <v>18</v>
      </c>
    </row>
    <row r="5552">
      <c r="A5552" s="10">
        <v>45248.0</v>
      </c>
      <c r="B5552" s="11" t="s">
        <v>3726</v>
      </c>
      <c r="C5552" s="12">
        <v>0.0</v>
      </c>
      <c r="D5552" s="12">
        <f t="shared" si="1"/>
        <v>18</v>
      </c>
    </row>
    <row r="5553">
      <c r="A5553" s="10">
        <v>45248.0</v>
      </c>
      <c r="B5553" s="11" t="s">
        <v>3727</v>
      </c>
      <c r="C5553" s="12">
        <v>0.0</v>
      </c>
      <c r="D5553" s="12">
        <f t="shared" si="1"/>
        <v>18</v>
      </c>
    </row>
    <row r="5554">
      <c r="A5554" s="10">
        <v>45248.0</v>
      </c>
      <c r="B5554" s="11" t="s">
        <v>3728</v>
      </c>
      <c r="C5554" s="12">
        <v>0.0</v>
      </c>
      <c r="D5554" s="12">
        <f t="shared" si="1"/>
        <v>18</v>
      </c>
    </row>
    <row r="5555">
      <c r="A5555" s="10">
        <v>45259.0</v>
      </c>
      <c r="B5555" s="11" t="s">
        <v>369</v>
      </c>
      <c r="C5555" s="12">
        <v>0.0</v>
      </c>
      <c r="D5555" s="12">
        <f t="shared" si="1"/>
        <v>29</v>
      </c>
    </row>
    <row r="5556">
      <c r="A5556" s="10">
        <v>45259.0</v>
      </c>
      <c r="B5556" s="11" t="s">
        <v>2170</v>
      </c>
      <c r="C5556" s="12">
        <v>0.0</v>
      </c>
      <c r="D5556" s="12">
        <f t="shared" si="1"/>
        <v>29</v>
      </c>
    </row>
    <row r="5557">
      <c r="A5557" s="10">
        <v>45259.0</v>
      </c>
      <c r="B5557" s="11" t="s">
        <v>3158</v>
      </c>
      <c r="C5557" s="12">
        <v>0.0</v>
      </c>
      <c r="D5557" s="12">
        <f t="shared" si="1"/>
        <v>29</v>
      </c>
    </row>
    <row r="5558">
      <c r="A5558" s="10">
        <v>45259.0</v>
      </c>
      <c r="B5558" s="11" t="s">
        <v>856</v>
      </c>
      <c r="C5558" s="12">
        <v>0.0</v>
      </c>
      <c r="D5558" s="12">
        <f t="shared" si="1"/>
        <v>29</v>
      </c>
    </row>
    <row r="5559">
      <c r="A5559" s="10">
        <v>45259.0</v>
      </c>
      <c r="B5559" s="11" t="s">
        <v>3729</v>
      </c>
      <c r="C5559" s="12">
        <v>0.0</v>
      </c>
      <c r="D5559" s="12">
        <f t="shared" si="1"/>
        <v>29</v>
      </c>
    </row>
    <row r="5560">
      <c r="A5560" s="10">
        <v>45259.0</v>
      </c>
      <c r="B5560" s="11" t="s">
        <v>981</v>
      </c>
      <c r="C5560" s="12">
        <v>0.0</v>
      </c>
      <c r="D5560" s="12">
        <f t="shared" si="1"/>
        <v>29</v>
      </c>
    </row>
    <row r="5561">
      <c r="A5561" s="10">
        <v>45259.0</v>
      </c>
      <c r="B5561" s="11" t="s">
        <v>547</v>
      </c>
      <c r="C5561" s="12">
        <v>0.0</v>
      </c>
      <c r="D5561" s="12">
        <f t="shared" si="1"/>
        <v>29</v>
      </c>
    </row>
    <row r="5562">
      <c r="A5562" s="10">
        <v>45259.0</v>
      </c>
      <c r="B5562" s="11" t="s">
        <v>3730</v>
      </c>
      <c r="C5562" s="12">
        <v>0.0</v>
      </c>
      <c r="D5562" s="12">
        <f t="shared" si="1"/>
        <v>29</v>
      </c>
    </row>
    <row r="5563">
      <c r="A5563" s="10">
        <v>45259.0</v>
      </c>
      <c r="B5563" s="11" t="s">
        <v>3731</v>
      </c>
      <c r="C5563" s="12">
        <v>0.0</v>
      </c>
      <c r="D5563" s="12">
        <f t="shared" si="1"/>
        <v>29</v>
      </c>
    </row>
    <row r="5564">
      <c r="A5564" s="10">
        <v>45259.0</v>
      </c>
      <c r="B5564" s="11" t="s">
        <v>3732</v>
      </c>
      <c r="C5564" s="12">
        <v>0.0</v>
      </c>
      <c r="D5564" s="12">
        <f t="shared" si="1"/>
        <v>29</v>
      </c>
    </row>
    <row r="5565">
      <c r="A5565" s="10">
        <v>45259.0</v>
      </c>
      <c r="B5565" s="11" t="s">
        <v>647</v>
      </c>
      <c r="C5565" s="12">
        <v>0.0</v>
      </c>
      <c r="D5565" s="12">
        <f t="shared" si="1"/>
        <v>29</v>
      </c>
    </row>
    <row r="5566">
      <c r="A5566" s="10">
        <v>45259.0</v>
      </c>
      <c r="B5566" s="11" t="s">
        <v>3733</v>
      </c>
      <c r="C5566" s="12">
        <v>0.0</v>
      </c>
      <c r="D5566" s="12">
        <f t="shared" si="1"/>
        <v>29</v>
      </c>
    </row>
    <row r="5567">
      <c r="A5567" s="10">
        <v>45259.0</v>
      </c>
      <c r="B5567" s="11" t="s">
        <v>3734</v>
      </c>
      <c r="C5567" s="12">
        <v>0.0</v>
      </c>
      <c r="D5567" s="12">
        <f t="shared" si="1"/>
        <v>29</v>
      </c>
    </row>
    <row r="5568">
      <c r="A5568" s="10">
        <v>45259.0</v>
      </c>
      <c r="B5568" s="11" t="s">
        <v>3735</v>
      </c>
      <c r="C5568" s="12">
        <v>0.0</v>
      </c>
      <c r="D5568" s="12">
        <f t="shared" si="1"/>
        <v>29</v>
      </c>
    </row>
    <row r="5569">
      <c r="A5569" s="10">
        <v>45259.0</v>
      </c>
      <c r="B5569" s="11" t="s">
        <v>601</v>
      </c>
      <c r="C5569" s="12">
        <v>0.0</v>
      </c>
      <c r="D5569" s="12">
        <f t="shared" si="1"/>
        <v>29</v>
      </c>
    </row>
    <row r="5570">
      <c r="A5570" s="10">
        <v>45259.0</v>
      </c>
      <c r="B5570" s="11" t="s">
        <v>3736</v>
      </c>
      <c r="C5570" s="12">
        <v>0.0</v>
      </c>
      <c r="D5570" s="12">
        <f t="shared" si="1"/>
        <v>29</v>
      </c>
    </row>
    <row r="5571">
      <c r="A5571" s="10">
        <v>45259.0</v>
      </c>
      <c r="B5571" s="11" t="s">
        <v>3737</v>
      </c>
      <c r="C5571" s="12">
        <v>0.0</v>
      </c>
      <c r="D5571" s="12">
        <f t="shared" si="1"/>
        <v>29</v>
      </c>
    </row>
    <row r="5572">
      <c r="A5572" s="10">
        <v>45259.0</v>
      </c>
      <c r="B5572" s="11" t="s">
        <v>3738</v>
      </c>
      <c r="C5572" s="12">
        <v>0.0</v>
      </c>
      <c r="D5572" s="12">
        <f t="shared" si="1"/>
        <v>29</v>
      </c>
    </row>
    <row r="5573">
      <c r="A5573" s="10">
        <v>45259.0</v>
      </c>
      <c r="B5573" s="11" t="s">
        <v>3739</v>
      </c>
      <c r="C5573" s="12">
        <v>0.0</v>
      </c>
      <c r="D5573" s="12">
        <f t="shared" si="1"/>
        <v>29</v>
      </c>
    </row>
    <row r="5574">
      <c r="A5574" s="10">
        <v>45259.0</v>
      </c>
      <c r="B5574" s="11" t="s">
        <v>3740</v>
      </c>
      <c r="C5574" s="12">
        <v>0.0</v>
      </c>
      <c r="D5574" s="12">
        <f t="shared" si="1"/>
        <v>29</v>
      </c>
    </row>
    <row r="5575">
      <c r="A5575" s="10">
        <v>45259.0</v>
      </c>
      <c r="B5575" s="11" t="s">
        <v>3741</v>
      </c>
      <c r="C5575" s="12">
        <v>0.0</v>
      </c>
      <c r="D5575" s="12">
        <f t="shared" si="1"/>
        <v>29</v>
      </c>
    </row>
    <row r="5576">
      <c r="A5576" s="10">
        <v>45259.0</v>
      </c>
      <c r="B5576" s="11" t="s">
        <v>2716</v>
      </c>
      <c r="C5576" s="12">
        <v>0.0</v>
      </c>
      <c r="D5576" s="12">
        <f t="shared" si="1"/>
        <v>29</v>
      </c>
    </row>
    <row r="5577">
      <c r="A5577" s="10">
        <v>45259.0</v>
      </c>
      <c r="B5577" s="11" t="s">
        <v>3742</v>
      </c>
      <c r="C5577" s="12">
        <v>0.0</v>
      </c>
      <c r="D5577" s="12">
        <f t="shared" si="1"/>
        <v>29</v>
      </c>
    </row>
    <row r="5578">
      <c r="A5578" s="10">
        <v>45259.0</v>
      </c>
      <c r="B5578" s="11" t="s">
        <v>3743</v>
      </c>
      <c r="C5578" s="12">
        <v>0.0</v>
      </c>
      <c r="D5578" s="12">
        <f t="shared" si="1"/>
        <v>29</v>
      </c>
    </row>
    <row r="5579">
      <c r="A5579" s="10">
        <v>45259.0</v>
      </c>
      <c r="B5579" s="11" t="s">
        <v>3744</v>
      </c>
      <c r="C5579" s="12">
        <v>0.0</v>
      </c>
      <c r="D5579" s="12">
        <f t="shared" si="1"/>
        <v>29</v>
      </c>
    </row>
    <row r="5580">
      <c r="A5580" s="10">
        <v>45259.0</v>
      </c>
      <c r="B5580" s="11" t="s">
        <v>811</v>
      </c>
      <c r="C5580" s="12">
        <v>0.0</v>
      </c>
      <c r="D5580" s="12">
        <f t="shared" si="1"/>
        <v>29</v>
      </c>
    </row>
    <row r="5581">
      <c r="A5581" s="10">
        <v>45259.0</v>
      </c>
      <c r="B5581" s="11" t="s">
        <v>870</v>
      </c>
      <c r="C5581" s="12">
        <v>0.0</v>
      </c>
      <c r="D5581" s="12">
        <f t="shared" si="1"/>
        <v>29</v>
      </c>
    </row>
    <row r="5582">
      <c r="A5582" s="10">
        <v>45259.0</v>
      </c>
      <c r="B5582" s="11" t="s">
        <v>1879</v>
      </c>
      <c r="C5582" s="12">
        <v>0.0</v>
      </c>
      <c r="D5582" s="12">
        <f t="shared" si="1"/>
        <v>29</v>
      </c>
    </row>
    <row r="5583">
      <c r="A5583" s="10">
        <v>45259.0</v>
      </c>
      <c r="B5583" s="11" t="s">
        <v>3745</v>
      </c>
      <c r="C5583" s="12">
        <v>0.0</v>
      </c>
      <c r="D5583" s="12">
        <f t="shared" si="1"/>
        <v>29</v>
      </c>
    </row>
    <row r="5584">
      <c r="A5584" s="10">
        <v>45259.0</v>
      </c>
      <c r="B5584" s="11" t="s">
        <v>3746</v>
      </c>
      <c r="C5584" s="12">
        <v>0.0</v>
      </c>
      <c r="D5584" s="12">
        <f t="shared" si="1"/>
        <v>29</v>
      </c>
    </row>
    <row r="5585">
      <c r="A5585" s="10">
        <v>45259.0</v>
      </c>
      <c r="B5585" s="11" t="s">
        <v>3747</v>
      </c>
      <c r="C5585" s="12">
        <v>0.0</v>
      </c>
      <c r="D5585" s="12">
        <f t="shared" si="1"/>
        <v>29</v>
      </c>
    </row>
    <row r="5586">
      <c r="A5586" s="10">
        <v>45259.0</v>
      </c>
      <c r="B5586" s="11" t="s">
        <v>311</v>
      </c>
      <c r="C5586" s="12">
        <v>0.0</v>
      </c>
      <c r="D5586" s="12">
        <f t="shared" si="1"/>
        <v>29</v>
      </c>
    </row>
    <row r="5587">
      <c r="A5587" s="10">
        <v>45259.0</v>
      </c>
      <c r="B5587" s="11" t="s">
        <v>3748</v>
      </c>
      <c r="C5587" s="12">
        <v>0.0</v>
      </c>
      <c r="D5587" s="12">
        <f t="shared" si="1"/>
        <v>29</v>
      </c>
    </row>
    <row r="5588">
      <c r="A5588" s="10">
        <v>45259.0</v>
      </c>
      <c r="B5588" s="11" t="s">
        <v>3749</v>
      </c>
      <c r="C5588" s="12">
        <v>0.0</v>
      </c>
      <c r="D5588" s="12">
        <f t="shared" si="1"/>
        <v>29</v>
      </c>
    </row>
    <row r="5589">
      <c r="A5589" s="10">
        <v>45259.0</v>
      </c>
      <c r="B5589" s="11" t="s">
        <v>668</v>
      </c>
      <c r="C5589" s="12">
        <v>0.0</v>
      </c>
      <c r="D5589" s="12">
        <f t="shared" si="1"/>
        <v>29</v>
      </c>
    </row>
    <row r="5590">
      <c r="A5590" s="10">
        <v>45259.0</v>
      </c>
      <c r="B5590" s="11" t="s">
        <v>3750</v>
      </c>
      <c r="C5590" s="12">
        <v>0.0</v>
      </c>
      <c r="D5590" s="12">
        <f t="shared" si="1"/>
        <v>29</v>
      </c>
    </row>
    <row r="5591">
      <c r="A5591" s="10">
        <v>45259.0</v>
      </c>
      <c r="B5591" s="11" t="s">
        <v>892</v>
      </c>
      <c r="C5591" s="12">
        <v>0.0</v>
      </c>
      <c r="D5591" s="12">
        <f t="shared" si="1"/>
        <v>29</v>
      </c>
    </row>
    <row r="5592">
      <c r="A5592" s="10">
        <v>45259.0</v>
      </c>
      <c r="B5592" s="11" t="s">
        <v>1004</v>
      </c>
      <c r="C5592" s="12">
        <v>0.0</v>
      </c>
      <c r="D5592" s="12">
        <f t="shared" si="1"/>
        <v>29</v>
      </c>
    </row>
    <row r="5593">
      <c r="A5593" s="10">
        <v>45259.0</v>
      </c>
      <c r="B5593" s="11" t="s">
        <v>137</v>
      </c>
      <c r="C5593" s="12">
        <v>0.0</v>
      </c>
      <c r="D5593" s="12">
        <f t="shared" si="1"/>
        <v>29</v>
      </c>
    </row>
    <row r="5594">
      <c r="A5594" s="10">
        <v>45259.0</v>
      </c>
      <c r="B5594" s="11" t="s">
        <v>3751</v>
      </c>
      <c r="C5594" s="12">
        <v>0.0</v>
      </c>
      <c r="D5594" s="12">
        <f t="shared" si="1"/>
        <v>29</v>
      </c>
    </row>
    <row r="5595">
      <c r="A5595" s="10">
        <v>45259.0</v>
      </c>
      <c r="B5595" s="11" t="s">
        <v>3752</v>
      </c>
      <c r="C5595" s="12">
        <v>0.0</v>
      </c>
      <c r="D5595" s="12">
        <f t="shared" si="1"/>
        <v>29</v>
      </c>
    </row>
    <row r="5596">
      <c r="A5596" s="10">
        <v>45259.0</v>
      </c>
      <c r="B5596" s="11" t="s">
        <v>3753</v>
      </c>
      <c r="C5596" s="12">
        <v>0.0</v>
      </c>
      <c r="D5596" s="12">
        <f t="shared" si="1"/>
        <v>29</v>
      </c>
    </row>
    <row r="5597">
      <c r="A5597" s="10">
        <v>45259.0</v>
      </c>
      <c r="B5597" s="11" t="s">
        <v>3754</v>
      </c>
      <c r="C5597" s="12">
        <v>0.0</v>
      </c>
      <c r="D5597" s="12">
        <f t="shared" si="1"/>
        <v>29</v>
      </c>
    </row>
    <row r="5598">
      <c r="A5598" s="10">
        <v>45259.0</v>
      </c>
      <c r="B5598" s="11" t="s">
        <v>3755</v>
      </c>
      <c r="C5598" s="12">
        <v>0.0</v>
      </c>
      <c r="D5598" s="12">
        <f t="shared" si="1"/>
        <v>29</v>
      </c>
    </row>
    <row r="5599">
      <c r="A5599" s="10">
        <v>45259.0</v>
      </c>
      <c r="B5599" s="11" t="s">
        <v>2747</v>
      </c>
      <c r="C5599" s="12">
        <v>0.0</v>
      </c>
      <c r="D5599" s="12">
        <f t="shared" si="1"/>
        <v>29</v>
      </c>
    </row>
    <row r="5600">
      <c r="A5600" s="10">
        <v>45259.0</v>
      </c>
      <c r="B5600" s="11" t="s">
        <v>3756</v>
      </c>
      <c r="C5600" s="12">
        <v>0.0</v>
      </c>
      <c r="D5600" s="12">
        <f t="shared" si="1"/>
        <v>29</v>
      </c>
    </row>
    <row r="5601">
      <c r="A5601" s="10">
        <v>45259.0</v>
      </c>
      <c r="B5601" s="11" t="s">
        <v>2597</v>
      </c>
      <c r="C5601" s="12">
        <v>0.0</v>
      </c>
      <c r="D5601" s="12">
        <f t="shared" si="1"/>
        <v>29</v>
      </c>
    </row>
    <row r="5602">
      <c r="A5602" s="10">
        <v>45259.0</v>
      </c>
      <c r="B5602" s="11" t="s">
        <v>3757</v>
      </c>
      <c r="C5602" s="12">
        <v>0.0</v>
      </c>
      <c r="D5602" s="12">
        <f t="shared" si="1"/>
        <v>29</v>
      </c>
    </row>
    <row r="5603">
      <c r="A5603" s="10">
        <v>45259.0</v>
      </c>
      <c r="B5603" s="11" t="s">
        <v>2680</v>
      </c>
      <c r="C5603" s="12">
        <v>0.0</v>
      </c>
      <c r="D5603" s="12">
        <f t="shared" si="1"/>
        <v>29</v>
      </c>
    </row>
    <row r="5604">
      <c r="A5604" s="10">
        <v>45259.0</v>
      </c>
      <c r="B5604" s="11" t="s">
        <v>2133</v>
      </c>
      <c r="C5604" s="12">
        <v>0.0</v>
      </c>
      <c r="D5604" s="12">
        <f t="shared" si="1"/>
        <v>29</v>
      </c>
    </row>
    <row r="5605">
      <c r="A5605" s="10">
        <v>45259.0</v>
      </c>
      <c r="B5605" s="11" t="s">
        <v>3758</v>
      </c>
      <c r="C5605" s="12">
        <v>0.0</v>
      </c>
      <c r="D5605" s="12">
        <f t="shared" si="1"/>
        <v>29</v>
      </c>
    </row>
    <row r="5606">
      <c r="A5606" s="10">
        <v>45259.0</v>
      </c>
      <c r="B5606" s="11" t="s">
        <v>477</v>
      </c>
      <c r="C5606" s="12">
        <v>0.0</v>
      </c>
      <c r="D5606" s="12">
        <f t="shared" si="1"/>
        <v>29</v>
      </c>
    </row>
    <row r="5607">
      <c r="A5607" s="10">
        <v>45259.0</v>
      </c>
      <c r="B5607" s="11" t="s">
        <v>2008</v>
      </c>
      <c r="C5607" s="12">
        <v>0.0</v>
      </c>
      <c r="D5607" s="12">
        <f t="shared" si="1"/>
        <v>29</v>
      </c>
    </row>
    <row r="5608">
      <c r="A5608" s="10">
        <v>45259.0</v>
      </c>
      <c r="B5608" s="11" t="s">
        <v>3759</v>
      </c>
      <c r="C5608" s="12">
        <v>0.0</v>
      </c>
      <c r="D5608" s="12">
        <f t="shared" si="1"/>
        <v>29</v>
      </c>
    </row>
    <row r="5609">
      <c r="A5609" s="10">
        <v>45259.0</v>
      </c>
      <c r="B5609" s="11" t="s">
        <v>3760</v>
      </c>
      <c r="C5609" s="12">
        <v>0.0</v>
      </c>
      <c r="D5609" s="12">
        <f t="shared" si="1"/>
        <v>29</v>
      </c>
    </row>
    <row r="5610">
      <c r="A5610" s="10">
        <v>45259.0</v>
      </c>
      <c r="B5610" s="11" t="s">
        <v>3761</v>
      </c>
      <c r="C5610" s="12">
        <v>0.0</v>
      </c>
      <c r="D5610" s="12">
        <f t="shared" si="1"/>
        <v>29</v>
      </c>
    </row>
    <row r="5611">
      <c r="A5611" s="10">
        <v>45259.0</v>
      </c>
      <c r="B5611" s="11" t="s">
        <v>545</v>
      </c>
      <c r="C5611" s="12">
        <v>0.0</v>
      </c>
      <c r="D5611" s="12">
        <f t="shared" si="1"/>
        <v>29</v>
      </c>
    </row>
    <row r="5612">
      <c r="A5612" s="10">
        <v>45259.0</v>
      </c>
      <c r="B5612" s="11" t="s">
        <v>3762</v>
      </c>
      <c r="C5612" s="12">
        <v>0.0</v>
      </c>
      <c r="D5612" s="12">
        <f t="shared" si="1"/>
        <v>29</v>
      </c>
    </row>
    <row r="5613">
      <c r="A5613" s="10">
        <v>45259.0</v>
      </c>
      <c r="B5613" s="11" t="s">
        <v>3763</v>
      </c>
      <c r="C5613" s="12">
        <v>0.0</v>
      </c>
      <c r="D5613" s="12">
        <f t="shared" si="1"/>
        <v>29</v>
      </c>
    </row>
    <row r="5614">
      <c r="A5614" s="10">
        <v>45259.0</v>
      </c>
      <c r="B5614" s="11" t="s">
        <v>3764</v>
      </c>
      <c r="C5614" s="12">
        <v>0.0</v>
      </c>
      <c r="D5614" s="12">
        <f t="shared" si="1"/>
        <v>29</v>
      </c>
    </row>
    <row r="5615">
      <c r="A5615" s="10">
        <v>45259.0</v>
      </c>
      <c r="B5615" s="11" t="s">
        <v>1869</v>
      </c>
      <c r="C5615" s="12">
        <v>0.0</v>
      </c>
      <c r="D5615" s="12">
        <f t="shared" si="1"/>
        <v>29</v>
      </c>
    </row>
    <row r="5616">
      <c r="A5616" s="10">
        <v>45259.0</v>
      </c>
      <c r="B5616" s="11" t="s">
        <v>3472</v>
      </c>
      <c r="C5616" s="12">
        <v>0.0</v>
      </c>
      <c r="D5616" s="12">
        <f t="shared" si="1"/>
        <v>29</v>
      </c>
    </row>
    <row r="5617">
      <c r="A5617" s="10">
        <v>45259.0</v>
      </c>
      <c r="B5617" s="11" t="s">
        <v>1838</v>
      </c>
      <c r="C5617" s="12">
        <v>0.0</v>
      </c>
      <c r="D5617" s="12">
        <f t="shared" si="1"/>
        <v>29</v>
      </c>
    </row>
    <row r="5618">
      <c r="A5618" s="10">
        <v>45259.0</v>
      </c>
      <c r="B5618" s="11" t="s">
        <v>762</v>
      </c>
      <c r="C5618" s="12">
        <v>0.0</v>
      </c>
      <c r="D5618" s="12">
        <f t="shared" si="1"/>
        <v>29</v>
      </c>
    </row>
    <row r="5619">
      <c r="A5619" s="10">
        <v>45259.0</v>
      </c>
      <c r="B5619" s="11" t="s">
        <v>2497</v>
      </c>
      <c r="C5619" s="12">
        <v>0.0</v>
      </c>
      <c r="D5619" s="12">
        <f t="shared" si="1"/>
        <v>29</v>
      </c>
    </row>
    <row r="5620">
      <c r="A5620" s="10">
        <v>45259.0</v>
      </c>
      <c r="B5620" s="11" t="s">
        <v>2363</v>
      </c>
      <c r="C5620" s="12">
        <v>0.0</v>
      </c>
      <c r="D5620" s="12">
        <f t="shared" si="1"/>
        <v>29</v>
      </c>
    </row>
    <row r="5621">
      <c r="A5621" s="10">
        <v>45242.0</v>
      </c>
      <c r="B5621" s="11" t="s">
        <v>2350</v>
      </c>
      <c r="C5621" s="12">
        <v>0.0</v>
      </c>
      <c r="D5621" s="12">
        <f t="shared" si="1"/>
        <v>12</v>
      </c>
    </row>
    <row r="5622">
      <c r="A5622" s="10">
        <v>45242.0</v>
      </c>
      <c r="B5622" s="11" t="s">
        <v>3765</v>
      </c>
      <c r="C5622" s="12">
        <v>0.0</v>
      </c>
      <c r="D5622" s="12">
        <f t="shared" si="1"/>
        <v>12</v>
      </c>
    </row>
    <row r="5623">
      <c r="A5623" s="10">
        <v>45242.0</v>
      </c>
      <c r="B5623" s="11" t="s">
        <v>635</v>
      </c>
      <c r="C5623" s="12">
        <v>0.0</v>
      </c>
      <c r="D5623" s="12">
        <f t="shared" si="1"/>
        <v>12</v>
      </c>
    </row>
    <row r="5624">
      <c r="A5624" s="10">
        <v>45242.0</v>
      </c>
      <c r="B5624" s="11" t="s">
        <v>1954</v>
      </c>
      <c r="C5624" s="12">
        <v>0.0</v>
      </c>
      <c r="D5624" s="12">
        <f t="shared" si="1"/>
        <v>12</v>
      </c>
    </row>
    <row r="5625">
      <c r="A5625" s="10">
        <v>45242.0</v>
      </c>
      <c r="B5625" s="11" t="s">
        <v>3766</v>
      </c>
      <c r="C5625" s="12">
        <v>0.0</v>
      </c>
      <c r="D5625" s="12">
        <f t="shared" si="1"/>
        <v>12</v>
      </c>
    </row>
    <row r="5626">
      <c r="A5626" s="10">
        <v>45242.0</v>
      </c>
      <c r="B5626" s="11" t="s">
        <v>1062</v>
      </c>
      <c r="C5626" s="12">
        <v>0.0</v>
      </c>
      <c r="D5626" s="12">
        <f t="shared" si="1"/>
        <v>12</v>
      </c>
    </row>
    <row r="5627">
      <c r="A5627" s="10">
        <v>45242.0</v>
      </c>
      <c r="B5627" s="11" t="s">
        <v>282</v>
      </c>
      <c r="C5627" s="12">
        <v>0.0</v>
      </c>
      <c r="D5627" s="12">
        <f t="shared" si="1"/>
        <v>12</v>
      </c>
    </row>
    <row r="5628">
      <c r="A5628" s="10">
        <v>45242.0</v>
      </c>
      <c r="B5628" s="11" t="s">
        <v>3767</v>
      </c>
      <c r="C5628" s="12">
        <v>0.0</v>
      </c>
      <c r="D5628" s="12">
        <f t="shared" si="1"/>
        <v>12</v>
      </c>
    </row>
    <row r="5629">
      <c r="A5629" s="10">
        <v>45242.0</v>
      </c>
      <c r="B5629" s="11" t="s">
        <v>3768</v>
      </c>
      <c r="C5629" s="12">
        <v>0.0</v>
      </c>
      <c r="D5629" s="12">
        <f t="shared" si="1"/>
        <v>12</v>
      </c>
    </row>
    <row r="5630">
      <c r="A5630" s="10">
        <v>45242.0</v>
      </c>
      <c r="B5630" s="11" t="s">
        <v>1112</v>
      </c>
      <c r="C5630" s="12">
        <v>0.0</v>
      </c>
      <c r="D5630" s="12">
        <f t="shared" si="1"/>
        <v>12</v>
      </c>
    </row>
    <row r="5631">
      <c r="A5631" s="10">
        <v>45242.0</v>
      </c>
      <c r="B5631" s="11" t="s">
        <v>434</v>
      </c>
      <c r="C5631" s="12">
        <v>0.0</v>
      </c>
      <c r="D5631" s="12">
        <f t="shared" si="1"/>
        <v>12</v>
      </c>
    </row>
    <row r="5632">
      <c r="A5632" s="10">
        <v>45242.0</v>
      </c>
      <c r="B5632" s="11" t="s">
        <v>3769</v>
      </c>
      <c r="C5632" s="12">
        <v>0.0</v>
      </c>
      <c r="D5632" s="12">
        <f t="shared" si="1"/>
        <v>12</v>
      </c>
    </row>
    <row r="5633">
      <c r="A5633" s="10">
        <v>45242.0</v>
      </c>
      <c r="B5633" s="11" t="s">
        <v>1679</v>
      </c>
      <c r="C5633" s="12">
        <v>0.0</v>
      </c>
      <c r="D5633" s="12">
        <f t="shared" si="1"/>
        <v>12</v>
      </c>
    </row>
    <row r="5634">
      <c r="A5634" s="10">
        <v>45242.0</v>
      </c>
      <c r="B5634" s="11" t="s">
        <v>1263</v>
      </c>
      <c r="C5634" s="12">
        <v>0.0</v>
      </c>
      <c r="D5634" s="12">
        <f t="shared" si="1"/>
        <v>12</v>
      </c>
    </row>
    <row r="5635">
      <c r="A5635" s="10">
        <v>45242.0</v>
      </c>
      <c r="B5635" s="11" t="s">
        <v>3770</v>
      </c>
      <c r="C5635" s="12">
        <v>0.0</v>
      </c>
      <c r="D5635" s="12">
        <f t="shared" si="1"/>
        <v>12</v>
      </c>
    </row>
    <row r="5636">
      <c r="A5636" s="10">
        <v>45242.0</v>
      </c>
      <c r="B5636" s="11" t="s">
        <v>3771</v>
      </c>
      <c r="C5636" s="12">
        <v>0.0</v>
      </c>
      <c r="D5636" s="12">
        <f t="shared" si="1"/>
        <v>12</v>
      </c>
    </row>
    <row r="5637">
      <c r="A5637" s="10">
        <v>45242.0</v>
      </c>
      <c r="B5637" s="11" t="s">
        <v>3089</v>
      </c>
      <c r="C5637" s="12">
        <v>0.0</v>
      </c>
      <c r="D5637" s="12">
        <f t="shared" si="1"/>
        <v>12</v>
      </c>
    </row>
    <row r="5638">
      <c r="A5638" s="10">
        <v>45242.0</v>
      </c>
      <c r="B5638" s="11" t="s">
        <v>1630</v>
      </c>
      <c r="C5638" s="12">
        <v>0.0</v>
      </c>
      <c r="D5638" s="12">
        <f t="shared" si="1"/>
        <v>12</v>
      </c>
    </row>
    <row r="5639">
      <c r="A5639" s="10">
        <v>45242.0</v>
      </c>
      <c r="B5639" s="11" t="s">
        <v>2814</v>
      </c>
      <c r="C5639" s="12">
        <v>0.0</v>
      </c>
      <c r="D5639" s="12">
        <f t="shared" si="1"/>
        <v>12</v>
      </c>
    </row>
    <row r="5640">
      <c r="A5640" s="10">
        <v>45242.0</v>
      </c>
      <c r="B5640" s="11" t="s">
        <v>3772</v>
      </c>
      <c r="C5640" s="12">
        <v>0.0</v>
      </c>
      <c r="D5640" s="12">
        <f t="shared" si="1"/>
        <v>12</v>
      </c>
    </row>
    <row r="5641">
      <c r="A5641" s="10">
        <v>45242.0</v>
      </c>
      <c r="B5641" s="11" t="s">
        <v>3773</v>
      </c>
      <c r="C5641" s="12">
        <v>0.0</v>
      </c>
      <c r="D5641" s="12">
        <f t="shared" si="1"/>
        <v>12</v>
      </c>
    </row>
    <row r="5642">
      <c r="A5642" s="10">
        <v>45242.0</v>
      </c>
      <c r="B5642" s="11" t="s">
        <v>3774</v>
      </c>
      <c r="C5642" s="12">
        <v>0.0</v>
      </c>
      <c r="D5642" s="12">
        <f t="shared" si="1"/>
        <v>12</v>
      </c>
    </row>
    <row r="5643">
      <c r="A5643" s="10">
        <v>45242.0</v>
      </c>
      <c r="B5643" s="11" t="s">
        <v>1647</v>
      </c>
      <c r="C5643" s="12">
        <v>0.0</v>
      </c>
      <c r="D5643" s="12">
        <f t="shared" si="1"/>
        <v>12</v>
      </c>
    </row>
    <row r="5644">
      <c r="A5644" s="10">
        <v>45242.0</v>
      </c>
      <c r="B5644" s="11" t="s">
        <v>94</v>
      </c>
      <c r="C5644" s="12">
        <v>0.0</v>
      </c>
      <c r="D5644" s="12">
        <f t="shared" si="1"/>
        <v>12</v>
      </c>
    </row>
    <row r="5645">
      <c r="A5645" s="10">
        <v>45242.0</v>
      </c>
      <c r="B5645" s="11" t="s">
        <v>3775</v>
      </c>
      <c r="C5645" s="12">
        <v>0.0</v>
      </c>
      <c r="D5645" s="12">
        <f t="shared" si="1"/>
        <v>12</v>
      </c>
    </row>
    <row r="5646">
      <c r="A5646" s="10">
        <v>45242.0</v>
      </c>
      <c r="B5646" s="11" t="s">
        <v>3776</v>
      </c>
      <c r="C5646" s="12">
        <v>0.0</v>
      </c>
      <c r="D5646" s="12">
        <f t="shared" si="1"/>
        <v>12</v>
      </c>
    </row>
    <row r="5647">
      <c r="A5647" s="10">
        <v>45242.0</v>
      </c>
      <c r="B5647" s="11" t="s">
        <v>3777</v>
      </c>
      <c r="C5647" s="12">
        <v>0.0</v>
      </c>
      <c r="D5647" s="12">
        <f t="shared" si="1"/>
        <v>12</v>
      </c>
    </row>
    <row r="5648">
      <c r="A5648" s="10">
        <v>45242.0</v>
      </c>
      <c r="B5648" s="11" t="s">
        <v>3778</v>
      </c>
      <c r="C5648" s="12">
        <v>0.0</v>
      </c>
      <c r="D5648" s="12">
        <f t="shared" si="1"/>
        <v>12</v>
      </c>
    </row>
    <row r="5649">
      <c r="A5649" s="10">
        <v>45242.0</v>
      </c>
      <c r="B5649" s="11" t="s">
        <v>3779</v>
      </c>
      <c r="C5649" s="12">
        <v>0.0</v>
      </c>
      <c r="D5649" s="12">
        <f t="shared" si="1"/>
        <v>12</v>
      </c>
    </row>
    <row r="5650">
      <c r="A5650" s="10">
        <v>45242.0</v>
      </c>
      <c r="B5650" s="11" t="s">
        <v>3780</v>
      </c>
      <c r="C5650" s="12">
        <v>0.0</v>
      </c>
      <c r="D5650" s="12">
        <f t="shared" si="1"/>
        <v>12</v>
      </c>
    </row>
    <row r="5651">
      <c r="A5651" s="10">
        <v>45242.0</v>
      </c>
      <c r="B5651" s="11" t="s">
        <v>3781</v>
      </c>
      <c r="C5651" s="12">
        <v>0.0</v>
      </c>
      <c r="D5651" s="12">
        <f t="shared" si="1"/>
        <v>12</v>
      </c>
    </row>
    <row r="5652">
      <c r="A5652" s="10">
        <v>45242.0</v>
      </c>
      <c r="B5652" s="11" t="s">
        <v>3782</v>
      </c>
      <c r="C5652" s="12">
        <v>0.0</v>
      </c>
      <c r="D5652" s="12">
        <f t="shared" si="1"/>
        <v>12</v>
      </c>
    </row>
    <row r="5653">
      <c r="A5653" s="10">
        <v>45242.0</v>
      </c>
      <c r="B5653" s="11" t="s">
        <v>1279</v>
      </c>
      <c r="C5653" s="12">
        <v>0.0</v>
      </c>
      <c r="D5653" s="12">
        <f t="shared" si="1"/>
        <v>12</v>
      </c>
    </row>
    <row r="5654">
      <c r="A5654" s="10">
        <v>45242.0</v>
      </c>
      <c r="B5654" s="11" t="s">
        <v>3783</v>
      </c>
      <c r="C5654" s="12">
        <v>0.0</v>
      </c>
      <c r="D5654" s="12">
        <f t="shared" si="1"/>
        <v>12</v>
      </c>
    </row>
    <row r="5655">
      <c r="A5655" s="10">
        <v>45238.0</v>
      </c>
      <c r="B5655" s="11" t="s">
        <v>1556</v>
      </c>
      <c r="C5655" s="12">
        <v>0.0</v>
      </c>
      <c r="D5655" s="12">
        <f t="shared" si="1"/>
        <v>8</v>
      </c>
    </row>
    <row r="5656">
      <c r="A5656" s="10">
        <v>45238.0</v>
      </c>
      <c r="B5656" s="11" t="s">
        <v>3784</v>
      </c>
      <c r="C5656" s="12">
        <v>0.0</v>
      </c>
      <c r="D5656" s="12">
        <f t="shared" si="1"/>
        <v>8</v>
      </c>
    </row>
    <row r="5657">
      <c r="A5657" s="10">
        <v>45238.0</v>
      </c>
      <c r="B5657" s="11" t="s">
        <v>3785</v>
      </c>
      <c r="C5657" s="12">
        <v>0.0</v>
      </c>
      <c r="D5657" s="12">
        <f t="shared" si="1"/>
        <v>8</v>
      </c>
    </row>
    <row r="5658">
      <c r="A5658" s="10">
        <v>45238.0</v>
      </c>
      <c r="B5658" s="11" t="s">
        <v>2351</v>
      </c>
      <c r="C5658" s="12">
        <v>0.0</v>
      </c>
      <c r="D5658" s="12">
        <f t="shared" si="1"/>
        <v>8</v>
      </c>
    </row>
    <row r="5659">
      <c r="A5659" s="10">
        <v>45238.0</v>
      </c>
      <c r="B5659" s="11" t="s">
        <v>2363</v>
      </c>
      <c r="C5659" s="12">
        <v>0.0</v>
      </c>
      <c r="D5659" s="12">
        <f t="shared" si="1"/>
        <v>8</v>
      </c>
    </row>
    <row r="5660">
      <c r="A5660" s="10">
        <v>45238.0</v>
      </c>
      <c r="B5660" s="11" t="s">
        <v>1277</v>
      </c>
      <c r="C5660" s="12">
        <v>0.0</v>
      </c>
      <c r="D5660" s="12">
        <f t="shared" si="1"/>
        <v>8</v>
      </c>
    </row>
    <row r="5661">
      <c r="A5661" s="10">
        <v>45238.0</v>
      </c>
      <c r="B5661" s="11" t="s">
        <v>1388</v>
      </c>
      <c r="C5661" s="12">
        <v>0.0</v>
      </c>
      <c r="D5661" s="12">
        <f t="shared" si="1"/>
        <v>8</v>
      </c>
    </row>
    <row r="5662">
      <c r="A5662" s="10">
        <v>45238.0</v>
      </c>
      <c r="B5662" s="11" t="s">
        <v>691</v>
      </c>
      <c r="C5662" s="12">
        <v>0.0</v>
      </c>
      <c r="D5662" s="12">
        <f t="shared" si="1"/>
        <v>8</v>
      </c>
    </row>
    <row r="5663">
      <c r="A5663" s="10">
        <v>45238.0</v>
      </c>
      <c r="B5663" s="11" t="s">
        <v>2988</v>
      </c>
      <c r="C5663" s="12">
        <v>0.0</v>
      </c>
      <c r="D5663" s="12">
        <f t="shared" si="1"/>
        <v>8</v>
      </c>
    </row>
    <row r="5664">
      <c r="A5664" s="10">
        <v>45238.0</v>
      </c>
      <c r="B5664" s="11" t="s">
        <v>1196</v>
      </c>
      <c r="C5664" s="12">
        <v>0.0</v>
      </c>
      <c r="D5664" s="12">
        <f t="shared" si="1"/>
        <v>8</v>
      </c>
    </row>
    <row r="5665">
      <c r="A5665" s="10">
        <v>45238.0</v>
      </c>
      <c r="B5665" s="11" t="s">
        <v>681</v>
      </c>
      <c r="C5665" s="12">
        <v>0.0</v>
      </c>
      <c r="D5665" s="12">
        <f t="shared" si="1"/>
        <v>8</v>
      </c>
    </row>
    <row r="5666">
      <c r="A5666" s="10">
        <v>45238.0</v>
      </c>
      <c r="B5666" s="11" t="s">
        <v>1336</v>
      </c>
      <c r="C5666" s="12">
        <v>0.0</v>
      </c>
      <c r="D5666" s="12">
        <f t="shared" si="1"/>
        <v>8</v>
      </c>
    </row>
    <row r="5667">
      <c r="A5667" s="10">
        <v>45238.0</v>
      </c>
      <c r="B5667" s="11" t="s">
        <v>3786</v>
      </c>
      <c r="C5667" s="12">
        <v>0.0</v>
      </c>
      <c r="D5667" s="12">
        <f t="shared" si="1"/>
        <v>8</v>
      </c>
    </row>
    <row r="5668">
      <c r="A5668" s="10">
        <v>45238.0</v>
      </c>
      <c r="B5668" s="11" t="s">
        <v>547</v>
      </c>
      <c r="C5668" s="12">
        <v>0.0</v>
      </c>
      <c r="D5668" s="12">
        <f t="shared" si="1"/>
        <v>8</v>
      </c>
    </row>
    <row r="5669">
      <c r="A5669" s="10">
        <v>45238.0</v>
      </c>
      <c r="B5669" s="11" t="s">
        <v>272</v>
      </c>
      <c r="C5669" s="12">
        <v>0.0</v>
      </c>
      <c r="D5669" s="12">
        <f t="shared" si="1"/>
        <v>8</v>
      </c>
    </row>
    <row r="5670">
      <c r="A5670" s="10">
        <v>45238.0</v>
      </c>
      <c r="B5670" s="11" t="s">
        <v>2638</v>
      </c>
      <c r="C5670" s="12">
        <v>0.0</v>
      </c>
      <c r="D5670" s="12">
        <f t="shared" si="1"/>
        <v>8</v>
      </c>
    </row>
    <row r="5671">
      <c r="A5671" s="10">
        <v>45238.0</v>
      </c>
      <c r="B5671" s="11" t="s">
        <v>1077</v>
      </c>
      <c r="C5671" s="12">
        <v>0.0</v>
      </c>
      <c r="D5671" s="12">
        <f t="shared" si="1"/>
        <v>8</v>
      </c>
    </row>
    <row r="5672">
      <c r="A5672" s="10">
        <v>45238.0</v>
      </c>
      <c r="B5672" s="11" t="s">
        <v>3787</v>
      </c>
      <c r="C5672" s="12">
        <v>0.0</v>
      </c>
      <c r="D5672" s="12">
        <f t="shared" si="1"/>
        <v>8</v>
      </c>
    </row>
    <row r="5673">
      <c r="A5673" s="10">
        <v>45238.0</v>
      </c>
      <c r="B5673" s="11" t="s">
        <v>1066</v>
      </c>
      <c r="C5673" s="12">
        <v>0.0</v>
      </c>
      <c r="D5673" s="12">
        <f t="shared" si="1"/>
        <v>8</v>
      </c>
    </row>
    <row r="5674">
      <c r="A5674" s="10">
        <v>45238.0</v>
      </c>
      <c r="B5674" s="11" t="s">
        <v>3572</v>
      </c>
      <c r="C5674" s="12">
        <v>0.0</v>
      </c>
      <c r="D5674" s="12">
        <f t="shared" si="1"/>
        <v>8</v>
      </c>
    </row>
    <row r="5675">
      <c r="A5675" s="10">
        <v>45238.0</v>
      </c>
      <c r="B5675" s="11" t="s">
        <v>3788</v>
      </c>
      <c r="C5675" s="12">
        <v>0.0</v>
      </c>
      <c r="D5675" s="12">
        <f t="shared" si="1"/>
        <v>8</v>
      </c>
    </row>
    <row r="5676">
      <c r="A5676" s="10">
        <v>45238.0</v>
      </c>
      <c r="B5676" s="11" t="s">
        <v>3789</v>
      </c>
      <c r="C5676" s="12">
        <v>0.0</v>
      </c>
      <c r="D5676" s="12">
        <f t="shared" si="1"/>
        <v>8</v>
      </c>
    </row>
    <row r="5677">
      <c r="A5677" s="10">
        <v>45238.0</v>
      </c>
      <c r="B5677" s="11" t="s">
        <v>3790</v>
      </c>
      <c r="C5677" s="12">
        <v>0.0</v>
      </c>
      <c r="D5677" s="12">
        <f t="shared" si="1"/>
        <v>8</v>
      </c>
    </row>
    <row r="5678">
      <c r="A5678" s="10">
        <v>45238.0</v>
      </c>
      <c r="B5678" s="11" t="s">
        <v>2401</v>
      </c>
      <c r="C5678" s="12">
        <v>0.0</v>
      </c>
      <c r="D5678" s="12">
        <f t="shared" si="1"/>
        <v>8</v>
      </c>
    </row>
    <row r="5679">
      <c r="A5679" s="10">
        <v>45238.0</v>
      </c>
      <c r="B5679" s="11" t="s">
        <v>3791</v>
      </c>
      <c r="C5679" s="12">
        <v>0.0</v>
      </c>
      <c r="D5679" s="12">
        <f t="shared" si="1"/>
        <v>8</v>
      </c>
    </row>
    <row r="5680">
      <c r="A5680" s="10">
        <v>45238.0</v>
      </c>
      <c r="B5680" s="11" t="s">
        <v>3792</v>
      </c>
      <c r="C5680" s="12">
        <v>0.0</v>
      </c>
      <c r="D5680" s="12">
        <f t="shared" si="1"/>
        <v>8</v>
      </c>
    </row>
    <row r="5681">
      <c r="A5681" s="10">
        <v>45238.0</v>
      </c>
      <c r="B5681" s="11" t="s">
        <v>3793</v>
      </c>
      <c r="C5681" s="12">
        <v>0.0</v>
      </c>
      <c r="D5681" s="12">
        <f t="shared" si="1"/>
        <v>8</v>
      </c>
    </row>
    <row r="5682">
      <c r="A5682" s="10">
        <v>45238.0</v>
      </c>
      <c r="B5682" s="11" t="s">
        <v>129</v>
      </c>
      <c r="C5682" s="12">
        <v>0.0</v>
      </c>
      <c r="D5682" s="12">
        <f t="shared" si="1"/>
        <v>8</v>
      </c>
    </row>
    <row r="5683">
      <c r="A5683" s="10">
        <v>45238.0</v>
      </c>
      <c r="B5683" s="11" t="s">
        <v>3794</v>
      </c>
      <c r="C5683" s="12">
        <v>0.0</v>
      </c>
      <c r="D5683" s="12">
        <f t="shared" si="1"/>
        <v>8</v>
      </c>
    </row>
    <row r="5684">
      <c r="A5684" s="10">
        <v>45238.0</v>
      </c>
      <c r="B5684" s="11" t="s">
        <v>1864</v>
      </c>
      <c r="C5684" s="12">
        <v>0.0</v>
      </c>
      <c r="D5684" s="12">
        <f t="shared" si="1"/>
        <v>8</v>
      </c>
    </row>
    <row r="5685">
      <c r="A5685" s="10">
        <v>45238.0</v>
      </c>
      <c r="B5685" s="11" t="s">
        <v>3795</v>
      </c>
      <c r="C5685" s="12">
        <v>0.0</v>
      </c>
      <c r="D5685" s="12">
        <f t="shared" si="1"/>
        <v>8</v>
      </c>
    </row>
    <row r="5686">
      <c r="A5686" s="10">
        <v>45238.0</v>
      </c>
      <c r="B5686" s="11" t="s">
        <v>1100</v>
      </c>
      <c r="C5686" s="12">
        <v>0.0</v>
      </c>
      <c r="D5686" s="12">
        <f t="shared" si="1"/>
        <v>8</v>
      </c>
    </row>
    <row r="5687">
      <c r="A5687" s="10">
        <v>45238.0</v>
      </c>
      <c r="B5687" s="11" t="s">
        <v>3796</v>
      </c>
      <c r="C5687" s="12">
        <v>0.0</v>
      </c>
      <c r="D5687" s="12">
        <f t="shared" si="1"/>
        <v>8</v>
      </c>
    </row>
    <row r="5688">
      <c r="A5688" s="10">
        <v>45238.0</v>
      </c>
      <c r="B5688" s="11" t="s">
        <v>1346</v>
      </c>
      <c r="C5688" s="12">
        <v>0.0</v>
      </c>
      <c r="D5688" s="12">
        <f t="shared" si="1"/>
        <v>8</v>
      </c>
    </row>
    <row r="5689">
      <c r="A5689" s="10">
        <v>45238.0</v>
      </c>
      <c r="B5689" s="11" t="s">
        <v>3797</v>
      </c>
      <c r="C5689" s="12">
        <v>0.0</v>
      </c>
      <c r="D5689" s="12">
        <f t="shared" si="1"/>
        <v>8</v>
      </c>
    </row>
    <row r="5690">
      <c r="A5690" s="10">
        <v>45238.0</v>
      </c>
      <c r="B5690" s="11" t="s">
        <v>2778</v>
      </c>
      <c r="C5690" s="12">
        <v>0.0</v>
      </c>
      <c r="D5690" s="12">
        <f t="shared" si="1"/>
        <v>8</v>
      </c>
    </row>
    <row r="5691">
      <c r="A5691" s="10">
        <v>45238.0</v>
      </c>
      <c r="B5691" s="11" t="s">
        <v>3798</v>
      </c>
      <c r="C5691" s="12">
        <v>0.0</v>
      </c>
      <c r="D5691" s="12">
        <f t="shared" si="1"/>
        <v>8</v>
      </c>
    </row>
    <row r="5692">
      <c r="A5692" s="10">
        <v>45238.0</v>
      </c>
      <c r="B5692" s="11" t="s">
        <v>3799</v>
      </c>
      <c r="C5692" s="12">
        <v>0.0</v>
      </c>
      <c r="D5692" s="12">
        <f t="shared" si="1"/>
        <v>8</v>
      </c>
    </row>
    <row r="5693">
      <c r="A5693" s="10">
        <v>45238.0</v>
      </c>
      <c r="B5693" s="11" t="s">
        <v>3800</v>
      </c>
      <c r="C5693" s="12">
        <v>0.0</v>
      </c>
      <c r="D5693" s="12">
        <f t="shared" si="1"/>
        <v>8</v>
      </c>
    </row>
    <row r="5694">
      <c r="A5694" s="10">
        <v>45238.0</v>
      </c>
      <c r="B5694" s="11" t="s">
        <v>1223</v>
      </c>
      <c r="C5694" s="12">
        <v>0.0</v>
      </c>
      <c r="D5694" s="12">
        <f t="shared" si="1"/>
        <v>8</v>
      </c>
    </row>
    <row r="5695">
      <c r="A5695" s="10">
        <v>45238.0</v>
      </c>
      <c r="B5695" s="11" t="s">
        <v>3801</v>
      </c>
      <c r="C5695" s="12">
        <v>0.0</v>
      </c>
      <c r="D5695" s="12">
        <f t="shared" si="1"/>
        <v>8</v>
      </c>
    </row>
    <row r="5696">
      <c r="A5696" s="10">
        <v>45238.0</v>
      </c>
      <c r="B5696" s="11" t="s">
        <v>2078</v>
      </c>
      <c r="C5696" s="12">
        <v>0.0</v>
      </c>
      <c r="D5696" s="12">
        <f t="shared" si="1"/>
        <v>8</v>
      </c>
    </row>
    <row r="5697">
      <c r="A5697" s="10">
        <v>45238.0</v>
      </c>
      <c r="B5697" s="11" t="s">
        <v>3802</v>
      </c>
      <c r="C5697" s="12">
        <v>0.0</v>
      </c>
      <c r="D5697" s="12">
        <f t="shared" si="1"/>
        <v>8</v>
      </c>
    </row>
    <row r="5698">
      <c r="A5698" s="10">
        <v>45238.0</v>
      </c>
      <c r="B5698" s="11" t="s">
        <v>1533</v>
      </c>
      <c r="C5698" s="12">
        <v>0.0</v>
      </c>
      <c r="D5698" s="12">
        <f t="shared" si="1"/>
        <v>8</v>
      </c>
    </row>
    <row r="5699">
      <c r="A5699" s="10">
        <v>45238.0</v>
      </c>
      <c r="B5699" s="11" t="s">
        <v>2734</v>
      </c>
      <c r="C5699" s="12">
        <v>0.0</v>
      </c>
      <c r="D5699" s="12">
        <f t="shared" si="1"/>
        <v>8</v>
      </c>
    </row>
    <row r="5700">
      <c r="A5700" s="10">
        <v>45238.0</v>
      </c>
      <c r="B5700" s="11" t="s">
        <v>3803</v>
      </c>
      <c r="C5700" s="12">
        <v>0.0</v>
      </c>
      <c r="D5700" s="12">
        <f t="shared" si="1"/>
        <v>8</v>
      </c>
    </row>
    <row r="5701">
      <c r="A5701" s="10">
        <v>45238.0</v>
      </c>
      <c r="B5701" s="11" t="s">
        <v>2705</v>
      </c>
      <c r="C5701" s="12">
        <v>0.0</v>
      </c>
      <c r="D5701" s="12">
        <f t="shared" si="1"/>
        <v>8</v>
      </c>
    </row>
    <row r="5702">
      <c r="A5702" s="10">
        <v>45238.0</v>
      </c>
      <c r="B5702" s="11" t="s">
        <v>3576</v>
      </c>
      <c r="C5702" s="12">
        <v>0.0</v>
      </c>
      <c r="D5702" s="12">
        <f t="shared" si="1"/>
        <v>8</v>
      </c>
    </row>
    <row r="5703">
      <c r="A5703" s="10">
        <v>45238.0</v>
      </c>
      <c r="B5703" s="11" t="s">
        <v>1802</v>
      </c>
      <c r="C5703" s="12">
        <v>0.0</v>
      </c>
      <c r="D5703" s="12">
        <f t="shared" si="1"/>
        <v>8</v>
      </c>
    </row>
    <row r="5704">
      <c r="A5704" s="10">
        <v>45238.0</v>
      </c>
      <c r="B5704" s="11" t="s">
        <v>1757</v>
      </c>
      <c r="C5704" s="12">
        <v>0.0</v>
      </c>
      <c r="D5704" s="12">
        <f t="shared" si="1"/>
        <v>8</v>
      </c>
    </row>
    <row r="5705">
      <c r="A5705" s="10">
        <v>45238.0</v>
      </c>
      <c r="B5705" s="11" t="s">
        <v>3804</v>
      </c>
      <c r="C5705" s="12">
        <v>0.0</v>
      </c>
      <c r="D5705" s="12">
        <f t="shared" si="1"/>
        <v>8</v>
      </c>
    </row>
    <row r="5706">
      <c r="A5706" s="10">
        <v>45238.0</v>
      </c>
      <c r="B5706" s="11" t="s">
        <v>3805</v>
      </c>
      <c r="C5706" s="12">
        <v>0.0</v>
      </c>
      <c r="D5706" s="12">
        <f t="shared" si="1"/>
        <v>8</v>
      </c>
    </row>
    <row r="5707">
      <c r="A5707" s="10">
        <v>45238.0</v>
      </c>
      <c r="B5707" s="11" t="s">
        <v>3806</v>
      </c>
      <c r="C5707" s="12">
        <v>0.0</v>
      </c>
      <c r="D5707" s="12">
        <f t="shared" si="1"/>
        <v>8</v>
      </c>
    </row>
    <row r="5708">
      <c r="A5708" s="10">
        <v>45238.0</v>
      </c>
      <c r="B5708" s="11" t="s">
        <v>3807</v>
      </c>
      <c r="C5708" s="12">
        <v>0.0</v>
      </c>
      <c r="D5708" s="12">
        <f t="shared" si="1"/>
        <v>8</v>
      </c>
    </row>
    <row r="5709">
      <c r="A5709" s="10">
        <v>45238.0</v>
      </c>
      <c r="B5709" s="11" t="s">
        <v>1929</v>
      </c>
      <c r="C5709" s="12">
        <v>0.0</v>
      </c>
      <c r="D5709" s="12">
        <f t="shared" si="1"/>
        <v>8</v>
      </c>
    </row>
    <row r="5710">
      <c r="A5710" s="10">
        <v>45238.0</v>
      </c>
      <c r="B5710" s="11" t="s">
        <v>3808</v>
      </c>
      <c r="C5710" s="12">
        <v>0.0</v>
      </c>
      <c r="D5710" s="12">
        <f t="shared" si="1"/>
        <v>8</v>
      </c>
    </row>
    <row r="5711">
      <c r="A5711" s="10">
        <v>45238.0</v>
      </c>
      <c r="B5711" s="11" t="s">
        <v>3809</v>
      </c>
      <c r="C5711" s="12">
        <v>0.0</v>
      </c>
      <c r="D5711" s="12">
        <f t="shared" si="1"/>
        <v>8</v>
      </c>
    </row>
    <row r="5712">
      <c r="A5712" s="10">
        <v>45238.0</v>
      </c>
      <c r="B5712" s="11" t="s">
        <v>1394</v>
      </c>
      <c r="C5712" s="12">
        <v>0.0</v>
      </c>
      <c r="D5712" s="12">
        <f t="shared" si="1"/>
        <v>8</v>
      </c>
    </row>
    <row r="5713">
      <c r="A5713" s="10">
        <v>45238.0</v>
      </c>
      <c r="B5713" s="11" t="s">
        <v>3810</v>
      </c>
      <c r="C5713" s="12">
        <v>0.0</v>
      </c>
      <c r="D5713" s="12">
        <f t="shared" si="1"/>
        <v>8</v>
      </c>
    </row>
    <row r="5714">
      <c r="A5714" s="10">
        <v>45238.0</v>
      </c>
      <c r="B5714" s="11" t="s">
        <v>3811</v>
      </c>
      <c r="C5714" s="12">
        <v>0.0</v>
      </c>
      <c r="D5714" s="12">
        <f t="shared" si="1"/>
        <v>8</v>
      </c>
    </row>
    <row r="5715">
      <c r="A5715" s="10">
        <v>45238.0</v>
      </c>
      <c r="B5715" s="11" t="s">
        <v>3812</v>
      </c>
      <c r="C5715" s="12">
        <v>0.0</v>
      </c>
      <c r="D5715" s="12">
        <f t="shared" si="1"/>
        <v>8</v>
      </c>
    </row>
    <row r="5716">
      <c r="A5716" s="10">
        <v>45238.0</v>
      </c>
      <c r="B5716" s="11" t="s">
        <v>404</v>
      </c>
      <c r="C5716" s="12">
        <v>0.0</v>
      </c>
      <c r="D5716" s="12">
        <f t="shared" si="1"/>
        <v>8</v>
      </c>
    </row>
    <row r="5717">
      <c r="A5717" s="10">
        <v>45238.0</v>
      </c>
      <c r="B5717" s="11" t="s">
        <v>3813</v>
      </c>
      <c r="C5717" s="12">
        <v>0.0</v>
      </c>
      <c r="D5717" s="12">
        <f t="shared" si="1"/>
        <v>8</v>
      </c>
    </row>
    <row r="5718">
      <c r="A5718" s="10">
        <v>45238.0</v>
      </c>
      <c r="B5718" s="11" t="s">
        <v>3814</v>
      </c>
      <c r="C5718" s="12">
        <v>0.0</v>
      </c>
      <c r="D5718" s="12">
        <f t="shared" si="1"/>
        <v>8</v>
      </c>
    </row>
    <row r="5719">
      <c r="A5719" s="10">
        <v>45238.0</v>
      </c>
      <c r="B5719" s="11" t="s">
        <v>3815</v>
      </c>
      <c r="C5719" s="12">
        <v>0.0</v>
      </c>
      <c r="D5719" s="12">
        <f t="shared" si="1"/>
        <v>8</v>
      </c>
    </row>
    <row r="5720">
      <c r="A5720" s="10">
        <v>45238.0</v>
      </c>
      <c r="B5720" s="11" t="s">
        <v>3816</v>
      </c>
      <c r="C5720" s="12">
        <v>0.0</v>
      </c>
      <c r="D5720" s="12">
        <f t="shared" si="1"/>
        <v>8</v>
      </c>
    </row>
    <row r="5721">
      <c r="A5721" s="10">
        <v>45238.0</v>
      </c>
      <c r="B5721" s="11" t="s">
        <v>3817</v>
      </c>
      <c r="C5721" s="12">
        <v>0.0</v>
      </c>
      <c r="D5721" s="12">
        <f t="shared" si="1"/>
        <v>8</v>
      </c>
    </row>
    <row r="5722">
      <c r="A5722" s="10">
        <v>45231.0</v>
      </c>
      <c r="B5722" s="11" t="s">
        <v>3818</v>
      </c>
      <c r="C5722" s="12">
        <v>0.0</v>
      </c>
      <c r="D5722" s="12">
        <f t="shared" si="1"/>
        <v>1</v>
      </c>
    </row>
    <row r="5723">
      <c r="A5723" s="10">
        <v>45231.0</v>
      </c>
      <c r="B5723" s="11" t="s">
        <v>507</v>
      </c>
      <c r="C5723" s="12">
        <v>0.0</v>
      </c>
      <c r="D5723" s="12">
        <f t="shared" si="1"/>
        <v>1</v>
      </c>
    </row>
    <row r="5724">
      <c r="A5724" s="10">
        <v>45231.0</v>
      </c>
      <c r="B5724" s="11" t="s">
        <v>2680</v>
      </c>
      <c r="C5724" s="12">
        <v>0.0</v>
      </c>
      <c r="D5724" s="12">
        <f t="shared" si="1"/>
        <v>1</v>
      </c>
    </row>
    <row r="5725">
      <c r="A5725" s="10">
        <v>45231.0</v>
      </c>
      <c r="B5725" s="11" t="s">
        <v>3819</v>
      </c>
      <c r="C5725" s="12">
        <v>0.0</v>
      </c>
      <c r="D5725" s="12">
        <f t="shared" si="1"/>
        <v>1</v>
      </c>
    </row>
    <row r="5726">
      <c r="A5726" s="10">
        <v>45231.0</v>
      </c>
      <c r="B5726" s="11" t="s">
        <v>648</v>
      </c>
      <c r="C5726" s="12">
        <v>0.0</v>
      </c>
      <c r="D5726" s="12">
        <f t="shared" si="1"/>
        <v>1</v>
      </c>
    </row>
    <row r="5727">
      <c r="A5727" s="10">
        <v>45231.0</v>
      </c>
      <c r="B5727" s="11" t="s">
        <v>651</v>
      </c>
      <c r="C5727" s="12">
        <v>0.0</v>
      </c>
      <c r="D5727" s="12">
        <f t="shared" si="1"/>
        <v>1</v>
      </c>
    </row>
    <row r="5728">
      <c r="A5728" s="10">
        <v>45231.0</v>
      </c>
      <c r="B5728" s="11" t="s">
        <v>3820</v>
      </c>
      <c r="C5728" s="12">
        <v>0.0</v>
      </c>
      <c r="D5728" s="12">
        <f t="shared" si="1"/>
        <v>1</v>
      </c>
    </row>
    <row r="5729">
      <c r="A5729" s="10">
        <v>45231.0</v>
      </c>
      <c r="B5729" s="11" t="s">
        <v>1008</v>
      </c>
      <c r="C5729" s="12">
        <v>0.0</v>
      </c>
      <c r="D5729" s="12">
        <f t="shared" si="1"/>
        <v>1</v>
      </c>
    </row>
    <row r="5730">
      <c r="A5730" s="10">
        <v>45231.0</v>
      </c>
      <c r="B5730" s="11" t="s">
        <v>3821</v>
      </c>
      <c r="C5730" s="12">
        <v>0.0</v>
      </c>
      <c r="D5730" s="12">
        <f t="shared" si="1"/>
        <v>1</v>
      </c>
    </row>
    <row r="5731">
      <c r="A5731" s="10">
        <v>45231.0</v>
      </c>
      <c r="B5731" s="11" t="s">
        <v>3822</v>
      </c>
      <c r="C5731" s="12">
        <v>0.0</v>
      </c>
      <c r="D5731" s="12">
        <f t="shared" si="1"/>
        <v>1</v>
      </c>
    </row>
    <row r="5732">
      <c r="A5732" s="10">
        <v>45231.0</v>
      </c>
      <c r="B5732" s="11" t="s">
        <v>938</v>
      </c>
      <c r="C5732" s="12">
        <v>0.0</v>
      </c>
      <c r="D5732" s="12">
        <f t="shared" si="1"/>
        <v>1</v>
      </c>
    </row>
    <row r="5733">
      <c r="A5733" s="10">
        <v>45231.0</v>
      </c>
      <c r="B5733" s="11" t="s">
        <v>3823</v>
      </c>
      <c r="C5733" s="12">
        <v>0.0</v>
      </c>
      <c r="D5733" s="12">
        <f t="shared" si="1"/>
        <v>1</v>
      </c>
    </row>
    <row r="5734">
      <c r="A5734" s="10">
        <v>45231.0</v>
      </c>
      <c r="B5734" s="11" t="s">
        <v>3824</v>
      </c>
      <c r="C5734" s="12">
        <v>0.0</v>
      </c>
      <c r="D5734" s="12">
        <f t="shared" si="1"/>
        <v>1</v>
      </c>
    </row>
    <row r="5735">
      <c r="A5735" s="10">
        <v>45231.0</v>
      </c>
      <c r="B5735" s="11" t="s">
        <v>655</v>
      </c>
      <c r="C5735" s="12">
        <v>0.0</v>
      </c>
      <c r="D5735" s="12">
        <f t="shared" si="1"/>
        <v>1</v>
      </c>
    </row>
    <row r="5736">
      <c r="A5736" s="10">
        <v>45231.0</v>
      </c>
      <c r="B5736" s="11" t="s">
        <v>3825</v>
      </c>
      <c r="C5736" s="12">
        <v>0.0</v>
      </c>
      <c r="D5736" s="12">
        <f t="shared" si="1"/>
        <v>1</v>
      </c>
    </row>
    <row r="5737">
      <c r="A5737" s="10">
        <v>45231.0</v>
      </c>
      <c r="B5737" s="11" t="s">
        <v>1030</v>
      </c>
      <c r="C5737" s="12">
        <v>0.0</v>
      </c>
      <c r="D5737" s="12">
        <f t="shared" si="1"/>
        <v>1</v>
      </c>
    </row>
    <row r="5738">
      <c r="A5738" s="10">
        <v>45231.0</v>
      </c>
      <c r="B5738" s="11" t="s">
        <v>3234</v>
      </c>
      <c r="C5738" s="12">
        <v>0.0</v>
      </c>
      <c r="D5738" s="12">
        <f t="shared" si="1"/>
        <v>1</v>
      </c>
    </row>
    <row r="5739">
      <c r="A5739" s="10">
        <v>45231.0</v>
      </c>
      <c r="B5739" s="11" t="s">
        <v>3826</v>
      </c>
      <c r="C5739" s="12">
        <v>0.0</v>
      </c>
      <c r="D5739" s="12">
        <f t="shared" si="1"/>
        <v>1</v>
      </c>
    </row>
    <row r="5740">
      <c r="A5740" s="10">
        <v>45231.0</v>
      </c>
      <c r="B5740" s="11" t="s">
        <v>3827</v>
      </c>
      <c r="C5740" s="12">
        <v>0.0</v>
      </c>
      <c r="D5740" s="12">
        <f t="shared" si="1"/>
        <v>1</v>
      </c>
    </row>
    <row r="5741">
      <c r="A5741" s="10">
        <v>45231.0</v>
      </c>
      <c r="B5741" s="11" t="s">
        <v>682</v>
      </c>
      <c r="C5741" s="12">
        <v>0.0</v>
      </c>
      <c r="D5741" s="12">
        <f t="shared" si="1"/>
        <v>1</v>
      </c>
    </row>
    <row r="5742">
      <c r="A5742" s="10">
        <v>45231.0</v>
      </c>
      <c r="B5742" s="11" t="s">
        <v>3828</v>
      </c>
      <c r="C5742" s="12">
        <v>0.0</v>
      </c>
      <c r="D5742" s="12">
        <f t="shared" si="1"/>
        <v>1</v>
      </c>
    </row>
    <row r="5743">
      <c r="A5743" s="10">
        <v>45231.0</v>
      </c>
      <c r="B5743" s="11" t="s">
        <v>3221</v>
      </c>
      <c r="C5743" s="12">
        <v>0.0</v>
      </c>
      <c r="D5743" s="12">
        <f t="shared" si="1"/>
        <v>1</v>
      </c>
    </row>
    <row r="5744">
      <c r="A5744" s="10">
        <v>45231.0</v>
      </c>
      <c r="B5744" s="11" t="s">
        <v>361</v>
      </c>
      <c r="C5744" s="12">
        <v>0.0</v>
      </c>
      <c r="D5744" s="12">
        <f t="shared" si="1"/>
        <v>1</v>
      </c>
    </row>
    <row r="5745">
      <c r="A5745" s="10">
        <v>45231.0</v>
      </c>
      <c r="B5745" s="11" t="s">
        <v>3829</v>
      </c>
      <c r="C5745" s="12">
        <v>0.0</v>
      </c>
      <c r="D5745" s="12">
        <f t="shared" si="1"/>
        <v>1</v>
      </c>
    </row>
    <row r="5746">
      <c r="A5746" s="10">
        <v>45231.0</v>
      </c>
      <c r="B5746" s="11" t="s">
        <v>1926</v>
      </c>
      <c r="C5746" s="12">
        <v>0.0</v>
      </c>
      <c r="D5746" s="12">
        <f t="shared" si="1"/>
        <v>1</v>
      </c>
    </row>
    <row r="5747">
      <c r="A5747" s="10">
        <v>45231.0</v>
      </c>
      <c r="B5747" s="11" t="s">
        <v>3830</v>
      </c>
      <c r="C5747" s="12">
        <v>0.0</v>
      </c>
      <c r="D5747" s="12">
        <f t="shared" si="1"/>
        <v>1</v>
      </c>
    </row>
    <row r="5748">
      <c r="A5748" s="10">
        <v>45231.0</v>
      </c>
      <c r="B5748" s="11" t="s">
        <v>3831</v>
      </c>
      <c r="C5748" s="12">
        <v>0.0</v>
      </c>
      <c r="D5748" s="12">
        <f t="shared" si="1"/>
        <v>1</v>
      </c>
    </row>
    <row r="5749">
      <c r="A5749" s="10">
        <v>45231.0</v>
      </c>
      <c r="B5749" s="11" t="s">
        <v>1055</v>
      </c>
      <c r="C5749" s="12">
        <v>0.0</v>
      </c>
      <c r="D5749" s="12">
        <f t="shared" si="1"/>
        <v>1</v>
      </c>
    </row>
    <row r="5750">
      <c r="A5750" s="10">
        <v>45231.0</v>
      </c>
      <c r="B5750" s="11" t="s">
        <v>2578</v>
      </c>
      <c r="C5750" s="12">
        <v>0.0</v>
      </c>
      <c r="D5750" s="12">
        <f t="shared" si="1"/>
        <v>1</v>
      </c>
    </row>
    <row r="5751">
      <c r="A5751" s="10">
        <v>45231.0</v>
      </c>
      <c r="B5751" s="11" t="s">
        <v>3832</v>
      </c>
      <c r="C5751" s="12">
        <v>0.0</v>
      </c>
      <c r="D5751" s="12">
        <f t="shared" si="1"/>
        <v>1</v>
      </c>
    </row>
    <row r="5752">
      <c r="A5752" s="10">
        <v>45231.0</v>
      </c>
      <c r="B5752" s="11" t="s">
        <v>3833</v>
      </c>
      <c r="C5752" s="12">
        <v>0.0</v>
      </c>
      <c r="D5752" s="12">
        <f t="shared" si="1"/>
        <v>1</v>
      </c>
    </row>
    <row r="5753">
      <c r="A5753" s="10">
        <v>45231.0</v>
      </c>
      <c r="B5753" s="11" t="s">
        <v>3249</v>
      </c>
      <c r="C5753" s="12">
        <v>0.0</v>
      </c>
      <c r="D5753" s="12">
        <f t="shared" si="1"/>
        <v>1</v>
      </c>
    </row>
    <row r="5754">
      <c r="A5754" s="10">
        <v>45231.0</v>
      </c>
      <c r="B5754" s="11" t="s">
        <v>174</v>
      </c>
      <c r="C5754" s="12">
        <v>0.0</v>
      </c>
      <c r="D5754" s="12">
        <f t="shared" si="1"/>
        <v>1</v>
      </c>
    </row>
    <row r="5755">
      <c r="A5755" s="10">
        <v>45231.0</v>
      </c>
      <c r="B5755" s="11" t="s">
        <v>2315</v>
      </c>
      <c r="C5755" s="12">
        <v>0.0</v>
      </c>
      <c r="D5755" s="12">
        <f t="shared" si="1"/>
        <v>1</v>
      </c>
    </row>
    <row r="5756">
      <c r="A5756" s="10">
        <v>45231.0</v>
      </c>
      <c r="B5756" s="11" t="s">
        <v>3834</v>
      </c>
      <c r="C5756" s="12">
        <v>0.0</v>
      </c>
      <c r="D5756" s="12">
        <f t="shared" si="1"/>
        <v>1</v>
      </c>
    </row>
    <row r="5757">
      <c r="A5757" s="10">
        <v>45231.0</v>
      </c>
      <c r="B5757" s="11" t="s">
        <v>3835</v>
      </c>
      <c r="C5757" s="12">
        <v>0.0</v>
      </c>
      <c r="D5757" s="12">
        <f t="shared" si="1"/>
        <v>1</v>
      </c>
    </row>
    <row r="5758">
      <c r="A5758" s="10">
        <v>45231.0</v>
      </c>
      <c r="B5758" s="11" t="s">
        <v>1631</v>
      </c>
      <c r="C5758" s="12">
        <v>0.0</v>
      </c>
      <c r="D5758" s="12">
        <f t="shared" si="1"/>
        <v>1</v>
      </c>
    </row>
    <row r="5759">
      <c r="A5759" s="10">
        <v>45231.0</v>
      </c>
      <c r="B5759" s="11" t="s">
        <v>2256</v>
      </c>
      <c r="C5759" s="12">
        <v>0.0</v>
      </c>
      <c r="D5759" s="12">
        <f t="shared" si="1"/>
        <v>1</v>
      </c>
    </row>
    <row r="5760">
      <c r="A5760" s="10">
        <v>45231.0</v>
      </c>
      <c r="B5760" s="11" t="s">
        <v>2289</v>
      </c>
      <c r="C5760" s="12">
        <v>0.0</v>
      </c>
      <c r="D5760" s="12">
        <f t="shared" si="1"/>
        <v>1</v>
      </c>
    </row>
    <row r="5761">
      <c r="A5761" s="10">
        <v>45231.0</v>
      </c>
      <c r="B5761" s="11" t="s">
        <v>3527</v>
      </c>
      <c r="C5761" s="12">
        <v>0.0</v>
      </c>
      <c r="D5761" s="12">
        <f t="shared" si="1"/>
        <v>1</v>
      </c>
    </row>
    <row r="5762">
      <c r="A5762" s="10">
        <v>45231.0</v>
      </c>
      <c r="B5762" s="11" t="s">
        <v>3327</v>
      </c>
      <c r="C5762" s="12">
        <v>0.0</v>
      </c>
      <c r="D5762" s="12">
        <f t="shared" si="1"/>
        <v>1</v>
      </c>
    </row>
    <row r="5763">
      <c r="A5763" s="10">
        <v>45231.0</v>
      </c>
      <c r="B5763" s="11" t="s">
        <v>3836</v>
      </c>
      <c r="C5763" s="12">
        <v>0.0</v>
      </c>
      <c r="D5763" s="12">
        <f t="shared" si="1"/>
        <v>1</v>
      </c>
    </row>
    <row r="5764">
      <c r="A5764" s="10">
        <v>45231.0</v>
      </c>
      <c r="B5764" s="11" t="s">
        <v>602</v>
      </c>
      <c r="C5764" s="12">
        <v>0.0</v>
      </c>
      <c r="D5764" s="12">
        <f t="shared" si="1"/>
        <v>1</v>
      </c>
    </row>
    <row r="5765">
      <c r="A5765" s="10">
        <v>45231.0</v>
      </c>
      <c r="B5765" s="11" t="s">
        <v>3837</v>
      </c>
      <c r="C5765" s="12">
        <v>0.0</v>
      </c>
      <c r="D5765" s="12">
        <f t="shared" si="1"/>
        <v>1</v>
      </c>
    </row>
    <row r="5766">
      <c r="A5766" s="10">
        <v>45231.0</v>
      </c>
      <c r="B5766" s="11" t="s">
        <v>3838</v>
      </c>
      <c r="C5766" s="12">
        <v>0.0</v>
      </c>
      <c r="D5766" s="12">
        <f t="shared" si="1"/>
        <v>1</v>
      </c>
    </row>
    <row r="5767">
      <c r="A5767" s="10">
        <v>45231.0</v>
      </c>
      <c r="B5767" s="11" t="s">
        <v>3839</v>
      </c>
      <c r="C5767" s="12">
        <v>0.0</v>
      </c>
      <c r="D5767" s="12">
        <f t="shared" si="1"/>
        <v>1</v>
      </c>
    </row>
    <row r="5768">
      <c r="A5768" s="10">
        <v>45231.0</v>
      </c>
      <c r="B5768" s="11" t="s">
        <v>2940</v>
      </c>
      <c r="C5768" s="12">
        <v>0.0</v>
      </c>
      <c r="D5768" s="12">
        <f t="shared" si="1"/>
        <v>1</v>
      </c>
    </row>
    <row r="5769">
      <c r="A5769" s="10">
        <v>45231.0</v>
      </c>
      <c r="B5769" s="11" t="s">
        <v>3840</v>
      </c>
      <c r="C5769" s="12">
        <v>0.0</v>
      </c>
      <c r="D5769" s="12">
        <f t="shared" si="1"/>
        <v>1</v>
      </c>
    </row>
    <row r="5770">
      <c r="A5770" s="10">
        <v>45231.0</v>
      </c>
      <c r="B5770" s="11" t="s">
        <v>1500</v>
      </c>
      <c r="C5770" s="12">
        <v>0.0</v>
      </c>
      <c r="D5770" s="12">
        <f t="shared" si="1"/>
        <v>1</v>
      </c>
    </row>
    <row r="5771">
      <c r="A5771" s="10">
        <v>45231.0</v>
      </c>
      <c r="B5771" s="11" t="s">
        <v>3841</v>
      </c>
      <c r="C5771" s="12">
        <v>0.0</v>
      </c>
      <c r="D5771" s="12">
        <f t="shared" si="1"/>
        <v>1</v>
      </c>
    </row>
    <row r="5772">
      <c r="A5772" s="10">
        <v>45231.0</v>
      </c>
      <c r="B5772" s="11" t="s">
        <v>971</v>
      </c>
      <c r="C5772" s="12">
        <v>0.0</v>
      </c>
      <c r="D5772" s="12">
        <f t="shared" si="1"/>
        <v>1</v>
      </c>
    </row>
    <row r="5773">
      <c r="A5773" s="10">
        <v>45231.0</v>
      </c>
      <c r="B5773" s="11" t="s">
        <v>3842</v>
      </c>
      <c r="C5773" s="12">
        <v>0.0</v>
      </c>
      <c r="D5773" s="12">
        <f t="shared" si="1"/>
        <v>1</v>
      </c>
    </row>
    <row r="5774">
      <c r="A5774" s="10">
        <v>45231.0</v>
      </c>
      <c r="B5774" s="11" t="s">
        <v>3210</v>
      </c>
      <c r="C5774" s="12">
        <v>0.0</v>
      </c>
      <c r="D5774" s="12">
        <f t="shared" si="1"/>
        <v>1</v>
      </c>
    </row>
    <row r="5775">
      <c r="A5775" s="10">
        <v>45231.0</v>
      </c>
      <c r="B5775" s="11" t="s">
        <v>3843</v>
      </c>
      <c r="C5775" s="12">
        <v>0.0</v>
      </c>
      <c r="D5775" s="12">
        <f t="shared" si="1"/>
        <v>1</v>
      </c>
    </row>
    <row r="5776">
      <c r="A5776" s="10">
        <v>45231.0</v>
      </c>
      <c r="B5776" s="11" t="s">
        <v>3844</v>
      </c>
      <c r="C5776" s="12">
        <v>0.0</v>
      </c>
      <c r="D5776" s="12">
        <f t="shared" si="1"/>
        <v>1</v>
      </c>
    </row>
    <row r="5777">
      <c r="A5777" s="10">
        <v>45231.0</v>
      </c>
      <c r="B5777" s="11" t="s">
        <v>3845</v>
      </c>
      <c r="C5777" s="12">
        <v>0.0</v>
      </c>
      <c r="D5777" s="12">
        <f t="shared" si="1"/>
        <v>1</v>
      </c>
    </row>
    <row r="5778">
      <c r="A5778" s="10">
        <v>45231.0</v>
      </c>
      <c r="B5778" s="11" t="s">
        <v>3846</v>
      </c>
      <c r="C5778" s="12">
        <v>0.0</v>
      </c>
      <c r="D5778" s="12">
        <f t="shared" si="1"/>
        <v>1</v>
      </c>
    </row>
    <row r="5779">
      <c r="A5779" s="10">
        <v>45231.0</v>
      </c>
      <c r="B5779" s="11" t="s">
        <v>3847</v>
      </c>
      <c r="C5779" s="12">
        <v>0.0</v>
      </c>
      <c r="D5779" s="12">
        <f t="shared" si="1"/>
        <v>1</v>
      </c>
    </row>
    <row r="5780">
      <c r="A5780" s="10">
        <v>45231.0</v>
      </c>
      <c r="B5780" s="11" t="s">
        <v>3848</v>
      </c>
      <c r="C5780" s="12">
        <v>0.0</v>
      </c>
      <c r="D5780" s="12">
        <f t="shared" si="1"/>
        <v>1</v>
      </c>
    </row>
    <row r="5781">
      <c r="A5781" s="10">
        <v>45231.0</v>
      </c>
      <c r="B5781" s="11" t="s">
        <v>3849</v>
      </c>
      <c r="C5781" s="12">
        <v>0.0</v>
      </c>
      <c r="D5781" s="12">
        <f t="shared" si="1"/>
        <v>1</v>
      </c>
    </row>
    <row r="5782">
      <c r="A5782" s="10">
        <v>45231.0</v>
      </c>
      <c r="B5782" s="11" t="s">
        <v>1711</v>
      </c>
      <c r="C5782" s="12">
        <v>0.0</v>
      </c>
      <c r="D5782" s="12">
        <f t="shared" si="1"/>
        <v>1</v>
      </c>
    </row>
    <row r="5783">
      <c r="A5783" s="10">
        <v>45240.0</v>
      </c>
      <c r="B5783" s="11" t="s">
        <v>474</v>
      </c>
      <c r="C5783" s="12">
        <v>0.0</v>
      </c>
      <c r="D5783" s="12">
        <f t="shared" si="1"/>
        <v>10</v>
      </c>
    </row>
    <row r="5784">
      <c r="A5784" s="10">
        <v>45240.0</v>
      </c>
      <c r="B5784" s="11" t="s">
        <v>2273</v>
      </c>
      <c r="C5784" s="12">
        <v>0.0</v>
      </c>
      <c r="D5784" s="12">
        <f t="shared" si="1"/>
        <v>10</v>
      </c>
    </row>
    <row r="5785">
      <c r="A5785" s="10">
        <v>45240.0</v>
      </c>
      <c r="B5785" s="11" t="s">
        <v>263</v>
      </c>
      <c r="C5785" s="12">
        <v>0.0</v>
      </c>
      <c r="D5785" s="12">
        <f t="shared" si="1"/>
        <v>10</v>
      </c>
    </row>
    <row r="5786">
      <c r="A5786" s="10">
        <v>45240.0</v>
      </c>
      <c r="B5786" s="11" t="s">
        <v>120</v>
      </c>
      <c r="C5786" s="12">
        <v>0.0</v>
      </c>
      <c r="D5786" s="12">
        <f t="shared" si="1"/>
        <v>10</v>
      </c>
    </row>
    <row r="5787">
      <c r="A5787" s="10">
        <v>45240.0</v>
      </c>
      <c r="B5787" s="11" t="s">
        <v>3567</v>
      </c>
      <c r="C5787" s="12">
        <v>0.0</v>
      </c>
      <c r="D5787" s="12">
        <f t="shared" si="1"/>
        <v>10</v>
      </c>
    </row>
    <row r="5788">
      <c r="A5788" s="10">
        <v>45240.0</v>
      </c>
      <c r="B5788" s="11" t="s">
        <v>1583</v>
      </c>
      <c r="C5788" s="12">
        <v>0.0</v>
      </c>
      <c r="D5788" s="12">
        <f t="shared" si="1"/>
        <v>10</v>
      </c>
    </row>
    <row r="5789">
      <c r="A5789" s="10">
        <v>45240.0</v>
      </c>
      <c r="B5789" s="11" t="s">
        <v>1384</v>
      </c>
      <c r="C5789" s="12">
        <v>0.0</v>
      </c>
      <c r="D5789" s="12">
        <f t="shared" si="1"/>
        <v>10</v>
      </c>
    </row>
    <row r="5790">
      <c r="A5790" s="10">
        <v>45240.0</v>
      </c>
      <c r="B5790" s="11" t="s">
        <v>207</v>
      </c>
      <c r="C5790" s="12">
        <v>0.0</v>
      </c>
      <c r="D5790" s="12">
        <f t="shared" si="1"/>
        <v>10</v>
      </c>
    </row>
    <row r="5791">
      <c r="A5791" s="10">
        <v>45240.0</v>
      </c>
      <c r="B5791" s="11" t="s">
        <v>2545</v>
      </c>
      <c r="C5791" s="12">
        <v>0.0</v>
      </c>
      <c r="D5791" s="12">
        <f t="shared" si="1"/>
        <v>10</v>
      </c>
    </row>
    <row r="5792">
      <c r="A5792" s="10">
        <v>45240.0</v>
      </c>
      <c r="B5792" s="11" t="s">
        <v>2095</v>
      </c>
      <c r="C5792" s="12">
        <v>0.0</v>
      </c>
      <c r="D5792" s="12">
        <f t="shared" si="1"/>
        <v>10</v>
      </c>
    </row>
    <row r="5793">
      <c r="A5793" s="10">
        <v>45240.0</v>
      </c>
      <c r="B5793" s="11" t="s">
        <v>2092</v>
      </c>
      <c r="C5793" s="12">
        <v>0.0</v>
      </c>
      <c r="D5793" s="12">
        <f t="shared" si="1"/>
        <v>10</v>
      </c>
    </row>
    <row r="5794">
      <c r="A5794" s="10">
        <v>45240.0</v>
      </c>
      <c r="B5794" s="11" t="s">
        <v>3850</v>
      </c>
      <c r="C5794" s="12">
        <v>0.0</v>
      </c>
      <c r="D5794" s="12">
        <f t="shared" si="1"/>
        <v>10</v>
      </c>
    </row>
    <row r="5795">
      <c r="A5795" s="10">
        <v>45240.0</v>
      </c>
      <c r="B5795" s="11" t="s">
        <v>804</v>
      </c>
      <c r="C5795" s="12">
        <v>0.0</v>
      </c>
      <c r="D5795" s="12">
        <f t="shared" si="1"/>
        <v>10</v>
      </c>
    </row>
    <row r="5796">
      <c r="A5796" s="10">
        <v>45240.0</v>
      </c>
      <c r="B5796" s="11" t="s">
        <v>773</v>
      </c>
      <c r="C5796" s="12">
        <v>0.0</v>
      </c>
      <c r="D5796" s="12">
        <f t="shared" si="1"/>
        <v>10</v>
      </c>
    </row>
    <row r="5797">
      <c r="A5797" s="10">
        <v>45240.0</v>
      </c>
      <c r="B5797" s="11" t="s">
        <v>2301</v>
      </c>
      <c r="C5797" s="12">
        <v>0.0</v>
      </c>
      <c r="D5797" s="12">
        <f t="shared" si="1"/>
        <v>10</v>
      </c>
    </row>
    <row r="5798">
      <c r="A5798" s="10">
        <v>45240.0</v>
      </c>
      <c r="B5798" s="11" t="s">
        <v>1499</v>
      </c>
      <c r="C5798" s="12">
        <v>0.0</v>
      </c>
      <c r="D5798" s="12">
        <f t="shared" si="1"/>
        <v>10</v>
      </c>
    </row>
    <row r="5799">
      <c r="A5799" s="10">
        <v>45240.0</v>
      </c>
      <c r="B5799" s="11" t="s">
        <v>3851</v>
      </c>
      <c r="C5799" s="12">
        <v>0.0</v>
      </c>
      <c r="D5799" s="12">
        <f t="shared" si="1"/>
        <v>10</v>
      </c>
    </row>
    <row r="5800">
      <c r="A5800" s="10">
        <v>45240.0</v>
      </c>
      <c r="B5800" s="11" t="s">
        <v>3852</v>
      </c>
      <c r="C5800" s="12">
        <v>0.0</v>
      </c>
      <c r="D5800" s="12">
        <f t="shared" si="1"/>
        <v>10</v>
      </c>
    </row>
    <row r="5801">
      <c r="A5801" s="10">
        <v>45240.0</v>
      </c>
      <c r="B5801" s="11" t="s">
        <v>2597</v>
      </c>
      <c r="C5801" s="12">
        <v>0.0</v>
      </c>
      <c r="D5801" s="12">
        <f t="shared" si="1"/>
        <v>10</v>
      </c>
    </row>
    <row r="5802">
      <c r="A5802" s="10">
        <v>45240.0</v>
      </c>
      <c r="B5802" s="11" t="s">
        <v>3853</v>
      </c>
      <c r="C5802" s="12">
        <v>0.0</v>
      </c>
      <c r="D5802" s="12">
        <f t="shared" si="1"/>
        <v>10</v>
      </c>
    </row>
    <row r="5803">
      <c r="A5803" s="10">
        <v>45240.0</v>
      </c>
      <c r="B5803" s="11" t="s">
        <v>2716</v>
      </c>
      <c r="C5803" s="12">
        <v>0.0</v>
      </c>
      <c r="D5803" s="12">
        <f t="shared" si="1"/>
        <v>10</v>
      </c>
    </row>
    <row r="5804">
      <c r="A5804" s="10">
        <v>45240.0</v>
      </c>
      <c r="B5804" s="11" t="s">
        <v>586</v>
      </c>
      <c r="C5804" s="12">
        <v>0.0</v>
      </c>
      <c r="D5804" s="12">
        <f t="shared" si="1"/>
        <v>10</v>
      </c>
    </row>
    <row r="5805">
      <c r="A5805" s="10">
        <v>45240.0</v>
      </c>
      <c r="B5805" s="11" t="s">
        <v>2410</v>
      </c>
      <c r="C5805" s="12">
        <v>0.0</v>
      </c>
      <c r="D5805" s="12">
        <f t="shared" si="1"/>
        <v>10</v>
      </c>
    </row>
    <row r="5806">
      <c r="A5806" s="10">
        <v>45240.0</v>
      </c>
      <c r="B5806" s="11" t="s">
        <v>3854</v>
      </c>
      <c r="C5806" s="12">
        <v>0.0</v>
      </c>
      <c r="D5806" s="12">
        <f t="shared" si="1"/>
        <v>10</v>
      </c>
    </row>
    <row r="5807">
      <c r="A5807" s="10">
        <v>45240.0</v>
      </c>
      <c r="B5807" s="11" t="s">
        <v>3718</v>
      </c>
      <c r="C5807" s="12">
        <v>0.0</v>
      </c>
      <c r="D5807" s="12">
        <f t="shared" si="1"/>
        <v>10</v>
      </c>
    </row>
    <row r="5808">
      <c r="A5808" s="10">
        <v>45240.0</v>
      </c>
      <c r="B5808" s="11" t="s">
        <v>3855</v>
      </c>
      <c r="C5808" s="12">
        <v>0.0</v>
      </c>
      <c r="D5808" s="12">
        <f t="shared" si="1"/>
        <v>10</v>
      </c>
    </row>
    <row r="5809">
      <c r="A5809" s="10">
        <v>45240.0</v>
      </c>
      <c r="B5809" s="11" t="s">
        <v>3856</v>
      </c>
      <c r="C5809" s="12">
        <v>0.0</v>
      </c>
      <c r="D5809" s="12">
        <f t="shared" si="1"/>
        <v>10</v>
      </c>
    </row>
    <row r="5810">
      <c r="A5810" s="10">
        <v>45240.0</v>
      </c>
      <c r="B5810" s="11" t="s">
        <v>434</v>
      </c>
      <c r="C5810" s="12">
        <v>0.0</v>
      </c>
      <c r="D5810" s="12">
        <f t="shared" si="1"/>
        <v>10</v>
      </c>
    </row>
    <row r="5811">
      <c r="A5811" s="10">
        <v>45240.0</v>
      </c>
      <c r="B5811" s="11" t="s">
        <v>1502</v>
      </c>
      <c r="C5811" s="12">
        <v>0.0</v>
      </c>
      <c r="D5811" s="12">
        <f t="shared" si="1"/>
        <v>10</v>
      </c>
    </row>
    <row r="5812">
      <c r="A5812" s="10">
        <v>45240.0</v>
      </c>
      <c r="B5812" s="11" t="s">
        <v>3693</v>
      </c>
      <c r="C5812" s="12">
        <v>0.0</v>
      </c>
      <c r="D5812" s="12">
        <f t="shared" si="1"/>
        <v>10</v>
      </c>
    </row>
    <row r="5813">
      <c r="A5813" s="10">
        <v>45240.0</v>
      </c>
      <c r="B5813" s="11" t="s">
        <v>3857</v>
      </c>
      <c r="C5813" s="12">
        <v>0.0</v>
      </c>
      <c r="D5813" s="12">
        <f t="shared" si="1"/>
        <v>10</v>
      </c>
    </row>
    <row r="5814">
      <c r="A5814" s="10">
        <v>45240.0</v>
      </c>
      <c r="B5814" s="11" t="s">
        <v>3858</v>
      </c>
      <c r="C5814" s="12">
        <v>0.0</v>
      </c>
      <c r="D5814" s="12">
        <f t="shared" si="1"/>
        <v>10</v>
      </c>
    </row>
    <row r="5815">
      <c r="A5815" s="10">
        <v>45240.0</v>
      </c>
      <c r="B5815" s="11" t="s">
        <v>962</v>
      </c>
      <c r="C5815" s="12">
        <v>0.0</v>
      </c>
      <c r="D5815" s="12">
        <f t="shared" si="1"/>
        <v>10</v>
      </c>
    </row>
    <row r="5816">
      <c r="A5816" s="10">
        <v>45240.0</v>
      </c>
      <c r="B5816" s="11" t="s">
        <v>456</v>
      </c>
      <c r="C5816" s="12">
        <v>0.0</v>
      </c>
      <c r="D5816" s="12">
        <f t="shared" si="1"/>
        <v>10</v>
      </c>
    </row>
    <row r="5817">
      <c r="A5817" s="10">
        <v>45240.0</v>
      </c>
      <c r="B5817" s="11" t="s">
        <v>2661</v>
      </c>
      <c r="C5817" s="12">
        <v>0.0</v>
      </c>
      <c r="D5817" s="12">
        <f t="shared" si="1"/>
        <v>10</v>
      </c>
    </row>
    <row r="5818">
      <c r="A5818" s="10">
        <v>45240.0</v>
      </c>
      <c r="B5818" s="11" t="s">
        <v>3859</v>
      </c>
      <c r="C5818" s="12">
        <v>0.0</v>
      </c>
      <c r="D5818" s="12">
        <f t="shared" si="1"/>
        <v>10</v>
      </c>
    </row>
    <row r="5819">
      <c r="A5819" s="10">
        <v>45240.0</v>
      </c>
      <c r="B5819" s="11" t="s">
        <v>3860</v>
      </c>
      <c r="C5819" s="12">
        <v>0.0</v>
      </c>
      <c r="D5819" s="12">
        <f t="shared" si="1"/>
        <v>10</v>
      </c>
    </row>
    <row r="5820">
      <c r="A5820" s="10">
        <v>45240.0</v>
      </c>
      <c r="B5820" s="11" t="s">
        <v>674</v>
      </c>
      <c r="C5820" s="12">
        <v>0.0</v>
      </c>
      <c r="D5820" s="12">
        <f t="shared" si="1"/>
        <v>10</v>
      </c>
    </row>
    <row r="5821">
      <c r="A5821" s="10">
        <v>45240.0</v>
      </c>
      <c r="B5821" s="11" t="s">
        <v>3861</v>
      </c>
      <c r="C5821" s="12">
        <v>0.0</v>
      </c>
      <c r="D5821" s="12">
        <f t="shared" si="1"/>
        <v>10</v>
      </c>
    </row>
    <row r="5822">
      <c r="A5822" s="10">
        <v>45240.0</v>
      </c>
      <c r="B5822" s="11" t="s">
        <v>61</v>
      </c>
      <c r="C5822" s="12">
        <v>0.0</v>
      </c>
      <c r="D5822" s="12">
        <f t="shared" si="1"/>
        <v>10</v>
      </c>
    </row>
    <row r="5823">
      <c r="A5823" s="10">
        <v>45240.0</v>
      </c>
      <c r="B5823" s="11" t="s">
        <v>2734</v>
      </c>
      <c r="C5823" s="12">
        <v>0.0</v>
      </c>
      <c r="D5823" s="12">
        <f t="shared" si="1"/>
        <v>10</v>
      </c>
    </row>
    <row r="5824">
      <c r="A5824" s="10">
        <v>45240.0</v>
      </c>
      <c r="B5824" s="11" t="s">
        <v>3862</v>
      </c>
      <c r="C5824" s="12">
        <v>0.0</v>
      </c>
      <c r="D5824" s="12">
        <f t="shared" si="1"/>
        <v>10</v>
      </c>
    </row>
    <row r="5825">
      <c r="A5825" s="10">
        <v>45240.0</v>
      </c>
      <c r="B5825" s="11" t="s">
        <v>3863</v>
      </c>
      <c r="C5825" s="12">
        <v>0.0</v>
      </c>
      <c r="D5825" s="12">
        <f t="shared" si="1"/>
        <v>10</v>
      </c>
    </row>
    <row r="5826">
      <c r="A5826" s="10">
        <v>45240.0</v>
      </c>
      <c r="B5826" s="11" t="s">
        <v>524</v>
      </c>
      <c r="C5826" s="12">
        <v>0.0</v>
      </c>
      <c r="D5826" s="12">
        <f t="shared" si="1"/>
        <v>10</v>
      </c>
    </row>
    <row r="5827">
      <c r="A5827" s="10">
        <v>45240.0</v>
      </c>
      <c r="B5827" s="11" t="s">
        <v>1203</v>
      </c>
      <c r="C5827" s="12">
        <v>0.0</v>
      </c>
      <c r="D5827" s="12">
        <f t="shared" si="1"/>
        <v>10</v>
      </c>
    </row>
    <row r="5828">
      <c r="A5828" s="10">
        <v>45233.0</v>
      </c>
      <c r="B5828" s="11" t="s">
        <v>3348</v>
      </c>
      <c r="C5828" s="12">
        <v>0.0</v>
      </c>
      <c r="D5828" s="12">
        <f t="shared" si="1"/>
        <v>3</v>
      </c>
    </row>
    <row r="5829">
      <c r="A5829" s="10">
        <v>45233.0</v>
      </c>
      <c r="B5829" s="11" t="s">
        <v>2487</v>
      </c>
      <c r="C5829" s="12">
        <v>0.0</v>
      </c>
      <c r="D5829" s="12">
        <f t="shared" si="1"/>
        <v>3</v>
      </c>
    </row>
    <row r="5830">
      <c r="A5830" s="10">
        <v>45233.0</v>
      </c>
      <c r="B5830" s="11" t="s">
        <v>262</v>
      </c>
      <c r="C5830" s="12">
        <v>0.0</v>
      </c>
      <c r="D5830" s="12">
        <f t="shared" si="1"/>
        <v>3</v>
      </c>
    </row>
    <row r="5831">
      <c r="A5831" s="10">
        <v>45233.0</v>
      </c>
      <c r="B5831" s="11" t="s">
        <v>3864</v>
      </c>
      <c r="C5831" s="12">
        <v>0.0</v>
      </c>
      <c r="D5831" s="12">
        <f t="shared" si="1"/>
        <v>3</v>
      </c>
    </row>
    <row r="5832">
      <c r="A5832" s="10">
        <v>45233.0</v>
      </c>
      <c r="B5832" s="11" t="s">
        <v>920</v>
      </c>
      <c r="C5832" s="12">
        <v>0.0</v>
      </c>
      <c r="D5832" s="12">
        <f t="shared" si="1"/>
        <v>3</v>
      </c>
    </row>
    <row r="5833">
      <c r="A5833" s="10">
        <v>45233.0</v>
      </c>
      <c r="B5833" s="11" t="s">
        <v>449</v>
      </c>
      <c r="C5833" s="12">
        <v>0.0</v>
      </c>
      <c r="D5833" s="12">
        <f t="shared" si="1"/>
        <v>3</v>
      </c>
    </row>
    <row r="5834">
      <c r="A5834" s="10">
        <v>45233.0</v>
      </c>
      <c r="B5834" s="11" t="s">
        <v>2547</v>
      </c>
      <c r="C5834" s="12">
        <v>0.0</v>
      </c>
      <c r="D5834" s="12">
        <f t="shared" si="1"/>
        <v>3</v>
      </c>
    </row>
    <row r="5835">
      <c r="A5835" s="10">
        <v>45233.0</v>
      </c>
      <c r="B5835" s="11" t="s">
        <v>3865</v>
      </c>
      <c r="C5835" s="12">
        <v>0.0</v>
      </c>
      <c r="D5835" s="12">
        <f t="shared" si="1"/>
        <v>3</v>
      </c>
    </row>
    <row r="5836">
      <c r="A5836" s="10">
        <v>45233.0</v>
      </c>
      <c r="B5836" s="11" t="s">
        <v>2927</v>
      </c>
      <c r="C5836" s="12">
        <v>0.0</v>
      </c>
      <c r="D5836" s="12">
        <f t="shared" si="1"/>
        <v>3</v>
      </c>
    </row>
    <row r="5837">
      <c r="A5837" s="10">
        <v>45233.0</v>
      </c>
      <c r="B5837" s="11" t="s">
        <v>3866</v>
      </c>
      <c r="C5837" s="12">
        <v>0.0</v>
      </c>
      <c r="D5837" s="12">
        <f t="shared" si="1"/>
        <v>3</v>
      </c>
    </row>
    <row r="5838">
      <c r="A5838" s="10">
        <v>45233.0</v>
      </c>
      <c r="B5838" s="11" t="s">
        <v>306</v>
      </c>
      <c r="C5838" s="12">
        <v>0.0</v>
      </c>
      <c r="D5838" s="12">
        <f t="shared" si="1"/>
        <v>3</v>
      </c>
    </row>
    <row r="5839">
      <c r="A5839" s="10">
        <v>45233.0</v>
      </c>
      <c r="B5839" s="11" t="s">
        <v>1007</v>
      </c>
      <c r="C5839" s="12">
        <v>0.0</v>
      </c>
      <c r="D5839" s="12">
        <f t="shared" si="1"/>
        <v>3</v>
      </c>
    </row>
    <row r="5840">
      <c r="A5840" s="10">
        <v>45233.0</v>
      </c>
      <c r="B5840" s="11" t="s">
        <v>2483</v>
      </c>
      <c r="C5840" s="12">
        <v>0.0</v>
      </c>
      <c r="D5840" s="12">
        <f t="shared" si="1"/>
        <v>3</v>
      </c>
    </row>
    <row r="5841">
      <c r="A5841" s="10">
        <v>45233.0</v>
      </c>
      <c r="B5841" s="11" t="s">
        <v>2940</v>
      </c>
      <c r="C5841" s="12">
        <v>0.0</v>
      </c>
      <c r="D5841" s="12">
        <f t="shared" si="1"/>
        <v>3</v>
      </c>
    </row>
    <row r="5842">
      <c r="A5842" s="10">
        <v>45233.0</v>
      </c>
      <c r="B5842" s="11" t="s">
        <v>1022</v>
      </c>
      <c r="C5842" s="12">
        <v>0.0</v>
      </c>
      <c r="D5842" s="12">
        <f t="shared" si="1"/>
        <v>3</v>
      </c>
    </row>
    <row r="5843">
      <c r="A5843" s="10">
        <v>45233.0</v>
      </c>
      <c r="B5843" s="11" t="s">
        <v>3327</v>
      </c>
      <c r="C5843" s="12">
        <v>0.0</v>
      </c>
      <c r="D5843" s="12">
        <f t="shared" si="1"/>
        <v>3</v>
      </c>
    </row>
    <row r="5844">
      <c r="A5844" s="10">
        <v>45233.0</v>
      </c>
      <c r="B5844" s="11" t="s">
        <v>603</v>
      </c>
      <c r="C5844" s="12">
        <v>0.0</v>
      </c>
      <c r="D5844" s="12">
        <f t="shared" si="1"/>
        <v>3</v>
      </c>
    </row>
    <row r="5845">
      <c r="A5845" s="10">
        <v>45233.0</v>
      </c>
      <c r="B5845" s="11" t="s">
        <v>1862</v>
      </c>
      <c r="C5845" s="12">
        <v>0.0</v>
      </c>
      <c r="D5845" s="12">
        <f t="shared" si="1"/>
        <v>3</v>
      </c>
    </row>
    <row r="5846">
      <c r="A5846" s="10">
        <v>45233.0</v>
      </c>
      <c r="B5846" s="11" t="s">
        <v>3867</v>
      </c>
      <c r="C5846" s="12">
        <v>0.0</v>
      </c>
      <c r="D5846" s="12">
        <f t="shared" si="1"/>
        <v>3</v>
      </c>
    </row>
    <row r="5847">
      <c r="A5847" s="10">
        <v>45233.0</v>
      </c>
      <c r="B5847" s="11" t="s">
        <v>2019</v>
      </c>
      <c r="C5847" s="12">
        <v>0.0</v>
      </c>
      <c r="D5847" s="12">
        <f t="shared" si="1"/>
        <v>3</v>
      </c>
    </row>
    <row r="5848">
      <c r="A5848" s="10">
        <v>45233.0</v>
      </c>
      <c r="B5848" s="11" t="s">
        <v>3868</v>
      </c>
      <c r="C5848" s="12">
        <v>0.0</v>
      </c>
      <c r="D5848" s="12">
        <f t="shared" si="1"/>
        <v>3</v>
      </c>
    </row>
    <row r="5849">
      <c r="A5849" s="10">
        <v>45233.0</v>
      </c>
      <c r="B5849" s="11" t="s">
        <v>3869</v>
      </c>
      <c r="C5849" s="12">
        <v>0.0</v>
      </c>
      <c r="D5849" s="12">
        <f t="shared" si="1"/>
        <v>3</v>
      </c>
    </row>
    <row r="5850">
      <c r="A5850" s="10">
        <v>45233.0</v>
      </c>
      <c r="B5850" s="11" t="s">
        <v>3870</v>
      </c>
      <c r="C5850" s="12">
        <v>0.0</v>
      </c>
      <c r="D5850" s="12">
        <f t="shared" si="1"/>
        <v>3</v>
      </c>
    </row>
    <row r="5851">
      <c r="A5851" s="10">
        <v>45233.0</v>
      </c>
      <c r="B5851" s="11" t="s">
        <v>3219</v>
      </c>
      <c r="C5851" s="12">
        <v>0.0</v>
      </c>
      <c r="D5851" s="12">
        <f t="shared" si="1"/>
        <v>3</v>
      </c>
    </row>
    <row r="5852">
      <c r="A5852" s="10">
        <v>45233.0</v>
      </c>
      <c r="B5852" s="11" t="s">
        <v>3061</v>
      </c>
      <c r="C5852" s="12">
        <v>0.0</v>
      </c>
      <c r="D5852" s="12">
        <f t="shared" si="1"/>
        <v>3</v>
      </c>
    </row>
    <row r="5853">
      <c r="A5853" s="10">
        <v>45233.0</v>
      </c>
      <c r="B5853" s="11" t="s">
        <v>515</v>
      </c>
      <c r="C5853" s="12">
        <v>0.0</v>
      </c>
      <c r="D5853" s="12">
        <f t="shared" si="1"/>
        <v>3</v>
      </c>
    </row>
    <row r="5854">
      <c r="A5854" s="10">
        <v>45233.0</v>
      </c>
      <c r="B5854" s="11" t="s">
        <v>1828</v>
      </c>
      <c r="C5854" s="12">
        <v>0.0</v>
      </c>
      <c r="D5854" s="12">
        <f t="shared" si="1"/>
        <v>3</v>
      </c>
    </row>
    <row r="5855">
      <c r="A5855" s="10">
        <v>45233.0</v>
      </c>
      <c r="B5855" s="11" t="s">
        <v>1256</v>
      </c>
      <c r="C5855" s="12">
        <v>0.0</v>
      </c>
      <c r="D5855" s="12">
        <f t="shared" si="1"/>
        <v>3</v>
      </c>
    </row>
    <row r="5856">
      <c r="A5856" s="10">
        <v>45233.0</v>
      </c>
      <c r="B5856" s="11" t="s">
        <v>1500</v>
      </c>
      <c r="C5856" s="12">
        <v>0.0</v>
      </c>
      <c r="D5856" s="12">
        <f t="shared" si="1"/>
        <v>3</v>
      </c>
    </row>
    <row r="5857">
      <c r="A5857" s="10">
        <v>45233.0</v>
      </c>
      <c r="B5857" s="11" t="s">
        <v>3871</v>
      </c>
      <c r="C5857" s="12">
        <v>0.0</v>
      </c>
      <c r="D5857" s="12">
        <f t="shared" si="1"/>
        <v>3</v>
      </c>
    </row>
    <row r="5858">
      <c r="A5858" s="10">
        <v>45233.0</v>
      </c>
      <c r="B5858" s="11" t="s">
        <v>3872</v>
      </c>
      <c r="C5858" s="12">
        <v>0.0</v>
      </c>
      <c r="D5858" s="12">
        <f t="shared" si="1"/>
        <v>3</v>
      </c>
    </row>
    <row r="5859">
      <c r="A5859" s="10">
        <v>45233.0</v>
      </c>
      <c r="B5859" s="11" t="s">
        <v>3873</v>
      </c>
      <c r="C5859" s="12">
        <v>0.0</v>
      </c>
      <c r="D5859" s="12">
        <f t="shared" si="1"/>
        <v>3</v>
      </c>
    </row>
    <row r="5860">
      <c r="A5860" s="10">
        <v>45233.0</v>
      </c>
      <c r="B5860" s="11" t="s">
        <v>3342</v>
      </c>
      <c r="C5860" s="12">
        <v>0.0</v>
      </c>
      <c r="D5860" s="12">
        <f t="shared" si="1"/>
        <v>3</v>
      </c>
    </row>
    <row r="5861">
      <c r="A5861" s="10">
        <v>45233.0</v>
      </c>
      <c r="B5861" s="11" t="s">
        <v>3874</v>
      </c>
      <c r="C5861" s="12">
        <v>0.0</v>
      </c>
      <c r="D5861" s="12">
        <f t="shared" si="1"/>
        <v>3</v>
      </c>
    </row>
    <row r="5862">
      <c r="A5862" s="10">
        <v>45233.0</v>
      </c>
      <c r="B5862" s="11" t="s">
        <v>3875</v>
      </c>
      <c r="C5862" s="12">
        <v>0.0</v>
      </c>
      <c r="D5862" s="12">
        <f t="shared" si="1"/>
        <v>3</v>
      </c>
    </row>
    <row r="5863">
      <c r="A5863" s="10">
        <v>45233.0</v>
      </c>
      <c r="B5863" s="11" t="s">
        <v>1063</v>
      </c>
      <c r="C5863" s="12">
        <v>0.0</v>
      </c>
      <c r="D5863" s="12">
        <f t="shared" si="1"/>
        <v>3</v>
      </c>
    </row>
    <row r="5864">
      <c r="A5864" s="10">
        <v>45233.0</v>
      </c>
      <c r="B5864" s="11" t="s">
        <v>573</v>
      </c>
      <c r="C5864" s="12">
        <v>0.0</v>
      </c>
      <c r="D5864" s="12">
        <f t="shared" si="1"/>
        <v>3</v>
      </c>
    </row>
    <row r="5865">
      <c r="A5865" s="10">
        <v>45233.0</v>
      </c>
      <c r="B5865" s="11" t="s">
        <v>552</v>
      </c>
      <c r="C5865" s="12">
        <v>0.0</v>
      </c>
      <c r="D5865" s="12">
        <f t="shared" si="1"/>
        <v>3</v>
      </c>
    </row>
    <row r="5866">
      <c r="A5866" s="10">
        <v>45233.0</v>
      </c>
      <c r="B5866" s="11" t="s">
        <v>3876</v>
      </c>
      <c r="C5866" s="12">
        <v>0.0</v>
      </c>
      <c r="D5866" s="12">
        <f t="shared" si="1"/>
        <v>3</v>
      </c>
    </row>
    <row r="5867">
      <c r="A5867" s="10">
        <v>45233.0</v>
      </c>
      <c r="B5867" s="11" t="s">
        <v>307</v>
      </c>
      <c r="C5867" s="12">
        <v>0.0</v>
      </c>
      <c r="D5867" s="12">
        <f t="shared" si="1"/>
        <v>3</v>
      </c>
    </row>
    <row r="5868">
      <c r="A5868" s="10">
        <v>45233.0</v>
      </c>
      <c r="B5868" s="11" t="s">
        <v>2707</v>
      </c>
      <c r="C5868" s="12">
        <v>0.0</v>
      </c>
      <c r="D5868" s="12">
        <f t="shared" si="1"/>
        <v>3</v>
      </c>
    </row>
    <row r="5869">
      <c r="A5869" s="10">
        <v>45233.0</v>
      </c>
      <c r="B5869" s="11" t="s">
        <v>3208</v>
      </c>
      <c r="C5869" s="12">
        <v>0.0</v>
      </c>
      <c r="D5869" s="12">
        <f t="shared" si="1"/>
        <v>3</v>
      </c>
    </row>
    <row r="5870">
      <c r="A5870" s="10">
        <v>45233.0</v>
      </c>
      <c r="B5870" s="11" t="s">
        <v>1412</v>
      </c>
      <c r="C5870" s="12">
        <v>0.0</v>
      </c>
      <c r="D5870" s="12">
        <f t="shared" si="1"/>
        <v>3</v>
      </c>
    </row>
    <row r="5871">
      <c r="A5871" s="10">
        <v>45233.0</v>
      </c>
      <c r="B5871" s="11" t="s">
        <v>1363</v>
      </c>
      <c r="C5871" s="12">
        <v>0.0</v>
      </c>
      <c r="D5871" s="12">
        <f t="shared" si="1"/>
        <v>3</v>
      </c>
    </row>
    <row r="5872">
      <c r="A5872" s="10">
        <v>45233.0</v>
      </c>
      <c r="B5872" s="11" t="s">
        <v>1233</v>
      </c>
      <c r="C5872" s="12">
        <v>0.0</v>
      </c>
      <c r="D5872" s="12">
        <f t="shared" si="1"/>
        <v>3</v>
      </c>
    </row>
    <row r="5873">
      <c r="A5873" s="10">
        <v>45233.0</v>
      </c>
      <c r="B5873" s="11" t="s">
        <v>3877</v>
      </c>
      <c r="C5873" s="12">
        <v>0.0</v>
      </c>
      <c r="D5873" s="12">
        <f t="shared" si="1"/>
        <v>3</v>
      </c>
    </row>
    <row r="5874">
      <c r="A5874" s="10">
        <v>45233.0</v>
      </c>
      <c r="B5874" s="11" t="s">
        <v>3878</v>
      </c>
      <c r="C5874" s="12">
        <v>0.0</v>
      </c>
      <c r="D5874" s="12">
        <f t="shared" si="1"/>
        <v>3</v>
      </c>
    </row>
    <row r="5875">
      <c r="A5875" s="10">
        <v>45233.0</v>
      </c>
      <c r="B5875" s="11" t="s">
        <v>2046</v>
      </c>
      <c r="C5875" s="12">
        <v>0.0</v>
      </c>
      <c r="D5875" s="12">
        <f t="shared" si="1"/>
        <v>3</v>
      </c>
    </row>
    <row r="5876">
      <c r="A5876" s="10">
        <v>45233.0</v>
      </c>
      <c r="B5876" s="11" t="s">
        <v>2894</v>
      </c>
      <c r="C5876" s="12">
        <v>0.0</v>
      </c>
      <c r="D5876" s="12">
        <f t="shared" si="1"/>
        <v>3</v>
      </c>
    </row>
    <row r="5877">
      <c r="A5877" s="10">
        <v>45233.0</v>
      </c>
      <c r="B5877" s="11" t="s">
        <v>3879</v>
      </c>
      <c r="C5877" s="12">
        <v>0.0</v>
      </c>
      <c r="D5877" s="12">
        <f t="shared" si="1"/>
        <v>3</v>
      </c>
    </row>
    <row r="5878">
      <c r="A5878" s="10">
        <v>45233.0</v>
      </c>
      <c r="B5878" s="11" t="s">
        <v>3880</v>
      </c>
      <c r="C5878" s="12">
        <v>0.0</v>
      </c>
      <c r="D5878" s="12">
        <f t="shared" si="1"/>
        <v>3</v>
      </c>
    </row>
    <row r="5879">
      <c r="A5879" s="10">
        <v>45233.0</v>
      </c>
      <c r="B5879" s="11" t="s">
        <v>3881</v>
      </c>
      <c r="C5879" s="12">
        <v>0.0</v>
      </c>
      <c r="D5879" s="12">
        <f t="shared" si="1"/>
        <v>3</v>
      </c>
    </row>
    <row r="5880">
      <c r="A5880" s="10">
        <v>45250.0</v>
      </c>
      <c r="B5880" s="11" t="s">
        <v>2518</v>
      </c>
      <c r="C5880" s="12">
        <v>0.0</v>
      </c>
      <c r="D5880" s="12">
        <f t="shared" si="1"/>
        <v>20</v>
      </c>
    </row>
    <row r="5881">
      <c r="A5881" s="10">
        <v>45250.0</v>
      </c>
      <c r="B5881" s="11" t="s">
        <v>2739</v>
      </c>
      <c r="C5881" s="12">
        <v>0.0</v>
      </c>
      <c r="D5881" s="12">
        <f t="shared" si="1"/>
        <v>20</v>
      </c>
    </row>
    <row r="5882">
      <c r="A5882" s="10">
        <v>45250.0</v>
      </c>
      <c r="B5882" s="11" t="s">
        <v>594</v>
      </c>
      <c r="C5882" s="12">
        <v>0.0</v>
      </c>
      <c r="D5882" s="12">
        <f t="shared" si="1"/>
        <v>20</v>
      </c>
    </row>
    <row r="5883">
      <c r="A5883" s="10">
        <v>45250.0</v>
      </c>
      <c r="B5883" s="11" t="s">
        <v>3882</v>
      </c>
      <c r="C5883" s="12">
        <v>0.0</v>
      </c>
      <c r="D5883" s="12">
        <f t="shared" si="1"/>
        <v>20</v>
      </c>
    </row>
    <row r="5884">
      <c r="A5884" s="10">
        <v>45250.0</v>
      </c>
      <c r="B5884" s="11" t="s">
        <v>2192</v>
      </c>
      <c r="C5884" s="12">
        <v>0.0</v>
      </c>
      <c r="D5884" s="12">
        <f t="shared" si="1"/>
        <v>20</v>
      </c>
    </row>
    <row r="5885">
      <c r="A5885" s="10">
        <v>45250.0</v>
      </c>
      <c r="B5885" s="11" t="s">
        <v>3077</v>
      </c>
      <c r="C5885" s="12">
        <v>0.0</v>
      </c>
      <c r="D5885" s="12">
        <f t="shared" si="1"/>
        <v>20</v>
      </c>
    </row>
    <row r="5886">
      <c r="A5886" s="10">
        <v>45250.0</v>
      </c>
      <c r="B5886" s="11" t="s">
        <v>3883</v>
      </c>
      <c r="C5886" s="12">
        <v>0.0</v>
      </c>
      <c r="D5886" s="12">
        <f t="shared" si="1"/>
        <v>20</v>
      </c>
    </row>
    <row r="5887">
      <c r="A5887" s="10">
        <v>45250.0</v>
      </c>
      <c r="B5887" s="11" t="s">
        <v>1414</v>
      </c>
      <c r="C5887" s="12">
        <v>0.0</v>
      </c>
      <c r="D5887" s="12">
        <f t="shared" si="1"/>
        <v>20</v>
      </c>
    </row>
    <row r="5888">
      <c r="A5888" s="10">
        <v>45250.0</v>
      </c>
      <c r="B5888" s="11" t="s">
        <v>343</v>
      </c>
      <c r="C5888" s="12">
        <v>0.0</v>
      </c>
      <c r="D5888" s="12">
        <f t="shared" si="1"/>
        <v>20</v>
      </c>
    </row>
    <row r="5889">
      <c r="A5889" s="10">
        <v>45250.0</v>
      </c>
      <c r="B5889" s="11" t="s">
        <v>3884</v>
      </c>
      <c r="C5889" s="12">
        <v>0.0</v>
      </c>
      <c r="D5889" s="12">
        <f t="shared" si="1"/>
        <v>20</v>
      </c>
    </row>
    <row r="5890">
      <c r="A5890" s="10">
        <v>45250.0</v>
      </c>
      <c r="B5890" s="11" t="s">
        <v>3885</v>
      </c>
      <c r="C5890" s="12">
        <v>0.0</v>
      </c>
      <c r="D5890" s="12">
        <f t="shared" si="1"/>
        <v>20</v>
      </c>
    </row>
    <row r="5891">
      <c r="A5891" s="10">
        <v>45250.0</v>
      </c>
      <c r="B5891" s="11" t="s">
        <v>3886</v>
      </c>
      <c r="C5891" s="12">
        <v>0.0</v>
      </c>
      <c r="D5891" s="12">
        <f t="shared" si="1"/>
        <v>20</v>
      </c>
    </row>
    <row r="5892">
      <c r="A5892" s="10">
        <v>45250.0</v>
      </c>
      <c r="B5892" s="11" t="s">
        <v>3887</v>
      </c>
      <c r="C5892" s="12">
        <v>0.0</v>
      </c>
      <c r="D5892" s="12">
        <f t="shared" si="1"/>
        <v>20</v>
      </c>
    </row>
    <row r="5893">
      <c r="A5893" s="10">
        <v>45250.0</v>
      </c>
      <c r="B5893" s="11" t="s">
        <v>1595</v>
      </c>
      <c r="C5893" s="12">
        <v>0.0</v>
      </c>
      <c r="D5893" s="12">
        <f t="shared" si="1"/>
        <v>20</v>
      </c>
    </row>
    <row r="5894">
      <c r="A5894" s="10">
        <v>45250.0</v>
      </c>
      <c r="B5894" s="11" t="s">
        <v>1516</v>
      </c>
      <c r="C5894" s="12">
        <v>0.0</v>
      </c>
      <c r="D5894" s="12">
        <f t="shared" si="1"/>
        <v>20</v>
      </c>
    </row>
    <row r="5895">
      <c r="A5895" s="10">
        <v>45250.0</v>
      </c>
      <c r="B5895" s="11" t="s">
        <v>557</v>
      </c>
      <c r="C5895" s="12">
        <v>0.0</v>
      </c>
      <c r="D5895" s="12">
        <f t="shared" si="1"/>
        <v>20</v>
      </c>
    </row>
    <row r="5896">
      <c r="A5896" s="10">
        <v>45250.0</v>
      </c>
      <c r="B5896" s="11" t="s">
        <v>3234</v>
      </c>
      <c r="C5896" s="12">
        <v>0.0</v>
      </c>
      <c r="D5896" s="12">
        <f t="shared" si="1"/>
        <v>20</v>
      </c>
    </row>
    <row r="5897">
      <c r="A5897" s="10">
        <v>45250.0</v>
      </c>
      <c r="B5897" s="11" t="s">
        <v>3888</v>
      </c>
      <c r="C5897" s="12">
        <v>0.0</v>
      </c>
      <c r="D5897" s="12">
        <f t="shared" si="1"/>
        <v>20</v>
      </c>
    </row>
    <row r="5898">
      <c r="A5898" s="10">
        <v>45250.0</v>
      </c>
      <c r="B5898" s="11" t="s">
        <v>3889</v>
      </c>
      <c r="C5898" s="12">
        <v>0.0</v>
      </c>
      <c r="D5898" s="12">
        <f t="shared" si="1"/>
        <v>20</v>
      </c>
    </row>
    <row r="5899">
      <c r="A5899" s="10">
        <v>45250.0</v>
      </c>
      <c r="B5899" s="11" t="s">
        <v>3329</v>
      </c>
      <c r="C5899" s="12">
        <v>0.0</v>
      </c>
      <c r="D5899" s="12">
        <f t="shared" si="1"/>
        <v>20</v>
      </c>
    </row>
    <row r="5900">
      <c r="A5900" s="10">
        <v>45250.0</v>
      </c>
      <c r="B5900" s="11" t="s">
        <v>404</v>
      </c>
      <c r="C5900" s="12">
        <v>0.0</v>
      </c>
      <c r="D5900" s="12">
        <f t="shared" si="1"/>
        <v>20</v>
      </c>
    </row>
    <row r="5901">
      <c r="A5901" s="10">
        <v>45250.0</v>
      </c>
      <c r="B5901" s="11" t="s">
        <v>2930</v>
      </c>
      <c r="C5901" s="12">
        <v>0.0</v>
      </c>
      <c r="D5901" s="12">
        <f t="shared" si="1"/>
        <v>20</v>
      </c>
    </row>
    <row r="5902">
      <c r="A5902" s="10">
        <v>45250.0</v>
      </c>
      <c r="B5902" s="11" t="s">
        <v>3890</v>
      </c>
      <c r="C5902" s="12">
        <v>0.0</v>
      </c>
      <c r="D5902" s="12">
        <f t="shared" si="1"/>
        <v>20</v>
      </c>
    </row>
    <row r="5903">
      <c r="A5903" s="10">
        <v>45250.0</v>
      </c>
      <c r="B5903" s="11" t="s">
        <v>3891</v>
      </c>
      <c r="C5903" s="12">
        <v>0.0</v>
      </c>
      <c r="D5903" s="12">
        <f t="shared" si="1"/>
        <v>20</v>
      </c>
    </row>
    <row r="5904">
      <c r="A5904" s="10">
        <v>45250.0</v>
      </c>
      <c r="B5904" s="11" t="s">
        <v>3892</v>
      </c>
      <c r="C5904" s="12">
        <v>0.0</v>
      </c>
      <c r="D5904" s="12">
        <f t="shared" si="1"/>
        <v>20</v>
      </c>
    </row>
    <row r="5905">
      <c r="A5905" s="10">
        <v>45250.0</v>
      </c>
      <c r="B5905" s="11" t="s">
        <v>3893</v>
      </c>
      <c r="C5905" s="12">
        <v>0.0</v>
      </c>
      <c r="D5905" s="12">
        <f t="shared" si="1"/>
        <v>20</v>
      </c>
    </row>
    <row r="5906">
      <c r="A5906" s="10">
        <v>45250.0</v>
      </c>
      <c r="B5906" s="11" t="s">
        <v>1385</v>
      </c>
      <c r="C5906" s="12">
        <v>0.0</v>
      </c>
      <c r="D5906" s="12">
        <f t="shared" si="1"/>
        <v>20</v>
      </c>
    </row>
    <row r="5907">
      <c r="A5907" s="10">
        <v>45250.0</v>
      </c>
      <c r="B5907" s="11" t="s">
        <v>3894</v>
      </c>
      <c r="C5907" s="12">
        <v>0.0</v>
      </c>
      <c r="D5907" s="12">
        <f t="shared" si="1"/>
        <v>20</v>
      </c>
    </row>
    <row r="5908">
      <c r="A5908" s="10">
        <v>45250.0</v>
      </c>
      <c r="B5908" s="11" t="s">
        <v>515</v>
      </c>
      <c r="C5908" s="12">
        <v>0.0</v>
      </c>
      <c r="D5908" s="12">
        <f t="shared" si="1"/>
        <v>20</v>
      </c>
    </row>
    <row r="5909">
      <c r="A5909" s="10">
        <v>45250.0</v>
      </c>
      <c r="B5909" s="11" t="s">
        <v>3895</v>
      </c>
      <c r="C5909" s="12">
        <v>0.0</v>
      </c>
      <c r="D5909" s="12">
        <f t="shared" si="1"/>
        <v>20</v>
      </c>
    </row>
    <row r="5910">
      <c r="A5910" s="10">
        <v>45250.0</v>
      </c>
      <c r="B5910" s="11" t="s">
        <v>3896</v>
      </c>
      <c r="C5910" s="12">
        <v>0.0</v>
      </c>
      <c r="D5910" s="12">
        <f t="shared" si="1"/>
        <v>20</v>
      </c>
    </row>
    <row r="5911">
      <c r="A5911" s="10">
        <v>45250.0</v>
      </c>
      <c r="B5911" s="11" t="s">
        <v>3897</v>
      </c>
      <c r="C5911" s="12">
        <v>0.0</v>
      </c>
      <c r="D5911" s="12">
        <f t="shared" si="1"/>
        <v>20</v>
      </c>
    </row>
    <row r="5912">
      <c r="A5912" s="10">
        <v>45250.0</v>
      </c>
      <c r="B5912" s="11" t="s">
        <v>1350</v>
      </c>
      <c r="C5912" s="12">
        <v>0.0</v>
      </c>
      <c r="D5912" s="12">
        <f t="shared" si="1"/>
        <v>20</v>
      </c>
    </row>
    <row r="5913">
      <c r="A5913" s="10">
        <v>45250.0</v>
      </c>
      <c r="B5913" s="11" t="s">
        <v>943</v>
      </c>
      <c r="C5913" s="12">
        <v>0.0</v>
      </c>
      <c r="D5913" s="12">
        <f t="shared" si="1"/>
        <v>20</v>
      </c>
    </row>
    <row r="5914">
      <c r="A5914" s="10">
        <v>45250.0</v>
      </c>
      <c r="B5914" s="11" t="s">
        <v>3898</v>
      </c>
      <c r="C5914" s="12">
        <v>0.0</v>
      </c>
      <c r="D5914" s="12">
        <f t="shared" si="1"/>
        <v>20</v>
      </c>
    </row>
    <row r="5915">
      <c r="A5915" s="10">
        <v>45250.0</v>
      </c>
      <c r="B5915" s="11" t="s">
        <v>2728</v>
      </c>
      <c r="C5915" s="12">
        <v>0.0</v>
      </c>
      <c r="D5915" s="12">
        <f t="shared" si="1"/>
        <v>20</v>
      </c>
    </row>
    <row r="5916">
      <c r="A5916" s="10">
        <v>45250.0</v>
      </c>
      <c r="B5916" s="11" t="s">
        <v>1559</v>
      </c>
      <c r="C5916" s="12">
        <v>0.0</v>
      </c>
      <c r="D5916" s="12">
        <f t="shared" si="1"/>
        <v>20</v>
      </c>
    </row>
    <row r="5917">
      <c r="A5917" s="10">
        <v>45250.0</v>
      </c>
      <c r="B5917" s="11" t="s">
        <v>3899</v>
      </c>
      <c r="C5917" s="12">
        <v>0.0</v>
      </c>
      <c r="D5917" s="12">
        <f t="shared" si="1"/>
        <v>20</v>
      </c>
    </row>
    <row r="5918">
      <c r="A5918" s="10">
        <v>45250.0</v>
      </c>
      <c r="B5918" s="11" t="s">
        <v>2772</v>
      </c>
      <c r="C5918" s="12">
        <v>0.0</v>
      </c>
      <c r="D5918" s="12">
        <f t="shared" si="1"/>
        <v>20</v>
      </c>
    </row>
    <row r="5919">
      <c r="A5919" s="10">
        <v>45250.0</v>
      </c>
      <c r="B5919" s="11" t="s">
        <v>386</v>
      </c>
      <c r="C5919" s="12">
        <v>0.0</v>
      </c>
      <c r="D5919" s="12">
        <f t="shared" si="1"/>
        <v>20</v>
      </c>
    </row>
    <row r="5920">
      <c r="A5920" s="10">
        <v>45250.0</v>
      </c>
      <c r="B5920" s="11" t="s">
        <v>231</v>
      </c>
      <c r="C5920" s="12">
        <v>0.0</v>
      </c>
      <c r="D5920" s="12">
        <f t="shared" si="1"/>
        <v>20</v>
      </c>
    </row>
    <row r="5921">
      <c r="A5921" s="10">
        <v>45250.0</v>
      </c>
      <c r="B5921" s="11" t="s">
        <v>3900</v>
      </c>
      <c r="C5921" s="12">
        <v>0.0</v>
      </c>
      <c r="D5921" s="12">
        <f t="shared" si="1"/>
        <v>20</v>
      </c>
    </row>
    <row r="5922">
      <c r="A5922" s="10">
        <v>45250.0</v>
      </c>
      <c r="B5922" s="11" t="s">
        <v>3901</v>
      </c>
      <c r="C5922" s="12">
        <v>0.0</v>
      </c>
      <c r="D5922" s="12">
        <f t="shared" si="1"/>
        <v>20</v>
      </c>
    </row>
    <row r="5923">
      <c r="A5923" s="10">
        <v>45250.0</v>
      </c>
      <c r="B5923" s="11" t="s">
        <v>3902</v>
      </c>
      <c r="C5923" s="12">
        <v>0.0</v>
      </c>
      <c r="D5923" s="12">
        <f t="shared" si="1"/>
        <v>20</v>
      </c>
    </row>
    <row r="5924">
      <c r="A5924" s="10">
        <v>45250.0</v>
      </c>
      <c r="B5924" s="11" t="s">
        <v>916</v>
      </c>
      <c r="C5924" s="12">
        <v>0.0</v>
      </c>
      <c r="D5924" s="12">
        <f t="shared" si="1"/>
        <v>20</v>
      </c>
    </row>
    <row r="5925">
      <c r="A5925" s="10">
        <v>45250.0</v>
      </c>
      <c r="B5925" s="11" t="s">
        <v>3903</v>
      </c>
      <c r="C5925" s="12">
        <v>0.0</v>
      </c>
      <c r="D5925" s="12">
        <f t="shared" si="1"/>
        <v>20</v>
      </c>
    </row>
    <row r="5926">
      <c r="A5926" s="10">
        <v>45250.0</v>
      </c>
      <c r="B5926" s="11" t="s">
        <v>2047</v>
      </c>
      <c r="C5926" s="12">
        <v>0.0</v>
      </c>
      <c r="D5926" s="12">
        <f t="shared" si="1"/>
        <v>20</v>
      </c>
    </row>
    <row r="5927">
      <c r="A5927" s="10">
        <v>45250.0</v>
      </c>
      <c r="B5927" s="11" t="s">
        <v>3904</v>
      </c>
      <c r="C5927" s="12">
        <v>0.0</v>
      </c>
      <c r="D5927" s="12">
        <f t="shared" si="1"/>
        <v>20</v>
      </c>
    </row>
    <row r="5928">
      <c r="A5928" s="10">
        <v>45250.0</v>
      </c>
      <c r="B5928" s="11" t="s">
        <v>2978</v>
      </c>
      <c r="C5928" s="12">
        <v>0.0</v>
      </c>
      <c r="D5928" s="12">
        <f t="shared" si="1"/>
        <v>20</v>
      </c>
    </row>
    <row r="5929">
      <c r="A5929" s="10">
        <v>45250.0</v>
      </c>
      <c r="B5929" s="11" t="s">
        <v>2131</v>
      </c>
      <c r="C5929" s="12">
        <v>0.0</v>
      </c>
      <c r="D5929" s="12">
        <f t="shared" si="1"/>
        <v>20</v>
      </c>
    </row>
    <row r="5930">
      <c r="A5930" s="10">
        <v>45250.0</v>
      </c>
      <c r="B5930" s="11" t="s">
        <v>2477</v>
      </c>
      <c r="C5930" s="12">
        <v>0.0</v>
      </c>
      <c r="D5930" s="12">
        <f t="shared" si="1"/>
        <v>20</v>
      </c>
    </row>
    <row r="5931">
      <c r="A5931" s="10">
        <v>45250.0</v>
      </c>
      <c r="B5931" s="11" t="s">
        <v>772</v>
      </c>
      <c r="C5931" s="12">
        <v>0.0</v>
      </c>
      <c r="D5931" s="12">
        <f t="shared" si="1"/>
        <v>20</v>
      </c>
    </row>
    <row r="5932">
      <c r="A5932" s="10">
        <v>45250.0</v>
      </c>
      <c r="B5932" s="11" t="s">
        <v>422</v>
      </c>
      <c r="C5932" s="12">
        <v>0.0</v>
      </c>
      <c r="D5932" s="12">
        <f t="shared" si="1"/>
        <v>20</v>
      </c>
    </row>
    <row r="5933">
      <c r="A5933" s="10">
        <v>45250.0</v>
      </c>
      <c r="B5933" s="11" t="s">
        <v>1512</v>
      </c>
      <c r="C5933" s="12">
        <v>0.0</v>
      </c>
      <c r="D5933" s="12">
        <f t="shared" si="1"/>
        <v>20</v>
      </c>
    </row>
    <row r="5934">
      <c r="A5934" s="10">
        <v>45250.0</v>
      </c>
      <c r="B5934" s="11" t="s">
        <v>1869</v>
      </c>
      <c r="C5934" s="12">
        <v>0.0</v>
      </c>
      <c r="D5934" s="12">
        <f t="shared" si="1"/>
        <v>20</v>
      </c>
    </row>
    <row r="5935">
      <c r="A5935" s="10">
        <v>45250.0</v>
      </c>
      <c r="B5935" s="11" t="s">
        <v>3905</v>
      </c>
      <c r="C5935" s="12">
        <v>0.0</v>
      </c>
      <c r="D5935" s="12">
        <f t="shared" si="1"/>
        <v>20</v>
      </c>
    </row>
    <row r="5936">
      <c r="A5936" s="10">
        <v>45250.0</v>
      </c>
      <c r="B5936" s="11" t="s">
        <v>797</v>
      </c>
      <c r="C5936" s="12">
        <v>0.0</v>
      </c>
      <c r="D5936" s="12">
        <f t="shared" si="1"/>
        <v>20</v>
      </c>
    </row>
    <row r="5937">
      <c r="A5937" s="10">
        <v>45250.0</v>
      </c>
      <c r="B5937" s="11" t="s">
        <v>3906</v>
      </c>
      <c r="C5937" s="12">
        <v>0.0</v>
      </c>
      <c r="D5937" s="12">
        <f t="shared" si="1"/>
        <v>20</v>
      </c>
    </row>
    <row r="5938">
      <c r="A5938" s="10">
        <v>45250.0</v>
      </c>
      <c r="B5938" s="11" t="s">
        <v>3907</v>
      </c>
      <c r="C5938" s="12">
        <v>0.0</v>
      </c>
      <c r="D5938" s="12">
        <f t="shared" si="1"/>
        <v>20</v>
      </c>
    </row>
    <row r="5939">
      <c r="A5939" s="10">
        <v>45250.0</v>
      </c>
      <c r="B5939" s="11" t="s">
        <v>952</v>
      </c>
      <c r="C5939" s="12">
        <v>0.0</v>
      </c>
      <c r="D5939" s="12">
        <f t="shared" si="1"/>
        <v>20</v>
      </c>
    </row>
    <row r="5940">
      <c r="A5940" s="10">
        <v>45250.0</v>
      </c>
      <c r="B5940" s="11" t="s">
        <v>3908</v>
      </c>
      <c r="C5940" s="12">
        <v>0.0</v>
      </c>
      <c r="D5940" s="12">
        <f t="shared" si="1"/>
        <v>20</v>
      </c>
    </row>
    <row r="5941">
      <c r="A5941" s="10">
        <v>45250.0</v>
      </c>
      <c r="B5941" s="11" t="s">
        <v>3909</v>
      </c>
      <c r="C5941" s="12">
        <v>0.0</v>
      </c>
      <c r="D5941" s="12">
        <f t="shared" si="1"/>
        <v>20</v>
      </c>
    </row>
    <row r="5942">
      <c r="A5942" s="10">
        <v>45250.0</v>
      </c>
      <c r="B5942" s="11" t="s">
        <v>1004</v>
      </c>
      <c r="C5942" s="12">
        <v>0.0</v>
      </c>
      <c r="D5942" s="12">
        <f t="shared" si="1"/>
        <v>20</v>
      </c>
    </row>
    <row r="5943">
      <c r="A5943" s="10">
        <v>45250.0</v>
      </c>
      <c r="B5943" s="11" t="s">
        <v>841</v>
      </c>
      <c r="C5943" s="12">
        <v>0.0</v>
      </c>
      <c r="D5943" s="12">
        <f t="shared" si="1"/>
        <v>20</v>
      </c>
    </row>
    <row r="5944">
      <c r="A5944" s="10">
        <v>45252.0</v>
      </c>
      <c r="B5944" s="11" t="s">
        <v>476</v>
      </c>
      <c r="C5944" s="12">
        <v>0.0</v>
      </c>
      <c r="D5944" s="12">
        <f t="shared" si="1"/>
        <v>22</v>
      </c>
    </row>
    <row r="5945">
      <c r="A5945" s="10">
        <v>45252.0</v>
      </c>
      <c r="B5945" s="11" t="s">
        <v>3910</v>
      </c>
      <c r="C5945" s="12">
        <v>0.0</v>
      </c>
      <c r="D5945" s="12">
        <f t="shared" si="1"/>
        <v>22</v>
      </c>
    </row>
    <row r="5946">
      <c r="A5946" s="10">
        <v>45252.0</v>
      </c>
      <c r="B5946" s="11" t="s">
        <v>3911</v>
      </c>
      <c r="C5946" s="12">
        <v>0.0</v>
      </c>
      <c r="D5946" s="12">
        <f t="shared" si="1"/>
        <v>22</v>
      </c>
    </row>
    <row r="5947">
      <c r="A5947" s="10">
        <v>45252.0</v>
      </c>
      <c r="B5947" s="11" t="s">
        <v>3912</v>
      </c>
      <c r="C5947" s="12">
        <v>0.0</v>
      </c>
      <c r="D5947" s="12">
        <f t="shared" si="1"/>
        <v>22</v>
      </c>
    </row>
    <row r="5948">
      <c r="A5948" s="10">
        <v>45252.0</v>
      </c>
      <c r="B5948" s="11" t="s">
        <v>97</v>
      </c>
      <c r="C5948" s="12">
        <v>0.0</v>
      </c>
      <c r="D5948" s="12">
        <f t="shared" si="1"/>
        <v>22</v>
      </c>
    </row>
    <row r="5949">
      <c r="A5949" s="10">
        <v>45252.0</v>
      </c>
      <c r="B5949" s="11" t="s">
        <v>3913</v>
      </c>
      <c r="C5949" s="12">
        <v>0.0</v>
      </c>
      <c r="D5949" s="12">
        <f t="shared" si="1"/>
        <v>22</v>
      </c>
    </row>
    <row r="5950">
      <c r="A5950" s="10">
        <v>45252.0</v>
      </c>
      <c r="B5950" s="11" t="s">
        <v>1488</v>
      </c>
      <c r="C5950" s="12">
        <v>0.0</v>
      </c>
      <c r="D5950" s="12">
        <f t="shared" si="1"/>
        <v>22</v>
      </c>
    </row>
    <row r="5951">
      <c r="A5951" s="10">
        <v>45252.0</v>
      </c>
      <c r="B5951" s="11" t="s">
        <v>1112</v>
      </c>
      <c r="C5951" s="12">
        <v>0.0</v>
      </c>
      <c r="D5951" s="12">
        <f t="shared" si="1"/>
        <v>22</v>
      </c>
    </row>
    <row r="5952">
      <c r="A5952" s="10">
        <v>45252.0</v>
      </c>
      <c r="B5952" s="11" t="s">
        <v>3914</v>
      </c>
      <c r="C5952" s="12">
        <v>0.0</v>
      </c>
      <c r="D5952" s="12">
        <f t="shared" si="1"/>
        <v>22</v>
      </c>
    </row>
    <row r="5953">
      <c r="A5953" s="10">
        <v>45252.0</v>
      </c>
      <c r="B5953" s="11" t="s">
        <v>2902</v>
      </c>
      <c r="C5953" s="12">
        <v>0.0</v>
      </c>
      <c r="D5953" s="12">
        <f t="shared" si="1"/>
        <v>22</v>
      </c>
    </row>
    <row r="5954">
      <c r="A5954" s="10">
        <v>45252.0</v>
      </c>
      <c r="B5954" s="11" t="s">
        <v>1594</v>
      </c>
      <c r="C5954" s="12">
        <v>0.0</v>
      </c>
      <c r="D5954" s="12">
        <f t="shared" si="1"/>
        <v>22</v>
      </c>
    </row>
    <row r="5955">
      <c r="A5955" s="10">
        <v>45252.0</v>
      </c>
      <c r="B5955" s="11" t="s">
        <v>3915</v>
      </c>
      <c r="C5955" s="12">
        <v>0.0</v>
      </c>
      <c r="D5955" s="12">
        <f t="shared" si="1"/>
        <v>22</v>
      </c>
    </row>
    <row r="5956">
      <c r="A5956" s="10">
        <v>45252.0</v>
      </c>
      <c r="B5956" s="11" t="s">
        <v>3916</v>
      </c>
      <c r="C5956" s="12">
        <v>0.0</v>
      </c>
      <c r="D5956" s="12">
        <f t="shared" si="1"/>
        <v>22</v>
      </c>
    </row>
    <row r="5957">
      <c r="A5957" s="10">
        <v>45252.0</v>
      </c>
      <c r="B5957" s="11" t="s">
        <v>1299</v>
      </c>
      <c r="C5957" s="12">
        <v>0.0</v>
      </c>
      <c r="D5957" s="12">
        <f t="shared" si="1"/>
        <v>22</v>
      </c>
    </row>
    <row r="5958">
      <c r="A5958" s="10">
        <v>45252.0</v>
      </c>
      <c r="B5958" s="11" t="s">
        <v>1004</v>
      </c>
      <c r="C5958" s="12">
        <v>0.0</v>
      </c>
      <c r="D5958" s="12">
        <f t="shared" si="1"/>
        <v>22</v>
      </c>
    </row>
    <row r="5959">
      <c r="A5959" s="10">
        <v>45252.0</v>
      </c>
      <c r="B5959" s="11" t="s">
        <v>3917</v>
      </c>
      <c r="C5959" s="12">
        <v>0.0</v>
      </c>
      <c r="D5959" s="12">
        <f t="shared" si="1"/>
        <v>22</v>
      </c>
    </row>
    <row r="5960">
      <c r="A5960" s="10">
        <v>45252.0</v>
      </c>
      <c r="B5960" s="11" t="s">
        <v>3918</v>
      </c>
      <c r="C5960" s="12">
        <v>0.0</v>
      </c>
      <c r="D5960" s="12">
        <f t="shared" si="1"/>
        <v>22</v>
      </c>
    </row>
    <row r="5961">
      <c r="A5961" s="10">
        <v>45252.0</v>
      </c>
      <c r="B5961" s="11" t="s">
        <v>3919</v>
      </c>
      <c r="C5961" s="12">
        <v>0.0</v>
      </c>
      <c r="D5961" s="12">
        <f t="shared" si="1"/>
        <v>22</v>
      </c>
    </row>
    <row r="5962">
      <c r="A5962" s="10">
        <v>45252.0</v>
      </c>
      <c r="B5962" s="11" t="s">
        <v>3920</v>
      </c>
      <c r="C5962" s="12">
        <v>0.0</v>
      </c>
      <c r="D5962" s="12">
        <f t="shared" si="1"/>
        <v>22</v>
      </c>
    </row>
    <row r="5963">
      <c r="A5963" s="10">
        <v>45252.0</v>
      </c>
      <c r="B5963" s="11" t="s">
        <v>1514</v>
      </c>
      <c r="C5963" s="12">
        <v>0.0</v>
      </c>
      <c r="D5963" s="12">
        <f t="shared" si="1"/>
        <v>22</v>
      </c>
    </row>
    <row r="5964">
      <c r="A5964" s="10">
        <v>45252.0</v>
      </c>
      <c r="B5964" s="11" t="s">
        <v>1375</v>
      </c>
      <c r="C5964" s="12">
        <v>0.0</v>
      </c>
      <c r="D5964" s="12">
        <f t="shared" si="1"/>
        <v>22</v>
      </c>
    </row>
    <row r="5965">
      <c r="A5965" s="10">
        <v>45252.0</v>
      </c>
      <c r="B5965" s="11" t="s">
        <v>3026</v>
      </c>
      <c r="C5965" s="12">
        <v>0.0</v>
      </c>
      <c r="D5965" s="12">
        <f t="shared" si="1"/>
        <v>22</v>
      </c>
    </row>
    <row r="5966">
      <c r="A5966" s="10">
        <v>45252.0</v>
      </c>
      <c r="B5966" s="11" t="s">
        <v>3921</v>
      </c>
      <c r="C5966" s="12">
        <v>0.0</v>
      </c>
      <c r="D5966" s="12">
        <f t="shared" si="1"/>
        <v>22</v>
      </c>
    </row>
    <row r="5967">
      <c r="A5967" s="10">
        <v>45252.0</v>
      </c>
      <c r="B5967" s="11" t="s">
        <v>2388</v>
      </c>
      <c r="C5967" s="12">
        <v>0.0</v>
      </c>
      <c r="D5967" s="12">
        <f t="shared" si="1"/>
        <v>22</v>
      </c>
    </row>
    <row r="5968">
      <c r="A5968" s="10">
        <v>45252.0</v>
      </c>
      <c r="B5968" s="11" t="s">
        <v>2411</v>
      </c>
      <c r="C5968" s="12">
        <v>0.0</v>
      </c>
      <c r="D5968" s="12">
        <f t="shared" si="1"/>
        <v>22</v>
      </c>
    </row>
    <row r="5969">
      <c r="A5969" s="10">
        <v>45252.0</v>
      </c>
      <c r="B5969" s="11" t="s">
        <v>1279</v>
      </c>
      <c r="C5969" s="12">
        <v>0.0</v>
      </c>
      <c r="D5969" s="12">
        <f t="shared" si="1"/>
        <v>22</v>
      </c>
    </row>
    <row r="5970">
      <c r="A5970" s="10">
        <v>45252.0</v>
      </c>
      <c r="B5970" s="11" t="s">
        <v>2440</v>
      </c>
      <c r="C5970" s="12">
        <v>0.0</v>
      </c>
      <c r="D5970" s="12">
        <f t="shared" si="1"/>
        <v>22</v>
      </c>
    </row>
    <row r="5971">
      <c r="A5971" s="10">
        <v>45252.0</v>
      </c>
      <c r="B5971" s="11" t="s">
        <v>3922</v>
      </c>
      <c r="C5971" s="12">
        <v>0.0</v>
      </c>
      <c r="D5971" s="12">
        <f t="shared" si="1"/>
        <v>22</v>
      </c>
    </row>
    <row r="5972">
      <c r="A5972" s="10">
        <v>45252.0</v>
      </c>
      <c r="B5972" s="11" t="s">
        <v>3923</v>
      </c>
      <c r="C5972" s="12">
        <v>0.0</v>
      </c>
      <c r="D5972" s="12">
        <f t="shared" si="1"/>
        <v>22</v>
      </c>
    </row>
    <row r="5973">
      <c r="A5973" s="10">
        <v>45252.0</v>
      </c>
      <c r="B5973" s="11" t="s">
        <v>3924</v>
      </c>
      <c r="C5973" s="12">
        <v>0.0</v>
      </c>
      <c r="D5973" s="12">
        <f t="shared" si="1"/>
        <v>22</v>
      </c>
    </row>
    <row r="5974">
      <c r="A5974" s="10">
        <v>45252.0</v>
      </c>
      <c r="B5974" s="11" t="s">
        <v>2606</v>
      </c>
      <c r="C5974" s="12">
        <v>0.0</v>
      </c>
      <c r="D5974" s="12">
        <f t="shared" si="1"/>
        <v>22</v>
      </c>
    </row>
    <row r="5975">
      <c r="A5975" s="10">
        <v>45252.0</v>
      </c>
      <c r="B5975" s="11" t="s">
        <v>3925</v>
      </c>
      <c r="C5975" s="12">
        <v>0.0</v>
      </c>
      <c r="D5975" s="12">
        <f t="shared" si="1"/>
        <v>22</v>
      </c>
    </row>
    <row r="5976">
      <c r="A5976" s="10">
        <v>45252.0</v>
      </c>
      <c r="B5976" s="11" t="s">
        <v>2896</v>
      </c>
      <c r="C5976" s="12">
        <v>0.0</v>
      </c>
      <c r="D5976" s="12">
        <f t="shared" si="1"/>
        <v>22</v>
      </c>
    </row>
    <row r="5977">
      <c r="A5977" s="10">
        <v>45252.0</v>
      </c>
      <c r="B5977" s="11" t="s">
        <v>2719</v>
      </c>
      <c r="C5977" s="12">
        <v>0.0</v>
      </c>
      <c r="D5977" s="12">
        <f t="shared" si="1"/>
        <v>22</v>
      </c>
    </row>
    <row r="5978">
      <c r="A5978" s="10">
        <v>45252.0</v>
      </c>
      <c r="B5978" s="11" t="s">
        <v>3926</v>
      </c>
      <c r="C5978" s="12">
        <v>0.0</v>
      </c>
      <c r="D5978" s="12">
        <f t="shared" si="1"/>
        <v>22</v>
      </c>
    </row>
    <row r="5979">
      <c r="A5979" s="10">
        <v>45252.0</v>
      </c>
      <c r="B5979" s="11" t="s">
        <v>3927</v>
      </c>
      <c r="C5979" s="12">
        <v>0.0</v>
      </c>
      <c r="D5979" s="12">
        <f t="shared" si="1"/>
        <v>22</v>
      </c>
    </row>
    <row r="5980">
      <c r="A5980" s="10">
        <v>45252.0</v>
      </c>
      <c r="B5980" s="11" t="s">
        <v>933</v>
      </c>
      <c r="C5980" s="12">
        <v>0.0</v>
      </c>
      <c r="D5980" s="12">
        <f t="shared" si="1"/>
        <v>22</v>
      </c>
    </row>
    <row r="5981">
      <c r="A5981" s="10">
        <v>45252.0</v>
      </c>
      <c r="B5981" s="11" t="s">
        <v>3928</v>
      </c>
      <c r="C5981" s="12">
        <v>0.0</v>
      </c>
      <c r="D5981" s="12">
        <f t="shared" si="1"/>
        <v>22</v>
      </c>
    </row>
    <row r="5982">
      <c r="A5982" s="10">
        <v>45252.0</v>
      </c>
      <c r="B5982" s="11" t="s">
        <v>3929</v>
      </c>
      <c r="C5982" s="12">
        <v>0.0</v>
      </c>
      <c r="D5982" s="12">
        <f t="shared" si="1"/>
        <v>22</v>
      </c>
    </row>
    <row r="5983">
      <c r="A5983" s="10">
        <v>45252.0</v>
      </c>
      <c r="B5983" s="11" t="s">
        <v>3570</v>
      </c>
      <c r="C5983" s="12">
        <v>0.0</v>
      </c>
      <c r="D5983" s="12">
        <f t="shared" si="1"/>
        <v>22</v>
      </c>
    </row>
    <row r="5984">
      <c r="A5984" s="10">
        <v>45252.0</v>
      </c>
      <c r="B5984" s="11" t="s">
        <v>3930</v>
      </c>
      <c r="C5984" s="12">
        <v>0.0</v>
      </c>
      <c r="D5984" s="12">
        <f t="shared" si="1"/>
        <v>22</v>
      </c>
    </row>
    <row r="5985">
      <c r="A5985" s="10">
        <v>45252.0</v>
      </c>
      <c r="B5985" s="11" t="s">
        <v>3931</v>
      </c>
      <c r="C5985" s="12">
        <v>0.0</v>
      </c>
      <c r="D5985" s="12">
        <f t="shared" si="1"/>
        <v>22</v>
      </c>
    </row>
    <row r="5986">
      <c r="A5986" s="10">
        <v>45252.0</v>
      </c>
      <c r="B5986" s="11" t="s">
        <v>3932</v>
      </c>
      <c r="C5986" s="12">
        <v>0.0</v>
      </c>
      <c r="D5986" s="12">
        <f t="shared" si="1"/>
        <v>22</v>
      </c>
    </row>
    <row r="5987">
      <c r="A5987" s="10">
        <v>45251.0</v>
      </c>
      <c r="B5987" s="11" t="s">
        <v>3933</v>
      </c>
      <c r="C5987" s="12">
        <v>0.0</v>
      </c>
      <c r="D5987" s="12">
        <f t="shared" si="1"/>
        <v>21</v>
      </c>
    </row>
    <row r="5988">
      <c r="A5988" s="10">
        <v>45251.0</v>
      </c>
      <c r="B5988" s="11" t="s">
        <v>3934</v>
      </c>
      <c r="C5988" s="12">
        <v>0.0</v>
      </c>
      <c r="D5988" s="12">
        <f t="shared" si="1"/>
        <v>21</v>
      </c>
    </row>
    <row r="5989">
      <c r="A5989" s="10">
        <v>45251.0</v>
      </c>
      <c r="B5989" s="11" t="s">
        <v>1299</v>
      </c>
      <c r="C5989" s="12">
        <v>0.0</v>
      </c>
      <c r="D5989" s="12">
        <f t="shared" si="1"/>
        <v>21</v>
      </c>
    </row>
    <row r="5990">
      <c r="A5990" s="10">
        <v>45251.0</v>
      </c>
      <c r="B5990" s="11" t="s">
        <v>3935</v>
      </c>
      <c r="C5990" s="12">
        <v>0.0</v>
      </c>
      <c r="D5990" s="12">
        <f t="shared" si="1"/>
        <v>21</v>
      </c>
    </row>
    <row r="5991">
      <c r="A5991" s="10">
        <v>45251.0</v>
      </c>
      <c r="B5991" s="11" t="s">
        <v>3936</v>
      </c>
      <c r="C5991" s="12">
        <v>0.0</v>
      </c>
      <c r="D5991" s="12">
        <f t="shared" si="1"/>
        <v>21</v>
      </c>
    </row>
    <row r="5992">
      <c r="A5992" s="10">
        <v>45251.0</v>
      </c>
      <c r="B5992" s="11" t="s">
        <v>3036</v>
      </c>
      <c r="C5992" s="12">
        <v>0.0</v>
      </c>
      <c r="D5992" s="12">
        <f t="shared" si="1"/>
        <v>21</v>
      </c>
    </row>
    <row r="5993">
      <c r="A5993" s="10">
        <v>45251.0</v>
      </c>
      <c r="B5993" s="11" t="s">
        <v>3916</v>
      </c>
      <c r="C5993" s="12">
        <v>0.0</v>
      </c>
      <c r="D5993" s="12">
        <f t="shared" si="1"/>
        <v>21</v>
      </c>
    </row>
    <row r="5994">
      <c r="A5994" s="10">
        <v>45251.0</v>
      </c>
      <c r="B5994" s="11" t="s">
        <v>3937</v>
      </c>
      <c r="C5994" s="12">
        <v>0.0</v>
      </c>
      <c r="D5994" s="12">
        <f t="shared" si="1"/>
        <v>21</v>
      </c>
    </row>
    <row r="5995">
      <c r="A5995" s="10">
        <v>45251.0</v>
      </c>
      <c r="B5995" s="11" t="s">
        <v>1285</v>
      </c>
      <c r="C5995" s="12">
        <v>0.0</v>
      </c>
      <c r="D5995" s="12">
        <f t="shared" si="1"/>
        <v>21</v>
      </c>
    </row>
    <row r="5996">
      <c r="A5996" s="10">
        <v>45251.0</v>
      </c>
      <c r="B5996" s="11" t="s">
        <v>3938</v>
      </c>
      <c r="C5996" s="12">
        <v>0.0</v>
      </c>
      <c r="D5996" s="12">
        <f t="shared" si="1"/>
        <v>21</v>
      </c>
    </row>
    <row r="5997">
      <c r="A5997" s="10">
        <v>45251.0</v>
      </c>
      <c r="B5997" s="11" t="s">
        <v>2412</v>
      </c>
      <c r="C5997" s="12">
        <v>0.0</v>
      </c>
      <c r="D5997" s="12">
        <f t="shared" si="1"/>
        <v>21</v>
      </c>
    </row>
    <row r="5998">
      <c r="A5998" s="10">
        <v>45251.0</v>
      </c>
      <c r="B5998" s="11" t="s">
        <v>3939</v>
      </c>
      <c r="C5998" s="12">
        <v>0.0</v>
      </c>
      <c r="D5998" s="12">
        <f t="shared" si="1"/>
        <v>21</v>
      </c>
    </row>
    <row r="5999">
      <c r="A5999" s="10">
        <v>45251.0</v>
      </c>
      <c r="B5999" s="11" t="s">
        <v>3940</v>
      </c>
      <c r="C5999" s="12">
        <v>0.0</v>
      </c>
      <c r="D5999" s="12">
        <f t="shared" si="1"/>
        <v>21</v>
      </c>
    </row>
    <row r="6000">
      <c r="A6000" s="10">
        <v>45251.0</v>
      </c>
      <c r="B6000" s="11" t="s">
        <v>3941</v>
      </c>
      <c r="C6000" s="12">
        <v>0.0</v>
      </c>
      <c r="D6000" s="12">
        <f t="shared" si="1"/>
        <v>21</v>
      </c>
    </row>
    <row r="6001">
      <c r="A6001" s="10">
        <v>45251.0</v>
      </c>
      <c r="B6001" s="11" t="s">
        <v>3942</v>
      </c>
      <c r="C6001" s="12">
        <v>0.0</v>
      </c>
      <c r="D6001" s="12">
        <f t="shared" si="1"/>
        <v>21</v>
      </c>
    </row>
    <row r="6002">
      <c r="A6002" s="10">
        <v>45251.0</v>
      </c>
      <c r="B6002" s="11" t="s">
        <v>1325</v>
      </c>
      <c r="C6002" s="12">
        <v>0.0</v>
      </c>
      <c r="D6002" s="12">
        <f t="shared" si="1"/>
        <v>21</v>
      </c>
    </row>
    <row r="6003">
      <c r="A6003" s="10">
        <v>45251.0</v>
      </c>
      <c r="B6003" s="11" t="s">
        <v>3509</v>
      </c>
      <c r="C6003" s="12">
        <v>0.0</v>
      </c>
      <c r="D6003" s="12">
        <f t="shared" si="1"/>
        <v>21</v>
      </c>
    </row>
    <row r="6004">
      <c r="A6004" s="10">
        <v>45251.0</v>
      </c>
      <c r="B6004" s="11" t="s">
        <v>1036</v>
      </c>
      <c r="C6004" s="12">
        <v>0.0</v>
      </c>
      <c r="D6004" s="12">
        <f t="shared" si="1"/>
        <v>21</v>
      </c>
    </row>
    <row r="6005">
      <c r="A6005" s="10">
        <v>45251.0</v>
      </c>
      <c r="B6005" s="11" t="s">
        <v>2739</v>
      </c>
      <c r="C6005" s="12">
        <v>0.0</v>
      </c>
      <c r="D6005" s="12">
        <f t="shared" si="1"/>
        <v>21</v>
      </c>
    </row>
    <row r="6006">
      <c r="A6006" s="10">
        <v>45251.0</v>
      </c>
      <c r="B6006" s="11" t="s">
        <v>2192</v>
      </c>
      <c r="C6006" s="12">
        <v>0.0</v>
      </c>
      <c r="D6006" s="12">
        <f t="shared" si="1"/>
        <v>21</v>
      </c>
    </row>
    <row r="6007">
      <c r="A6007" s="10">
        <v>45251.0</v>
      </c>
      <c r="B6007" s="11" t="s">
        <v>3943</v>
      </c>
      <c r="C6007" s="12">
        <v>0.0</v>
      </c>
      <c r="D6007" s="12">
        <f t="shared" si="1"/>
        <v>21</v>
      </c>
    </row>
    <row r="6008">
      <c r="A6008" s="10">
        <v>45251.0</v>
      </c>
      <c r="B6008" s="11" t="s">
        <v>3944</v>
      </c>
      <c r="C6008" s="12">
        <v>0.0</v>
      </c>
      <c r="D6008" s="12">
        <f t="shared" si="1"/>
        <v>21</v>
      </c>
    </row>
    <row r="6009">
      <c r="A6009" s="10">
        <v>45251.0</v>
      </c>
      <c r="B6009" s="11" t="s">
        <v>324</v>
      </c>
      <c r="C6009" s="12">
        <v>0.0</v>
      </c>
      <c r="D6009" s="12">
        <f t="shared" si="1"/>
        <v>21</v>
      </c>
    </row>
    <row r="6010">
      <c r="A6010" s="10">
        <v>45251.0</v>
      </c>
      <c r="B6010" s="11" t="s">
        <v>3945</v>
      </c>
      <c r="C6010" s="12">
        <v>0.0</v>
      </c>
      <c r="D6010" s="12">
        <f t="shared" si="1"/>
        <v>21</v>
      </c>
    </row>
    <row r="6011">
      <c r="A6011" s="10">
        <v>45251.0</v>
      </c>
      <c r="B6011" s="11" t="s">
        <v>3731</v>
      </c>
      <c r="C6011" s="12">
        <v>0.0</v>
      </c>
      <c r="D6011" s="12">
        <f t="shared" si="1"/>
        <v>21</v>
      </c>
    </row>
    <row r="6012">
      <c r="A6012" s="10">
        <v>45251.0</v>
      </c>
      <c r="B6012" s="11" t="s">
        <v>3946</v>
      </c>
      <c r="C6012" s="12">
        <v>0.0</v>
      </c>
      <c r="D6012" s="12">
        <f t="shared" si="1"/>
        <v>21</v>
      </c>
    </row>
    <row r="6013">
      <c r="A6013" s="10">
        <v>45251.0</v>
      </c>
      <c r="B6013" s="11" t="s">
        <v>546</v>
      </c>
      <c r="C6013" s="12">
        <v>0.0</v>
      </c>
      <c r="D6013" s="12">
        <f t="shared" si="1"/>
        <v>21</v>
      </c>
    </row>
    <row r="6014">
      <c r="A6014" s="10">
        <v>45251.0</v>
      </c>
      <c r="B6014" s="11" t="s">
        <v>3947</v>
      </c>
      <c r="C6014" s="12">
        <v>0.0</v>
      </c>
      <c r="D6014" s="12">
        <f t="shared" si="1"/>
        <v>21</v>
      </c>
    </row>
    <row r="6015">
      <c r="A6015" s="10">
        <v>45251.0</v>
      </c>
      <c r="B6015" s="11" t="s">
        <v>3948</v>
      </c>
      <c r="C6015" s="12">
        <v>0.0</v>
      </c>
      <c r="D6015" s="12">
        <f t="shared" si="1"/>
        <v>21</v>
      </c>
    </row>
    <row r="6016">
      <c r="A6016" s="10">
        <v>45251.0</v>
      </c>
      <c r="B6016" s="11" t="s">
        <v>1683</v>
      </c>
      <c r="C6016" s="12">
        <v>0.0</v>
      </c>
      <c r="D6016" s="12">
        <f t="shared" si="1"/>
        <v>21</v>
      </c>
    </row>
    <row r="6017">
      <c r="A6017" s="10">
        <v>45251.0</v>
      </c>
      <c r="B6017" s="11" t="s">
        <v>2037</v>
      </c>
      <c r="C6017" s="12">
        <v>0.0</v>
      </c>
      <c r="D6017" s="12">
        <f t="shared" si="1"/>
        <v>21</v>
      </c>
    </row>
    <row r="6018">
      <c r="A6018" s="10">
        <v>45251.0</v>
      </c>
      <c r="B6018" s="11" t="s">
        <v>1207</v>
      </c>
      <c r="C6018" s="12">
        <v>0.0</v>
      </c>
      <c r="D6018" s="12">
        <f t="shared" si="1"/>
        <v>21</v>
      </c>
    </row>
    <row r="6019">
      <c r="A6019" s="10">
        <v>45251.0</v>
      </c>
      <c r="B6019" s="11" t="s">
        <v>3432</v>
      </c>
      <c r="C6019" s="12">
        <v>0.0</v>
      </c>
      <c r="D6019" s="12">
        <f t="shared" si="1"/>
        <v>21</v>
      </c>
    </row>
    <row r="6020">
      <c r="A6020" s="10">
        <v>45251.0</v>
      </c>
      <c r="B6020" s="11" t="s">
        <v>3949</v>
      </c>
      <c r="C6020" s="12">
        <v>0.0</v>
      </c>
      <c r="D6020" s="12">
        <f t="shared" si="1"/>
        <v>21</v>
      </c>
    </row>
    <row r="6021">
      <c r="A6021" s="10">
        <v>45251.0</v>
      </c>
      <c r="B6021" s="11" t="s">
        <v>3166</v>
      </c>
      <c r="C6021" s="12">
        <v>0.0</v>
      </c>
      <c r="D6021" s="12">
        <f t="shared" si="1"/>
        <v>21</v>
      </c>
    </row>
    <row r="6022">
      <c r="A6022" s="10">
        <v>45251.0</v>
      </c>
      <c r="B6022" s="11" t="s">
        <v>3687</v>
      </c>
      <c r="C6022" s="12">
        <v>0.0</v>
      </c>
      <c r="D6022" s="12">
        <f t="shared" si="1"/>
        <v>21</v>
      </c>
    </row>
    <row r="6023">
      <c r="A6023" s="10">
        <v>45251.0</v>
      </c>
      <c r="B6023" s="11" t="s">
        <v>3950</v>
      </c>
      <c r="C6023" s="12">
        <v>0.0</v>
      </c>
      <c r="D6023" s="12">
        <f t="shared" si="1"/>
        <v>21</v>
      </c>
    </row>
    <row r="6024">
      <c r="A6024" s="10">
        <v>45251.0</v>
      </c>
      <c r="B6024" s="11" t="s">
        <v>3951</v>
      </c>
      <c r="C6024" s="12">
        <v>0.0</v>
      </c>
      <c r="D6024" s="12">
        <f t="shared" si="1"/>
        <v>21</v>
      </c>
    </row>
    <row r="6025">
      <c r="A6025" s="10">
        <v>45251.0</v>
      </c>
      <c r="B6025" s="11" t="s">
        <v>3952</v>
      </c>
      <c r="C6025" s="12">
        <v>0.0</v>
      </c>
      <c r="D6025" s="12">
        <f t="shared" si="1"/>
        <v>21</v>
      </c>
    </row>
    <row r="6026">
      <c r="A6026" s="10">
        <v>45251.0</v>
      </c>
      <c r="B6026" s="11" t="s">
        <v>634</v>
      </c>
      <c r="C6026" s="12">
        <v>0.0</v>
      </c>
      <c r="D6026" s="12">
        <f t="shared" si="1"/>
        <v>21</v>
      </c>
    </row>
    <row r="6027">
      <c r="A6027" s="10">
        <v>45251.0</v>
      </c>
      <c r="B6027" s="11" t="s">
        <v>2054</v>
      </c>
      <c r="C6027" s="12">
        <v>0.0</v>
      </c>
      <c r="D6027" s="12">
        <f t="shared" si="1"/>
        <v>21</v>
      </c>
    </row>
    <row r="6028">
      <c r="A6028" s="10">
        <v>45251.0</v>
      </c>
      <c r="B6028" s="11" t="s">
        <v>3953</v>
      </c>
      <c r="C6028" s="12">
        <v>0.0</v>
      </c>
      <c r="D6028" s="12">
        <f t="shared" si="1"/>
        <v>21</v>
      </c>
    </row>
    <row r="6029">
      <c r="A6029" s="10">
        <v>45251.0</v>
      </c>
      <c r="B6029" s="11" t="s">
        <v>2313</v>
      </c>
      <c r="C6029" s="12">
        <v>0.0</v>
      </c>
      <c r="D6029" s="12">
        <f t="shared" si="1"/>
        <v>21</v>
      </c>
    </row>
    <row r="6030">
      <c r="A6030" s="10">
        <v>45251.0</v>
      </c>
      <c r="B6030" s="11" t="s">
        <v>3227</v>
      </c>
      <c r="C6030" s="12">
        <v>0.0</v>
      </c>
      <c r="D6030" s="12">
        <f t="shared" si="1"/>
        <v>21</v>
      </c>
    </row>
    <row r="6031">
      <c r="A6031" s="10">
        <v>45251.0</v>
      </c>
      <c r="B6031" s="11" t="s">
        <v>650</v>
      </c>
      <c r="C6031" s="12">
        <v>0.0</v>
      </c>
      <c r="D6031" s="12">
        <f t="shared" si="1"/>
        <v>21</v>
      </c>
    </row>
    <row r="6032">
      <c r="A6032" s="10">
        <v>45251.0</v>
      </c>
      <c r="B6032" s="11" t="s">
        <v>3954</v>
      </c>
      <c r="C6032" s="12">
        <v>0.0</v>
      </c>
      <c r="D6032" s="12">
        <f t="shared" si="1"/>
        <v>21</v>
      </c>
    </row>
    <row r="6033">
      <c r="A6033" s="10">
        <v>45251.0</v>
      </c>
      <c r="B6033" s="11" t="s">
        <v>2737</v>
      </c>
      <c r="C6033" s="12">
        <v>0.0</v>
      </c>
      <c r="D6033" s="12">
        <f t="shared" si="1"/>
        <v>21</v>
      </c>
    </row>
    <row r="6034">
      <c r="A6034" s="10">
        <v>45251.0</v>
      </c>
      <c r="B6034" s="11" t="s">
        <v>3955</v>
      </c>
      <c r="C6034" s="12">
        <v>0.0</v>
      </c>
      <c r="D6034" s="12">
        <f t="shared" si="1"/>
        <v>21</v>
      </c>
    </row>
    <row r="6035">
      <c r="A6035" s="10">
        <v>45251.0</v>
      </c>
      <c r="B6035" s="11" t="s">
        <v>434</v>
      </c>
      <c r="C6035" s="12">
        <v>0.0</v>
      </c>
      <c r="D6035" s="12">
        <f t="shared" si="1"/>
        <v>21</v>
      </c>
    </row>
    <row r="6036">
      <c r="A6036" s="10">
        <v>45251.0</v>
      </c>
      <c r="B6036" s="11" t="s">
        <v>3956</v>
      </c>
      <c r="C6036" s="12">
        <v>0.0</v>
      </c>
      <c r="D6036" s="12">
        <f t="shared" si="1"/>
        <v>21</v>
      </c>
    </row>
    <row r="6037">
      <c r="A6037" s="10">
        <v>45251.0</v>
      </c>
      <c r="B6037" s="11" t="s">
        <v>3957</v>
      </c>
      <c r="C6037" s="12">
        <v>0.0</v>
      </c>
      <c r="D6037" s="12">
        <f t="shared" si="1"/>
        <v>21</v>
      </c>
    </row>
    <row r="6038">
      <c r="A6038" s="10">
        <v>45251.0</v>
      </c>
      <c r="B6038" s="11" t="s">
        <v>2272</v>
      </c>
      <c r="C6038" s="12">
        <v>0.0</v>
      </c>
      <c r="D6038" s="12">
        <f t="shared" si="1"/>
        <v>21</v>
      </c>
    </row>
    <row r="6039">
      <c r="A6039" s="10">
        <v>45251.0</v>
      </c>
      <c r="B6039" s="11" t="s">
        <v>2728</v>
      </c>
      <c r="C6039" s="12">
        <v>0.0</v>
      </c>
      <c r="D6039" s="12">
        <f t="shared" si="1"/>
        <v>21</v>
      </c>
    </row>
    <row r="6040">
      <c r="A6040" s="10">
        <v>45251.0</v>
      </c>
      <c r="B6040" s="11" t="s">
        <v>2513</v>
      </c>
      <c r="C6040" s="12">
        <v>0.0</v>
      </c>
      <c r="D6040" s="12">
        <f t="shared" si="1"/>
        <v>21</v>
      </c>
    </row>
    <row r="6041">
      <c r="A6041" s="10">
        <v>45251.0</v>
      </c>
      <c r="B6041" s="11" t="s">
        <v>1674</v>
      </c>
      <c r="C6041" s="12">
        <v>0.0</v>
      </c>
      <c r="D6041" s="12">
        <f t="shared" si="1"/>
        <v>21</v>
      </c>
    </row>
    <row r="6042">
      <c r="A6042" s="10">
        <v>45251.0</v>
      </c>
      <c r="B6042" s="11" t="s">
        <v>3958</v>
      </c>
      <c r="C6042" s="12">
        <v>0.0</v>
      </c>
      <c r="D6042" s="12">
        <f t="shared" si="1"/>
        <v>21</v>
      </c>
    </row>
    <row r="6043">
      <c r="A6043" s="10">
        <v>45251.0</v>
      </c>
      <c r="B6043" s="11" t="s">
        <v>2911</v>
      </c>
      <c r="C6043" s="12">
        <v>0.0</v>
      </c>
      <c r="D6043" s="12">
        <f t="shared" si="1"/>
        <v>21</v>
      </c>
    </row>
    <row r="6044">
      <c r="A6044" s="10">
        <v>45251.0</v>
      </c>
      <c r="B6044" s="11" t="s">
        <v>3959</v>
      </c>
      <c r="C6044" s="12">
        <v>0.0</v>
      </c>
      <c r="D6044" s="12">
        <f t="shared" si="1"/>
        <v>21</v>
      </c>
    </row>
    <row r="6045">
      <c r="A6045" s="10">
        <v>45251.0</v>
      </c>
      <c r="B6045" s="11" t="s">
        <v>3050</v>
      </c>
      <c r="C6045" s="12">
        <v>0.0</v>
      </c>
      <c r="D6045" s="12">
        <f t="shared" si="1"/>
        <v>21</v>
      </c>
    </row>
    <row r="6046">
      <c r="A6046" s="10">
        <v>45251.0</v>
      </c>
      <c r="B6046" s="11" t="s">
        <v>3433</v>
      </c>
      <c r="C6046" s="12">
        <v>0.0</v>
      </c>
      <c r="D6046" s="12">
        <f t="shared" si="1"/>
        <v>21</v>
      </c>
    </row>
    <row r="6047">
      <c r="A6047" s="10">
        <v>45257.0</v>
      </c>
      <c r="B6047" s="11" t="s">
        <v>476</v>
      </c>
      <c r="C6047" s="12">
        <v>0.0</v>
      </c>
      <c r="D6047" s="12">
        <f t="shared" si="1"/>
        <v>27</v>
      </c>
    </row>
    <row r="6048">
      <c r="A6048" s="10">
        <v>45257.0</v>
      </c>
      <c r="B6048" s="11" t="s">
        <v>3960</v>
      </c>
      <c r="C6048" s="12">
        <v>0.0</v>
      </c>
      <c r="D6048" s="12">
        <f t="shared" si="1"/>
        <v>27</v>
      </c>
    </row>
    <row r="6049">
      <c r="A6049" s="10">
        <v>45257.0</v>
      </c>
      <c r="B6049" s="11" t="s">
        <v>3961</v>
      </c>
      <c r="C6049" s="12">
        <v>0.0</v>
      </c>
      <c r="D6049" s="12">
        <f t="shared" si="1"/>
        <v>27</v>
      </c>
    </row>
    <row r="6050">
      <c r="A6050" s="10">
        <v>45257.0</v>
      </c>
      <c r="B6050" s="11" t="s">
        <v>3962</v>
      </c>
      <c r="C6050" s="12">
        <v>0.0</v>
      </c>
      <c r="D6050" s="12">
        <f t="shared" si="1"/>
        <v>27</v>
      </c>
    </row>
    <row r="6051">
      <c r="A6051" s="10">
        <v>45257.0</v>
      </c>
      <c r="B6051" s="11" t="s">
        <v>428</v>
      </c>
      <c r="C6051" s="12">
        <v>0.0</v>
      </c>
      <c r="D6051" s="12">
        <f t="shared" si="1"/>
        <v>27</v>
      </c>
    </row>
    <row r="6052">
      <c r="A6052" s="10">
        <v>45257.0</v>
      </c>
      <c r="B6052" s="11" t="s">
        <v>3963</v>
      </c>
      <c r="C6052" s="12">
        <v>0.0</v>
      </c>
      <c r="D6052" s="12">
        <f t="shared" si="1"/>
        <v>27</v>
      </c>
    </row>
    <row r="6053">
      <c r="A6053" s="10">
        <v>45257.0</v>
      </c>
      <c r="B6053" s="11" t="s">
        <v>1296</v>
      </c>
      <c r="C6053" s="12">
        <v>0.0</v>
      </c>
      <c r="D6053" s="12">
        <f t="shared" si="1"/>
        <v>27</v>
      </c>
    </row>
    <row r="6054">
      <c r="A6054" s="10">
        <v>45257.0</v>
      </c>
      <c r="B6054" s="11" t="s">
        <v>3964</v>
      </c>
      <c r="C6054" s="12">
        <v>0.0</v>
      </c>
      <c r="D6054" s="12">
        <f t="shared" si="1"/>
        <v>27</v>
      </c>
    </row>
    <row r="6055">
      <c r="A6055" s="10">
        <v>45257.0</v>
      </c>
      <c r="B6055" s="11" t="s">
        <v>1945</v>
      </c>
      <c r="C6055" s="12">
        <v>0.0</v>
      </c>
      <c r="D6055" s="12">
        <f t="shared" si="1"/>
        <v>27</v>
      </c>
    </row>
    <row r="6056">
      <c r="A6056" s="10">
        <v>45257.0</v>
      </c>
      <c r="B6056" s="11" t="s">
        <v>1677</v>
      </c>
      <c r="C6056" s="12">
        <v>0.0</v>
      </c>
      <c r="D6056" s="12">
        <f t="shared" si="1"/>
        <v>27</v>
      </c>
    </row>
    <row r="6057">
      <c r="A6057" s="10">
        <v>45257.0</v>
      </c>
      <c r="B6057" s="11" t="s">
        <v>3439</v>
      </c>
      <c r="C6057" s="12">
        <v>0.0</v>
      </c>
      <c r="D6057" s="12">
        <f t="shared" si="1"/>
        <v>27</v>
      </c>
    </row>
    <row r="6058">
      <c r="A6058" s="10">
        <v>45257.0</v>
      </c>
      <c r="B6058" s="11" t="s">
        <v>3965</v>
      </c>
      <c r="C6058" s="12">
        <v>0.0</v>
      </c>
      <c r="D6058" s="12">
        <f t="shared" si="1"/>
        <v>27</v>
      </c>
    </row>
    <row r="6059">
      <c r="A6059" s="10">
        <v>45257.0</v>
      </c>
      <c r="B6059" s="11" t="s">
        <v>2296</v>
      </c>
      <c r="C6059" s="12">
        <v>0.0</v>
      </c>
      <c r="D6059" s="12">
        <f t="shared" si="1"/>
        <v>27</v>
      </c>
    </row>
    <row r="6060">
      <c r="A6060" s="10">
        <v>45257.0</v>
      </c>
      <c r="B6060" s="11" t="s">
        <v>3966</v>
      </c>
      <c r="C6060" s="12">
        <v>0.0</v>
      </c>
      <c r="D6060" s="12">
        <f t="shared" si="1"/>
        <v>27</v>
      </c>
    </row>
    <row r="6061">
      <c r="A6061" s="10">
        <v>45257.0</v>
      </c>
      <c r="B6061" s="11" t="s">
        <v>2504</v>
      </c>
      <c r="C6061" s="12">
        <v>0.0</v>
      </c>
      <c r="D6061" s="12">
        <f t="shared" si="1"/>
        <v>27</v>
      </c>
    </row>
    <row r="6062">
      <c r="A6062" s="10">
        <v>45257.0</v>
      </c>
      <c r="B6062" s="11" t="s">
        <v>3967</v>
      </c>
      <c r="C6062" s="12">
        <v>0.0</v>
      </c>
      <c r="D6062" s="12">
        <f t="shared" si="1"/>
        <v>27</v>
      </c>
    </row>
    <row r="6063">
      <c r="A6063" s="10">
        <v>45257.0</v>
      </c>
      <c r="B6063" s="11" t="s">
        <v>3968</v>
      </c>
      <c r="C6063" s="12">
        <v>0.0</v>
      </c>
      <c r="D6063" s="12">
        <f t="shared" si="1"/>
        <v>27</v>
      </c>
    </row>
    <row r="6064">
      <c r="A6064" s="10">
        <v>45257.0</v>
      </c>
      <c r="B6064" s="11" t="s">
        <v>3969</v>
      </c>
      <c r="C6064" s="12">
        <v>0.0</v>
      </c>
      <c r="D6064" s="12">
        <f t="shared" si="1"/>
        <v>27</v>
      </c>
    </row>
    <row r="6065">
      <c r="A6065" s="10">
        <v>45257.0</v>
      </c>
      <c r="B6065" s="11" t="s">
        <v>3970</v>
      </c>
      <c r="C6065" s="12">
        <v>0.0</v>
      </c>
      <c r="D6065" s="12">
        <f t="shared" si="1"/>
        <v>27</v>
      </c>
    </row>
    <row r="6066">
      <c r="A6066" s="10">
        <v>45257.0</v>
      </c>
      <c r="B6066" s="11" t="s">
        <v>3971</v>
      </c>
      <c r="C6066" s="12">
        <v>0.0</v>
      </c>
      <c r="D6066" s="12">
        <f t="shared" si="1"/>
        <v>27</v>
      </c>
    </row>
    <row r="6067">
      <c r="A6067" s="10">
        <v>45257.0</v>
      </c>
      <c r="B6067" s="11" t="s">
        <v>1512</v>
      </c>
      <c r="C6067" s="12">
        <v>0.0</v>
      </c>
      <c r="D6067" s="12">
        <f t="shared" si="1"/>
        <v>27</v>
      </c>
    </row>
    <row r="6068">
      <c r="A6068" s="10">
        <v>45257.0</v>
      </c>
      <c r="B6068" s="11" t="s">
        <v>1321</v>
      </c>
      <c r="C6068" s="12">
        <v>0.0</v>
      </c>
      <c r="D6068" s="12">
        <f t="shared" si="1"/>
        <v>27</v>
      </c>
    </row>
    <row r="6069">
      <c r="A6069" s="10">
        <v>45257.0</v>
      </c>
      <c r="B6069" s="11" t="s">
        <v>3972</v>
      </c>
      <c r="C6069" s="12">
        <v>0.0</v>
      </c>
      <c r="D6069" s="12">
        <f t="shared" si="1"/>
        <v>27</v>
      </c>
    </row>
    <row r="6070">
      <c r="A6070" s="10">
        <v>45257.0</v>
      </c>
      <c r="B6070" s="11" t="s">
        <v>3973</v>
      </c>
      <c r="C6070" s="12">
        <v>0.0</v>
      </c>
      <c r="D6070" s="12">
        <f t="shared" si="1"/>
        <v>27</v>
      </c>
    </row>
    <row r="6071">
      <c r="A6071" s="10">
        <v>45257.0</v>
      </c>
      <c r="B6071" s="11" t="s">
        <v>3092</v>
      </c>
      <c r="C6071" s="12">
        <v>0.0</v>
      </c>
      <c r="D6071" s="12">
        <f t="shared" si="1"/>
        <v>27</v>
      </c>
    </row>
    <row r="6072">
      <c r="A6072" s="10">
        <v>45257.0</v>
      </c>
      <c r="B6072" s="11" t="s">
        <v>1887</v>
      </c>
      <c r="C6072" s="12">
        <v>0.0</v>
      </c>
      <c r="D6072" s="12">
        <f t="shared" si="1"/>
        <v>27</v>
      </c>
    </row>
    <row r="6073">
      <c r="A6073" s="10">
        <v>45257.0</v>
      </c>
      <c r="B6073" s="11" t="s">
        <v>3974</v>
      </c>
      <c r="C6073" s="12">
        <v>0.0</v>
      </c>
      <c r="D6073" s="12">
        <f t="shared" si="1"/>
        <v>27</v>
      </c>
    </row>
    <row r="6074">
      <c r="A6074" s="10">
        <v>45257.0</v>
      </c>
      <c r="B6074" s="11" t="s">
        <v>2459</v>
      </c>
      <c r="C6074" s="12">
        <v>0.0</v>
      </c>
      <c r="D6074" s="12">
        <f t="shared" si="1"/>
        <v>27</v>
      </c>
    </row>
    <row r="6075">
      <c r="A6075" s="10">
        <v>45257.0</v>
      </c>
      <c r="B6075" s="11" t="s">
        <v>1218</v>
      </c>
      <c r="C6075" s="12">
        <v>0.0</v>
      </c>
      <c r="D6075" s="12">
        <f t="shared" si="1"/>
        <v>27</v>
      </c>
    </row>
    <row r="6076">
      <c r="A6076" s="10">
        <v>45257.0</v>
      </c>
      <c r="B6076" s="11" t="s">
        <v>3975</v>
      </c>
      <c r="C6076" s="12">
        <v>0.0</v>
      </c>
      <c r="D6076" s="12">
        <f t="shared" si="1"/>
        <v>27</v>
      </c>
    </row>
    <row r="6077">
      <c r="A6077" s="10">
        <v>45257.0</v>
      </c>
      <c r="B6077" s="11" t="s">
        <v>3976</v>
      </c>
      <c r="C6077" s="12">
        <v>0.0</v>
      </c>
      <c r="D6077" s="12">
        <f t="shared" si="1"/>
        <v>27</v>
      </c>
    </row>
    <row r="6078">
      <c r="A6078" s="10">
        <v>45257.0</v>
      </c>
      <c r="B6078" s="11" t="s">
        <v>3977</v>
      </c>
      <c r="C6078" s="12">
        <v>0.0</v>
      </c>
      <c r="D6078" s="12">
        <f t="shared" si="1"/>
        <v>27</v>
      </c>
    </row>
    <row r="6079">
      <c r="A6079" s="10">
        <v>45257.0</v>
      </c>
      <c r="B6079" s="11" t="s">
        <v>3908</v>
      </c>
      <c r="C6079" s="12">
        <v>0.0</v>
      </c>
      <c r="D6079" s="12">
        <f t="shared" si="1"/>
        <v>27</v>
      </c>
    </row>
    <row r="6080">
      <c r="A6080" s="10">
        <v>45257.0</v>
      </c>
      <c r="B6080" s="11" t="s">
        <v>3978</v>
      </c>
      <c r="C6080" s="12">
        <v>0.0</v>
      </c>
      <c r="D6080" s="12">
        <f t="shared" si="1"/>
        <v>27</v>
      </c>
    </row>
    <row r="6081">
      <c r="A6081" s="10">
        <v>45257.0</v>
      </c>
      <c r="B6081" s="11" t="s">
        <v>2046</v>
      </c>
      <c r="C6081" s="12">
        <v>0.0</v>
      </c>
      <c r="D6081" s="12">
        <f t="shared" si="1"/>
        <v>27</v>
      </c>
    </row>
    <row r="6082">
      <c r="A6082" s="10">
        <v>45257.0</v>
      </c>
      <c r="B6082" s="11" t="s">
        <v>3979</v>
      </c>
      <c r="C6082" s="12">
        <v>0.0</v>
      </c>
      <c r="D6082" s="12">
        <f t="shared" si="1"/>
        <v>27</v>
      </c>
    </row>
    <row r="6083">
      <c r="A6083" s="10">
        <v>45257.0</v>
      </c>
      <c r="B6083" s="11" t="s">
        <v>1886</v>
      </c>
      <c r="C6083" s="12">
        <v>0.0</v>
      </c>
      <c r="D6083" s="12">
        <f t="shared" si="1"/>
        <v>27</v>
      </c>
    </row>
    <row r="6084">
      <c r="A6084" s="10">
        <v>45257.0</v>
      </c>
      <c r="B6084" s="11" t="s">
        <v>2401</v>
      </c>
      <c r="C6084" s="12">
        <v>0.0</v>
      </c>
      <c r="D6084" s="12">
        <f t="shared" si="1"/>
        <v>27</v>
      </c>
    </row>
    <row r="6085">
      <c r="A6085" s="10">
        <v>45257.0</v>
      </c>
      <c r="B6085" s="11" t="s">
        <v>3980</v>
      </c>
      <c r="C6085" s="12">
        <v>0.0</v>
      </c>
      <c r="D6085" s="12">
        <f t="shared" si="1"/>
        <v>27</v>
      </c>
    </row>
    <row r="6086">
      <c r="A6086" s="10">
        <v>45257.0</v>
      </c>
      <c r="B6086" s="11" t="s">
        <v>3981</v>
      </c>
      <c r="C6086" s="12">
        <v>0.0</v>
      </c>
      <c r="D6086" s="12">
        <f t="shared" si="1"/>
        <v>27</v>
      </c>
    </row>
    <row r="6087">
      <c r="A6087" s="10">
        <v>45257.0</v>
      </c>
      <c r="B6087" s="11" t="s">
        <v>3982</v>
      </c>
      <c r="C6087" s="12">
        <v>0.0</v>
      </c>
      <c r="D6087" s="12">
        <f t="shared" si="1"/>
        <v>27</v>
      </c>
    </row>
    <row r="6088">
      <c r="A6088" s="10">
        <v>45257.0</v>
      </c>
      <c r="B6088" s="11" t="s">
        <v>3983</v>
      </c>
      <c r="C6088" s="12">
        <v>0.0</v>
      </c>
      <c r="D6088" s="12">
        <f t="shared" si="1"/>
        <v>27</v>
      </c>
    </row>
    <row r="6089">
      <c r="A6089" s="10">
        <v>45257.0</v>
      </c>
      <c r="B6089" s="11" t="s">
        <v>3984</v>
      </c>
      <c r="C6089" s="12">
        <v>0.0</v>
      </c>
      <c r="D6089" s="12">
        <f t="shared" si="1"/>
        <v>27</v>
      </c>
    </row>
    <row r="6090">
      <c r="A6090" s="10">
        <v>45257.0</v>
      </c>
      <c r="B6090" s="11" t="s">
        <v>2627</v>
      </c>
      <c r="C6090" s="12">
        <v>0.0</v>
      </c>
      <c r="D6090" s="12">
        <f t="shared" si="1"/>
        <v>27</v>
      </c>
    </row>
    <row r="6091">
      <c r="A6091" s="10">
        <v>45257.0</v>
      </c>
      <c r="B6091" s="11" t="s">
        <v>3985</v>
      </c>
      <c r="C6091" s="12">
        <v>0.0</v>
      </c>
      <c r="D6091" s="12">
        <f t="shared" si="1"/>
        <v>27</v>
      </c>
    </row>
    <row r="6092">
      <c r="A6092" s="10">
        <v>45257.0</v>
      </c>
      <c r="B6092" s="11" t="s">
        <v>1603</v>
      </c>
      <c r="C6092" s="12">
        <v>0.0</v>
      </c>
      <c r="D6092" s="12">
        <f t="shared" si="1"/>
        <v>27</v>
      </c>
    </row>
    <row r="6093">
      <c r="A6093" s="10">
        <v>45257.0</v>
      </c>
      <c r="B6093" s="11" t="s">
        <v>3986</v>
      </c>
      <c r="C6093" s="12">
        <v>0.0</v>
      </c>
      <c r="D6093" s="12">
        <f t="shared" si="1"/>
        <v>27</v>
      </c>
    </row>
    <row r="6094">
      <c r="A6094" s="10">
        <v>45257.0</v>
      </c>
      <c r="B6094" s="11" t="s">
        <v>3987</v>
      </c>
      <c r="C6094" s="12">
        <v>0.0</v>
      </c>
      <c r="D6094" s="12">
        <f t="shared" si="1"/>
        <v>27</v>
      </c>
    </row>
    <row r="6095">
      <c r="A6095" s="10">
        <v>45257.0</v>
      </c>
      <c r="B6095" s="11" t="s">
        <v>3988</v>
      </c>
      <c r="C6095" s="12">
        <v>0.0</v>
      </c>
      <c r="D6095" s="12">
        <f t="shared" si="1"/>
        <v>27</v>
      </c>
    </row>
    <row r="6096">
      <c r="A6096" s="10">
        <v>45257.0</v>
      </c>
      <c r="B6096" s="11" t="s">
        <v>1519</v>
      </c>
      <c r="C6096" s="12">
        <v>0.0</v>
      </c>
      <c r="D6096" s="12">
        <f t="shared" si="1"/>
        <v>27</v>
      </c>
    </row>
    <row r="6097">
      <c r="A6097" s="10">
        <v>45257.0</v>
      </c>
      <c r="B6097" s="11" t="s">
        <v>3989</v>
      </c>
      <c r="C6097" s="12">
        <v>0.0</v>
      </c>
      <c r="D6097" s="12">
        <f t="shared" si="1"/>
        <v>27</v>
      </c>
    </row>
    <row r="6098">
      <c r="A6098" s="10">
        <v>45257.0</v>
      </c>
      <c r="B6098" s="11" t="s">
        <v>3990</v>
      </c>
      <c r="C6098" s="12">
        <v>0.0</v>
      </c>
      <c r="D6098" s="12">
        <f t="shared" si="1"/>
        <v>27</v>
      </c>
    </row>
    <row r="6099">
      <c r="A6099" s="10">
        <v>45257.0</v>
      </c>
      <c r="B6099" s="11" t="s">
        <v>3991</v>
      </c>
      <c r="C6099" s="12">
        <v>0.0</v>
      </c>
      <c r="D6099" s="12">
        <f t="shared" si="1"/>
        <v>27</v>
      </c>
    </row>
    <row r="6100">
      <c r="A6100" s="10">
        <v>45257.0</v>
      </c>
      <c r="B6100" s="11" t="s">
        <v>3992</v>
      </c>
      <c r="C6100" s="12">
        <v>0.0</v>
      </c>
      <c r="D6100" s="12">
        <f t="shared" si="1"/>
        <v>27</v>
      </c>
    </row>
    <row r="6101">
      <c r="A6101" s="10">
        <v>45257.0</v>
      </c>
      <c r="B6101" s="11" t="s">
        <v>1401</v>
      </c>
      <c r="C6101" s="12">
        <v>0.0</v>
      </c>
      <c r="D6101" s="12">
        <f t="shared" si="1"/>
        <v>27</v>
      </c>
    </row>
    <row r="6102">
      <c r="A6102" s="10">
        <v>45257.0</v>
      </c>
      <c r="B6102" s="11" t="s">
        <v>3993</v>
      </c>
      <c r="C6102" s="12">
        <v>0.0</v>
      </c>
      <c r="D6102" s="12">
        <f t="shared" si="1"/>
        <v>27</v>
      </c>
    </row>
    <row r="6103">
      <c r="A6103" s="10">
        <v>45257.0</v>
      </c>
      <c r="B6103" s="11" t="s">
        <v>3994</v>
      </c>
      <c r="C6103" s="12">
        <v>0.0</v>
      </c>
      <c r="D6103" s="12">
        <f t="shared" si="1"/>
        <v>27</v>
      </c>
    </row>
    <row r="6104">
      <c r="A6104" s="10">
        <v>45257.0</v>
      </c>
      <c r="B6104" s="11" t="s">
        <v>2467</v>
      </c>
      <c r="C6104" s="12">
        <v>0.0</v>
      </c>
      <c r="D6104" s="12">
        <f t="shared" si="1"/>
        <v>27</v>
      </c>
    </row>
    <row r="6105">
      <c r="A6105" s="10">
        <v>45260.0</v>
      </c>
      <c r="B6105" s="11" t="s">
        <v>2246</v>
      </c>
      <c r="C6105" s="12">
        <v>0.0</v>
      </c>
      <c r="D6105" s="12">
        <f t="shared" si="1"/>
        <v>30</v>
      </c>
    </row>
    <row r="6106">
      <c r="A6106" s="10">
        <v>45260.0</v>
      </c>
      <c r="B6106" s="11" t="s">
        <v>3995</v>
      </c>
      <c r="C6106" s="12">
        <v>0.0</v>
      </c>
      <c r="D6106" s="12">
        <f t="shared" si="1"/>
        <v>30</v>
      </c>
    </row>
    <row r="6107">
      <c r="A6107" s="10">
        <v>45260.0</v>
      </c>
      <c r="B6107" s="11" t="s">
        <v>654</v>
      </c>
      <c r="C6107" s="12">
        <v>0.0</v>
      </c>
      <c r="D6107" s="12">
        <f t="shared" si="1"/>
        <v>30</v>
      </c>
    </row>
    <row r="6108">
      <c r="A6108" s="10">
        <v>45260.0</v>
      </c>
      <c r="B6108" s="11" t="s">
        <v>3996</v>
      </c>
      <c r="C6108" s="12">
        <v>0.0</v>
      </c>
      <c r="D6108" s="12">
        <f t="shared" si="1"/>
        <v>30</v>
      </c>
    </row>
    <row r="6109">
      <c r="A6109" s="10">
        <v>45260.0</v>
      </c>
      <c r="B6109" s="11" t="s">
        <v>858</v>
      </c>
      <c r="C6109" s="12">
        <v>0.0</v>
      </c>
      <c r="D6109" s="12">
        <f t="shared" si="1"/>
        <v>30</v>
      </c>
    </row>
    <row r="6110">
      <c r="A6110" s="10">
        <v>45260.0</v>
      </c>
      <c r="B6110" s="11" t="s">
        <v>310</v>
      </c>
      <c r="C6110" s="12">
        <v>0.0</v>
      </c>
      <c r="D6110" s="12">
        <f t="shared" si="1"/>
        <v>30</v>
      </c>
    </row>
    <row r="6111">
      <c r="A6111" s="10">
        <v>45260.0</v>
      </c>
      <c r="B6111" s="11" t="s">
        <v>1128</v>
      </c>
      <c r="C6111" s="12">
        <v>0.0</v>
      </c>
      <c r="D6111" s="12">
        <f t="shared" si="1"/>
        <v>30</v>
      </c>
    </row>
    <row r="6112">
      <c r="A6112" s="10">
        <v>45260.0</v>
      </c>
      <c r="B6112" s="11" t="s">
        <v>730</v>
      </c>
      <c r="C6112" s="12">
        <v>0.0</v>
      </c>
      <c r="D6112" s="12">
        <f t="shared" si="1"/>
        <v>30</v>
      </c>
    </row>
    <row r="6113">
      <c r="A6113" s="10">
        <v>45260.0</v>
      </c>
      <c r="B6113" s="11" t="s">
        <v>3997</v>
      </c>
      <c r="C6113" s="12">
        <v>0.0</v>
      </c>
      <c r="D6113" s="12">
        <f t="shared" si="1"/>
        <v>30</v>
      </c>
    </row>
    <row r="6114">
      <c r="A6114" s="10">
        <v>45260.0</v>
      </c>
      <c r="B6114" s="11" t="s">
        <v>3998</v>
      </c>
      <c r="C6114" s="12">
        <v>0.0</v>
      </c>
      <c r="D6114" s="12">
        <f t="shared" si="1"/>
        <v>30</v>
      </c>
    </row>
    <row r="6115">
      <c r="A6115" s="10">
        <v>45260.0</v>
      </c>
      <c r="B6115" s="11" t="s">
        <v>1625</v>
      </c>
      <c r="C6115" s="12">
        <v>0.0</v>
      </c>
      <c r="D6115" s="12">
        <f t="shared" si="1"/>
        <v>30</v>
      </c>
    </row>
    <row r="6116">
      <c r="A6116" s="10">
        <v>45260.0</v>
      </c>
      <c r="B6116" s="11" t="s">
        <v>2770</v>
      </c>
      <c r="C6116" s="12">
        <v>0.0</v>
      </c>
      <c r="D6116" s="12">
        <f t="shared" si="1"/>
        <v>30</v>
      </c>
    </row>
    <row r="6117">
      <c r="A6117" s="10">
        <v>45260.0</v>
      </c>
      <c r="B6117" s="11" t="s">
        <v>651</v>
      </c>
      <c r="C6117" s="12">
        <v>0.0</v>
      </c>
      <c r="D6117" s="12">
        <f t="shared" si="1"/>
        <v>30</v>
      </c>
    </row>
    <row r="6118">
      <c r="A6118" s="10">
        <v>45260.0</v>
      </c>
      <c r="B6118" s="11" t="s">
        <v>1048</v>
      </c>
      <c r="C6118" s="12">
        <v>0.0</v>
      </c>
      <c r="D6118" s="12">
        <f t="shared" si="1"/>
        <v>30</v>
      </c>
    </row>
    <row r="6119">
      <c r="A6119" s="10">
        <v>45260.0</v>
      </c>
      <c r="B6119" s="11" t="s">
        <v>1287</v>
      </c>
      <c r="C6119" s="12">
        <v>0.0</v>
      </c>
      <c r="D6119" s="12">
        <f t="shared" si="1"/>
        <v>30</v>
      </c>
    </row>
    <row r="6120">
      <c r="A6120" s="10">
        <v>45260.0</v>
      </c>
      <c r="B6120" s="11" t="s">
        <v>789</v>
      </c>
      <c r="C6120" s="12">
        <v>0.0</v>
      </c>
      <c r="D6120" s="12">
        <f t="shared" si="1"/>
        <v>30</v>
      </c>
    </row>
    <row r="6121">
      <c r="A6121" s="10">
        <v>45260.0</v>
      </c>
      <c r="B6121" s="11" t="s">
        <v>3999</v>
      </c>
      <c r="C6121" s="12">
        <v>0.0</v>
      </c>
      <c r="D6121" s="12">
        <f t="shared" si="1"/>
        <v>30</v>
      </c>
    </row>
    <row r="6122">
      <c r="A6122" s="10">
        <v>45260.0</v>
      </c>
      <c r="B6122" s="11" t="s">
        <v>1101</v>
      </c>
      <c r="C6122" s="12">
        <v>0.0</v>
      </c>
      <c r="D6122" s="12">
        <f t="shared" si="1"/>
        <v>30</v>
      </c>
    </row>
    <row r="6123">
      <c r="A6123" s="10">
        <v>45260.0</v>
      </c>
      <c r="B6123" s="11" t="s">
        <v>4000</v>
      </c>
      <c r="C6123" s="12">
        <v>0.0</v>
      </c>
      <c r="D6123" s="12">
        <f t="shared" si="1"/>
        <v>30</v>
      </c>
    </row>
    <row r="6124">
      <c r="A6124" s="10">
        <v>45260.0</v>
      </c>
      <c r="B6124" s="11" t="s">
        <v>4001</v>
      </c>
      <c r="C6124" s="12">
        <v>0.0</v>
      </c>
      <c r="D6124" s="12">
        <f t="shared" si="1"/>
        <v>30</v>
      </c>
    </row>
    <row r="6125">
      <c r="A6125" s="10">
        <v>45260.0</v>
      </c>
      <c r="B6125" s="11" t="s">
        <v>4002</v>
      </c>
      <c r="C6125" s="12">
        <v>0.0</v>
      </c>
      <c r="D6125" s="12">
        <f t="shared" si="1"/>
        <v>30</v>
      </c>
    </row>
    <row r="6126">
      <c r="A6126" s="10">
        <v>45260.0</v>
      </c>
      <c r="B6126" s="11" t="s">
        <v>4003</v>
      </c>
      <c r="C6126" s="12">
        <v>0.0</v>
      </c>
      <c r="D6126" s="12">
        <f t="shared" si="1"/>
        <v>30</v>
      </c>
    </row>
    <row r="6127">
      <c r="A6127" s="10">
        <v>45260.0</v>
      </c>
      <c r="B6127" s="11" t="s">
        <v>4004</v>
      </c>
      <c r="C6127" s="12">
        <v>0.0</v>
      </c>
      <c r="D6127" s="12">
        <f t="shared" si="1"/>
        <v>30</v>
      </c>
    </row>
    <row r="6128">
      <c r="A6128" s="10">
        <v>45260.0</v>
      </c>
      <c r="B6128" s="11" t="s">
        <v>3118</v>
      </c>
      <c r="C6128" s="12">
        <v>0.0</v>
      </c>
      <c r="D6128" s="12">
        <f t="shared" si="1"/>
        <v>30</v>
      </c>
    </row>
    <row r="6129">
      <c r="A6129" s="10">
        <v>45260.0</v>
      </c>
      <c r="B6129" s="11" t="s">
        <v>1239</v>
      </c>
      <c r="C6129" s="12">
        <v>0.0</v>
      </c>
      <c r="D6129" s="12">
        <f t="shared" si="1"/>
        <v>30</v>
      </c>
    </row>
    <row r="6130">
      <c r="A6130" s="10">
        <v>45260.0</v>
      </c>
      <c r="B6130" s="11" t="s">
        <v>4005</v>
      </c>
      <c r="C6130" s="12">
        <v>0.0</v>
      </c>
      <c r="D6130" s="12">
        <f t="shared" si="1"/>
        <v>30</v>
      </c>
    </row>
    <row r="6131">
      <c r="A6131" s="10">
        <v>45260.0</v>
      </c>
      <c r="B6131" s="11" t="s">
        <v>4006</v>
      </c>
      <c r="C6131" s="12">
        <v>0.0</v>
      </c>
      <c r="D6131" s="12">
        <f t="shared" si="1"/>
        <v>30</v>
      </c>
    </row>
    <row r="6132">
      <c r="A6132" s="10">
        <v>45260.0</v>
      </c>
      <c r="B6132" s="11" t="s">
        <v>4007</v>
      </c>
      <c r="C6132" s="12">
        <v>0.0</v>
      </c>
      <c r="D6132" s="12">
        <f t="shared" si="1"/>
        <v>30</v>
      </c>
    </row>
    <row r="6133">
      <c r="A6133" s="10">
        <v>45260.0</v>
      </c>
      <c r="B6133" s="11" t="s">
        <v>4008</v>
      </c>
      <c r="C6133" s="12">
        <v>0.0</v>
      </c>
      <c r="D6133" s="12">
        <f t="shared" si="1"/>
        <v>30</v>
      </c>
    </row>
    <row r="6134">
      <c r="A6134" s="10">
        <v>45260.0</v>
      </c>
      <c r="B6134" s="11" t="s">
        <v>4009</v>
      </c>
      <c r="C6134" s="12">
        <v>0.0</v>
      </c>
      <c r="D6134" s="12">
        <f t="shared" si="1"/>
        <v>30</v>
      </c>
    </row>
    <row r="6135">
      <c r="A6135" s="10">
        <v>45260.0</v>
      </c>
      <c r="B6135" s="11" t="s">
        <v>2420</v>
      </c>
      <c r="C6135" s="12">
        <v>0.0</v>
      </c>
      <c r="D6135" s="12">
        <f t="shared" si="1"/>
        <v>30</v>
      </c>
    </row>
    <row r="6136">
      <c r="A6136" s="10">
        <v>45260.0</v>
      </c>
      <c r="B6136" s="11" t="s">
        <v>4010</v>
      </c>
      <c r="C6136" s="12">
        <v>0.0</v>
      </c>
      <c r="D6136" s="12">
        <f t="shared" si="1"/>
        <v>30</v>
      </c>
    </row>
    <row r="6137">
      <c r="A6137" s="10">
        <v>45260.0</v>
      </c>
      <c r="B6137" s="11" t="s">
        <v>4011</v>
      </c>
      <c r="C6137" s="12">
        <v>0.0</v>
      </c>
      <c r="D6137" s="12">
        <f t="shared" si="1"/>
        <v>30</v>
      </c>
    </row>
    <row r="6138">
      <c r="A6138" s="10">
        <v>45260.0</v>
      </c>
      <c r="B6138" s="11" t="s">
        <v>4012</v>
      </c>
      <c r="C6138" s="12">
        <v>0.0</v>
      </c>
      <c r="D6138" s="12">
        <f t="shared" si="1"/>
        <v>30</v>
      </c>
    </row>
    <row r="6139">
      <c r="A6139" s="10">
        <v>45260.0</v>
      </c>
      <c r="B6139" s="11" t="s">
        <v>2601</v>
      </c>
      <c r="C6139" s="12">
        <v>0.0</v>
      </c>
      <c r="D6139" s="12">
        <f t="shared" si="1"/>
        <v>30</v>
      </c>
    </row>
    <row r="6140">
      <c r="A6140" s="10">
        <v>45260.0</v>
      </c>
      <c r="B6140" s="11" t="s">
        <v>4013</v>
      </c>
      <c r="C6140" s="12">
        <v>0.0</v>
      </c>
      <c r="D6140" s="12">
        <f t="shared" si="1"/>
        <v>30</v>
      </c>
    </row>
    <row r="6141">
      <c r="A6141" s="10">
        <v>45260.0</v>
      </c>
      <c r="B6141" s="11" t="s">
        <v>1011</v>
      </c>
      <c r="C6141" s="12">
        <v>0.0</v>
      </c>
      <c r="D6141" s="12">
        <f t="shared" si="1"/>
        <v>30</v>
      </c>
    </row>
    <row r="6142">
      <c r="A6142" s="10">
        <v>45260.0</v>
      </c>
      <c r="B6142" s="11" t="s">
        <v>4014</v>
      </c>
      <c r="C6142" s="12">
        <v>0.0</v>
      </c>
      <c r="D6142" s="12">
        <f t="shared" si="1"/>
        <v>30</v>
      </c>
    </row>
    <row r="6143">
      <c r="A6143" s="10">
        <v>45260.0</v>
      </c>
      <c r="B6143" s="11" t="s">
        <v>4015</v>
      </c>
      <c r="C6143" s="12">
        <v>0.0</v>
      </c>
      <c r="D6143" s="12">
        <f t="shared" si="1"/>
        <v>30</v>
      </c>
    </row>
    <row r="6144">
      <c r="A6144" s="10">
        <v>45260.0</v>
      </c>
      <c r="B6144" s="11" t="s">
        <v>4016</v>
      </c>
      <c r="C6144" s="12">
        <v>0.0</v>
      </c>
      <c r="D6144" s="12">
        <f t="shared" si="1"/>
        <v>30</v>
      </c>
    </row>
    <row r="6145">
      <c r="A6145" s="10">
        <v>45260.0</v>
      </c>
      <c r="B6145" s="11" t="s">
        <v>4017</v>
      </c>
      <c r="C6145" s="12">
        <v>0.0</v>
      </c>
      <c r="D6145" s="12">
        <f t="shared" si="1"/>
        <v>30</v>
      </c>
    </row>
    <row r="6146">
      <c r="A6146" s="10">
        <v>45260.0</v>
      </c>
      <c r="B6146" s="11" t="s">
        <v>4018</v>
      </c>
      <c r="C6146" s="12">
        <v>0.0</v>
      </c>
      <c r="D6146" s="12">
        <f t="shared" si="1"/>
        <v>30</v>
      </c>
    </row>
    <row r="6147">
      <c r="A6147" s="10">
        <v>45260.0</v>
      </c>
      <c r="B6147" s="11" t="s">
        <v>4019</v>
      </c>
      <c r="C6147" s="12">
        <v>0.0</v>
      </c>
      <c r="D6147" s="12">
        <f t="shared" si="1"/>
        <v>30</v>
      </c>
    </row>
    <row r="6148">
      <c r="A6148" s="10">
        <v>45260.0</v>
      </c>
      <c r="B6148" s="11" t="s">
        <v>4020</v>
      </c>
      <c r="C6148" s="12">
        <v>0.0</v>
      </c>
      <c r="D6148" s="12">
        <f t="shared" si="1"/>
        <v>30</v>
      </c>
    </row>
    <row r="6149">
      <c r="A6149" s="10">
        <v>45260.0</v>
      </c>
      <c r="B6149" s="11" t="s">
        <v>3941</v>
      </c>
      <c r="C6149" s="12">
        <v>0.0</v>
      </c>
      <c r="D6149" s="12">
        <f t="shared" si="1"/>
        <v>30</v>
      </c>
    </row>
    <row r="6150">
      <c r="A6150" s="10">
        <v>45260.0</v>
      </c>
      <c r="B6150" s="11" t="s">
        <v>2911</v>
      </c>
      <c r="C6150" s="12">
        <v>0.0</v>
      </c>
      <c r="D6150" s="12">
        <f t="shared" si="1"/>
        <v>30</v>
      </c>
    </row>
    <row r="6151">
      <c r="A6151" s="10">
        <v>45260.0</v>
      </c>
      <c r="B6151" s="11" t="s">
        <v>3305</v>
      </c>
      <c r="C6151" s="12">
        <v>0.0</v>
      </c>
      <c r="D6151" s="12">
        <f t="shared" si="1"/>
        <v>30</v>
      </c>
    </row>
    <row r="6152">
      <c r="A6152" s="10">
        <v>45260.0</v>
      </c>
      <c r="B6152" s="11" t="s">
        <v>4021</v>
      </c>
      <c r="C6152" s="12">
        <v>0.0</v>
      </c>
      <c r="D6152" s="12">
        <f t="shared" si="1"/>
        <v>30</v>
      </c>
    </row>
    <row r="6153">
      <c r="A6153" s="10">
        <v>45260.0</v>
      </c>
      <c r="B6153" s="11" t="s">
        <v>1688</v>
      </c>
      <c r="C6153" s="12">
        <v>0.0</v>
      </c>
      <c r="D6153" s="12">
        <f t="shared" si="1"/>
        <v>30</v>
      </c>
    </row>
    <row r="6154">
      <c r="A6154" s="10">
        <v>45260.0</v>
      </c>
      <c r="B6154" s="11" t="s">
        <v>4022</v>
      </c>
      <c r="C6154" s="12">
        <v>0.0</v>
      </c>
      <c r="D6154" s="12">
        <f t="shared" si="1"/>
        <v>30</v>
      </c>
    </row>
    <row r="6155">
      <c r="A6155" s="10">
        <v>45260.0</v>
      </c>
      <c r="B6155" s="11" t="s">
        <v>4023</v>
      </c>
      <c r="C6155" s="12">
        <v>0.0</v>
      </c>
      <c r="D6155" s="12">
        <f t="shared" si="1"/>
        <v>30</v>
      </c>
    </row>
    <row r="6156">
      <c r="A6156" s="10">
        <v>45260.0</v>
      </c>
      <c r="B6156" s="11" t="s">
        <v>4024</v>
      </c>
      <c r="C6156" s="12">
        <v>0.0</v>
      </c>
      <c r="D6156" s="12">
        <f t="shared" si="1"/>
        <v>30</v>
      </c>
    </row>
    <row r="6157">
      <c r="A6157" s="10">
        <v>45260.0</v>
      </c>
      <c r="B6157" s="11" t="s">
        <v>672</v>
      </c>
      <c r="C6157" s="12">
        <v>0.0</v>
      </c>
      <c r="D6157" s="12">
        <f t="shared" si="1"/>
        <v>30</v>
      </c>
    </row>
    <row r="6158">
      <c r="A6158" s="10">
        <v>45260.0</v>
      </c>
      <c r="B6158" s="11" t="s">
        <v>1288</v>
      </c>
      <c r="C6158" s="12">
        <v>0.0</v>
      </c>
      <c r="D6158" s="12">
        <f t="shared" si="1"/>
        <v>30</v>
      </c>
    </row>
    <row r="6159">
      <c r="A6159" s="10">
        <v>45260.0</v>
      </c>
      <c r="B6159" s="11" t="s">
        <v>3347</v>
      </c>
      <c r="C6159" s="12">
        <v>0.0</v>
      </c>
      <c r="D6159" s="12">
        <f t="shared" si="1"/>
        <v>30</v>
      </c>
    </row>
    <row r="6160">
      <c r="A6160" s="10">
        <v>45260.0</v>
      </c>
      <c r="B6160" s="11" t="s">
        <v>1759</v>
      </c>
      <c r="C6160" s="12">
        <v>0.0</v>
      </c>
      <c r="D6160" s="12">
        <f t="shared" si="1"/>
        <v>30</v>
      </c>
    </row>
    <row r="6161">
      <c r="A6161" s="10">
        <v>45260.0</v>
      </c>
      <c r="B6161" s="11" t="s">
        <v>889</v>
      </c>
      <c r="C6161" s="12">
        <v>0.0</v>
      </c>
      <c r="D6161" s="12">
        <f t="shared" si="1"/>
        <v>30</v>
      </c>
    </row>
    <row r="6162">
      <c r="A6162" s="10">
        <v>45239.0</v>
      </c>
      <c r="B6162" s="11" t="s">
        <v>1336</v>
      </c>
      <c r="C6162" s="12">
        <v>0.0</v>
      </c>
      <c r="D6162" s="12">
        <f t="shared" si="1"/>
        <v>9</v>
      </c>
    </row>
    <row r="6163">
      <c r="A6163" s="10">
        <v>45239.0</v>
      </c>
      <c r="B6163" s="11" t="s">
        <v>3793</v>
      </c>
      <c r="C6163" s="12">
        <v>0.0</v>
      </c>
      <c r="D6163" s="12">
        <f t="shared" si="1"/>
        <v>9</v>
      </c>
    </row>
    <row r="6164">
      <c r="A6164" s="10">
        <v>45239.0</v>
      </c>
      <c r="B6164" s="11" t="s">
        <v>4025</v>
      </c>
      <c r="C6164" s="12">
        <v>0.0</v>
      </c>
      <c r="D6164" s="12">
        <f t="shared" si="1"/>
        <v>9</v>
      </c>
    </row>
    <row r="6165">
      <c r="A6165" s="10">
        <v>45239.0</v>
      </c>
      <c r="B6165" s="11" t="s">
        <v>4026</v>
      </c>
      <c r="C6165" s="12">
        <v>0.0</v>
      </c>
      <c r="D6165" s="12">
        <f t="shared" si="1"/>
        <v>9</v>
      </c>
    </row>
    <row r="6166">
      <c r="A6166" s="10">
        <v>45239.0</v>
      </c>
      <c r="B6166" s="11" t="s">
        <v>470</v>
      </c>
      <c r="C6166" s="12">
        <v>0.0</v>
      </c>
      <c r="D6166" s="12">
        <f t="shared" si="1"/>
        <v>9</v>
      </c>
    </row>
    <row r="6167">
      <c r="A6167" s="10">
        <v>45239.0</v>
      </c>
      <c r="B6167" s="11" t="s">
        <v>4027</v>
      </c>
      <c r="C6167" s="12">
        <v>0.0</v>
      </c>
      <c r="D6167" s="12">
        <f t="shared" si="1"/>
        <v>9</v>
      </c>
    </row>
    <row r="6168">
      <c r="A6168" s="10">
        <v>45239.0</v>
      </c>
      <c r="B6168" s="11" t="s">
        <v>4028</v>
      </c>
      <c r="C6168" s="12">
        <v>0.0</v>
      </c>
      <c r="D6168" s="12">
        <f t="shared" si="1"/>
        <v>9</v>
      </c>
    </row>
    <row r="6169">
      <c r="A6169" s="10">
        <v>45239.0</v>
      </c>
      <c r="B6169" s="11" t="s">
        <v>2401</v>
      </c>
      <c r="C6169" s="12">
        <v>0.0</v>
      </c>
      <c r="D6169" s="12">
        <f t="shared" si="1"/>
        <v>9</v>
      </c>
    </row>
    <row r="6170">
      <c r="A6170" s="10">
        <v>45239.0</v>
      </c>
      <c r="B6170" s="11" t="s">
        <v>572</v>
      </c>
      <c r="C6170" s="12">
        <v>0.0</v>
      </c>
      <c r="D6170" s="12">
        <f t="shared" si="1"/>
        <v>9</v>
      </c>
    </row>
    <row r="6171">
      <c r="A6171" s="10">
        <v>45239.0</v>
      </c>
      <c r="B6171" s="11" t="s">
        <v>3109</v>
      </c>
      <c r="C6171" s="12">
        <v>0.0</v>
      </c>
      <c r="D6171" s="12">
        <f t="shared" si="1"/>
        <v>9</v>
      </c>
    </row>
    <row r="6172">
      <c r="A6172" s="10">
        <v>45239.0</v>
      </c>
      <c r="B6172" s="11" t="s">
        <v>2351</v>
      </c>
      <c r="C6172" s="12">
        <v>0.0</v>
      </c>
      <c r="D6172" s="12">
        <f t="shared" si="1"/>
        <v>9</v>
      </c>
    </row>
    <row r="6173">
      <c r="A6173" s="10">
        <v>45239.0</v>
      </c>
      <c r="B6173" s="11" t="s">
        <v>4029</v>
      </c>
      <c r="C6173" s="12">
        <v>0.0</v>
      </c>
      <c r="D6173" s="12">
        <f t="shared" si="1"/>
        <v>9</v>
      </c>
    </row>
    <row r="6174">
      <c r="A6174" s="10">
        <v>45239.0</v>
      </c>
      <c r="B6174" s="11" t="s">
        <v>458</v>
      </c>
      <c r="C6174" s="12">
        <v>0.0</v>
      </c>
      <c r="D6174" s="12">
        <f t="shared" si="1"/>
        <v>9</v>
      </c>
    </row>
    <row r="6175">
      <c r="A6175" s="10">
        <v>45239.0</v>
      </c>
      <c r="B6175" s="11" t="s">
        <v>4030</v>
      </c>
      <c r="C6175" s="12">
        <v>0.0</v>
      </c>
      <c r="D6175" s="12">
        <f t="shared" si="1"/>
        <v>9</v>
      </c>
    </row>
    <row r="6176">
      <c r="A6176" s="10">
        <v>45239.0</v>
      </c>
      <c r="B6176" s="11" t="s">
        <v>4031</v>
      </c>
      <c r="C6176" s="12">
        <v>0.0</v>
      </c>
      <c r="D6176" s="12">
        <f t="shared" si="1"/>
        <v>9</v>
      </c>
    </row>
    <row r="6177">
      <c r="A6177" s="10">
        <v>45239.0</v>
      </c>
      <c r="B6177" s="11" t="s">
        <v>4032</v>
      </c>
      <c r="C6177" s="12">
        <v>0.0</v>
      </c>
      <c r="D6177" s="12">
        <f t="shared" si="1"/>
        <v>9</v>
      </c>
    </row>
    <row r="6178">
      <c r="A6178" s="10">
        <v>45239.0</v>
      </c>
      <c r="B6178" s="11" t="s">
        <v>4033</v>
      </c>
      <c r="C6178" s="12">
        <v>0.0</v>
      </c>
      <c r="D6178" s="12">
        <f t="shared" si="1"/>
        <v>9</v>
      </c>
    </row>
    <row r="6179">
      <c r="A6179" s="10">
        <v>45239.0</v>
      </c>
      <c r="B6179" s="11" t="s">
        <v>4034</v>
      </c>
      <c r="C6179" s="12">
        <v>0.0</v>
      </c>
      <c r="D6179" s="12">
        <f t="shared" si="1"/>
        <v>9</v>
      </c>
    </row>
    <row r="6180">
      <c r="A6180" s="10">
        <v>45239.0</v>
      </c>
      <c r="B6180" s="11" t="s">
        <v>4035</v>
      </c>
      <c r="C6180" s="12">
        <v>0.0</v>
      </c>
      <c r="D6180" s="12">
        <f t="shared" si="1"/>
        <v>9</v>
      </c>
    </row>
    <row r="6181">
      <c r="A6181" s="10">
        <v>45239.0</v>
      </c>
      <c r="B6181" s="11" t="s">
        <v>4036</v>
      </c>
      <c r="C6181" s="12">
        <v>0.0</v>
      </c>
      <c r="D6181" s="12">
        <f t="shared" si="1"/>
        <v>9</v>
      </c>
    </row>
    <row r="6182">
      <c r="A6182" s="10">
        <v>45239.0</v>
      </c>
      <c r="B6182" s="11" t="s">
        <v>4037</v>
      </c>
      <c r="C6182" s="12">
        <v>0.0</v>
      </c>
      <c r="D6182" s="12">
        <f t="shared" si="1"/>
        <v>9</v>
      </c>
    </row>
    <row r="6183">
      <c r="A6183" s="10">
        <v>45239.0</v>
      </c>
      <c r="B6183" s="11" t="s">
        <v>4038</v>
      </c>
      <c r="C6183" s="12">
        <v>0.0</v>
      </c>
      <c r="D6183" s="12">
        <f t="shared" si="1"/>
        <v>9</v>
      </c>
    </row>
    <row r="6184">
      <c r="A6184" s="10">
        <v>45239.0</v>
      </c>
      <c r="B6184" s="11" t="s">
        <v>2174</v>
      </c>
      <c r="C6184" s="12">
        <v>0.0</v>
      </c>
      <c r="D6184" s="12">
        <f t="shared" si="1"/>
        <v>9</v>
      </c>
    </row>
    <row r="6185">
      <c r="A6185" s="10">
        <v>45239.0</v>
      </c>
      <c r="B6185" s="11" t="s">
        <v>3859</v>
      </c>
      <c r="C6185" s="12">
        <v>0.0</v>
      </c>
      <c r="D6185" s="12">
        <f t="shared" si="1"/>
        <v>9</v>
      </c>
    </row>
    <row r="6186">
      <c r="A6186" s="10">
        <v>45239.0</v>
      </c>
      <c r="B6186" s="11" t="s">
        <v>2003</v>
      </c>
      <c r="C6186" s="12">
        <v>0.0</v>
      </c>
      <c r="D6186" s="12">
        <f t="shared" si="1"/>
        <v>9</v>
      </c>
    </row>
    <row r="6187">
      <c r="A6187" s="10">
        <v>45239.0</v>
      </c>
      <c r="B6187" s="11" t="s">
        <v>2867</v>
      </c>
      <c r="C6187" s="12">
        <v>0.0</v>
      </c>
      <c r="D6187" s="12">
        <f t="shared" si="1"/>
        <v>9</v>
      </c>
    </row>
    <row r="6188">
      <c r="A6188" s="10">
        <v>45239.0</v>
      </c>
      <c r="B6188" s="11" t="s">
        <v>3305</v>
      </c>
      <c r="C6188" s="12">
        <v>0.0</v>
      </c>
      <c r="D6188" s="12">
        <f t="shared" si="1"/>
        <v>9</v>
      </c>
    </row>
    <row r="6189">
      <c r="A6189" s="10">
        <v>45239.0</v>
      </c>
      <c r="B6189" s="11" t="s">
        <v>1394</v>
      </c>
      <c r="C6189" s="12">
        <v>0.0</v>
      </c>
      <c r="D6189" s="12">
        <f t="shared" si="1"/>
        <v>9</v>
      </c>
    </row>
    <row r="6190">
      <c r="A6190" s="10">
        <v>45239.0</v>
      </c>
      <c r="B6190" s="11" t="s">
        <v>4039</v>
      </c>
      <c r="C6190" s="12">
        <v>0.0</v>
      </c>
      <c r="D6190" s="12">
        <f t="shared" si="1"/>
        <v>9</v>
      </c>
    </row>
    <row r="6191">
      <c r="A6191" s="10">
        <v>45239.0</v>
      </c>
      <c r="B6191" s="11" t="s">
        <v>406</v>
      </c>
      <c r="C6191" s="12">
        <v>0.0</v>
      </c>
      <c r="D6191" s="12">
        <f t="shared" si="1"/>
        <v>9</v>
      </c>
    </row>
    <row r="6192">
      <c r="A6192" s="10">
        <v>45239.0</v>
      </c>
      <c r="B6192" s="11" t="s">
        <v>4040</v>
      </c>
      <c r="C6192" s="12">
        <v>0.0</v>
      </c>
      <c r="D6192" s="12">
        <f t="shared" si="1"/>
        <v>9</v>
      </c>
    </row>
    <row r="6193">
      <c r="A6193" s="10">
        <v>45239.0</v>
      </c>
      <c r="B6193" s="11" t="s">
        <v>4041</v>
      </c>
      <c r="C6193" s="12">
        <v>0.0</v>
      </c>
      <c r="D6193" s="12">
        <f t="shared" si="1"/>
        <v>9</v>
      </c>
    </row>
    <row r="6194">
      <c r="A6194" s="10">
        <v>45239.0</v>
      </c>
      <c r="B6194" s="11" t="s">
        <v>3130</v>
      </c>
      <c r="C6194" s="12">
        <v>0.0</v>
      </c>
      <c r="D6194" s="12">
        <f t="shared" si="1"/>
        <v>9</v>
      </c>
    </row>
    <row r="6195">
      <c r="A6195" s="10">
        <v>45239.0</v>
      </c>
      <c r="B6195" s="11" t="s">
        <v>4042</v>
      </c>
      <c r="C6195" s="12">
        <v>0.0</v>
      </c>
      <c r="D6195" s="12">
        <f t="shared" si="1"/>
        <v>9</v>
      </c>
    </row>
    <row r="6196">
      <c r="A6196" s="10">
        <v>45239.0</v>
      </c>
      <c r="B6196" s="11" t="s">
        <v>2624</v>
      </c>
      <c r="C6196" s="12">
        <v>0.0</v>
      </c>
      <c r="D6196" s="12">
        <f t="shared" si="1"/>
        <v>9</v>
      </c>
    </row>
    <row r="6197">
      <c r="A6197" s="10">
        <v>45239.0</v>
      </c>
      <c r="B6197" s="11" t="s">
        <v>4043</v>
      </c>
      <c r="C6197" s="12">
        <v>0.0</v>
      </c>
      <c r="D6197" s="12">
        <f t="shared" si="1"/>
        <v>9</v>
      </c>
    </row>
    <row r="6198">
      <c r="A6198" s="10">
        <v>45239.0</v>
      </c>
      <c r="B6198" s="11" t="s">
        <v>4044</v>
      </c>
      <c r="C6198" s="12">
        <v>0.0</v>
      </c>
      <c r="D6198" s="12">
        <f t="shared" si="1"/>
        <v>9</v>
      </c>
    </row>
    <row r="6199">
      <c r="A6199" s="10">
        <v>45239.0</v>
      </c>
      <c r="B6199" s="11" t="s">
        <v>1156</v>
      </c>
      <c r="C6199" s="12">
        <v>0.0</v>
      </c>
      <c r="D6199" s="12">
        <f t="shared" si="1"/>
        <v>9</v>
      </c>
    </row>
    <row r="6200">
      <c r="A6200" s="10">
        <v>45239.0</v>
      </c>
      <c r="B6200" s="11" t="s">
        <v>4045</v>
      </c>
      <c r="C6200" s="12">
        <v>0.0</v>
      </c>
      <c r="D6200" s="12">
        <f t="shared" si="1"/>
        <v>9</v>
      </c>
    </row>
    <row r="6201">
      <c r="A6201" s="10">
        <v>45239.0</v>
      </c>
      <c r="B6201" s="11" t="s">
        <v>1118</v>
      </c>
      <c r="C6201" s="12">
        <v>0.0</v>
      </c>
      <c r="D6201" s="12">
        <f t="shared" si="1"/>
        <v>9</v>
      </c>
    </row>
    <row r="6202">
      <c r="A6202" s="10">
        <v>45239.0</v>
      </c>
      <c r="B6202" s="11" t="s">
        <v>4046</v>
      </c>
      <c r="C6202" s="12">
        <v>0.0</v>
      </c>
      <c r="D6202" s="12">
        <f t="shared" si="1"/>
        <v>9</v>
      </c>
    </row>
    <row r="6203">
      <c r="A6203" s="10">
        <v>45239.0</v>
      </c>
      <c r="B6203" s="11" t="s">
        <v>4047</v>
      </c>
      <c r="C6203" s="12">
        <v>0.0</v>
      </c>
      <c r="D6203" s="12">
        <f t="shared" si="1"/>
        <v>9</v>
      </c>
    </row>
    <row r="6204">
      <c r="A6204" s="10">
        <v>45239.0</v>
      </c>
      <c r="B6204" s="11" t="s">
        <v>1678</v>
      </c>
      <c r="C6204" s="12">
        <v>0.0</v>
      </c>
      <c r="D6204" s="12">
        <f t="shared" si="1"/>
        <v>9</v>
      </c>
    </row>
    <row r="6205">
      <c r="A6205" s="10">
        <v>45239.0</v>
      </c>
      <c r="B6205" s="11" t="s">
        <v>327</v>
      </c>
      <c r="C6205" s="12">
        <v>0.0</v>
      </c>
      <c r="D6205" s="12">
        <f t="shared" si="1"/>
        <v>9</v>
      </c>
    </row>
    <row r="6206">
      <c r="A6206" s="10">
        <v>45239.0</v>
      </c>
      <c r="B6206" s="11" t="s">
        <v>3789</v>
      </c>
      <c r="C6206" s="12">
        <v>0.0</v>
      </c>
      <c r="D6206" s="12">
        <f t="shared" si="1"/>
        <v>9</v>
      </c>
    </row>
    <row r="6207">
      <c r="A6207" s="10">
        <v>45239.0</v>
      </c>
      <c r="B6207" s="11" t="s">
        <v>631</v>
      </c>
      <c r="C6207" s="12">
        <v>0.0</v>
      </c>
      <c r="D6207" s="12">
        <f t="shared" si="1"/>
        <v>9</v>
      </c>
    </row>
    <row r="6208">
      <c r="A6208" s="10">
        <v>45239.0</v>
      </c>
      <c r="B6208" s="11" t="s">
        <v>512</v>
      </c>
      <c r="C6208" s="12">
        <v>0.0</v>
      </c>
      <c r="D6208" s="12">
        <f t="shared" si="1"/>
        <v>9</v>
      </c>
    </row>
    <row r="6209">
      <c r="A6209" s="10">
        <v>45239.0</v>
      </c>
      <c r="B6209" s="11" t="s">
        <v>1022</v>
      </c>
      <c r="C6209" s="12">
        <v>0.0</v>
      </c>
      <c r="D6209" s="12">
        <f t="shared" si="1"/>
        <v>9</v>
      </c>
    </row>
    <row r="6210">
      <c r="A6210" s="10">
        <v>45239.0</v>
      </c>
      <c r="B6210" s="11" t="s">
        <v>2605</v>
      </c>
      <c r="C6210" s="12">
        <v>0.0</v>
      </c>
      <c r="D6210" s="12">
        <f t="shared" si="1"/>
        <v>9</v>
      </c>
    </row>
    <row r="6211">
      <c r="A6211" s="10">
        <v>45239.0</v>
      </c>
      <c r="B6211" s="11" t="s">
        <v>4048</v>
      </c>
      <c r="C6211" s="12">
        <v>0.0</v>
      </c>
      <c r="D6211" s="12">
        <f t="shared" si="1"/>
        <v>9</v>
      </c>
    </row>
    <row r="6212">
      <c r="A6212" s="10">
        <v>45239.0</v>
      </c>
      <c r="B6212" s="11" t="s">
        <v>1393</v>
      </c>
      <c r="C6212" s="12">
        <v>0.0</v>
      </c>
      <c r="D6212" s="12">
        <f t="shared" si="1"/>
        <v>9</v>
      </c>
    </row>
    <row r="6213">
      <c r="A6213" s="10">
        <v>45239.0</v>
      </c>
      <c r="B6213" s="11" t="s">
        <v>1898</v>
      </c>
      <c r="C6213" s="12">
        <v>0.0</v>
      </c>
      <c r="D6213" s="12">
        <f t="shared" si="1"/>
        <v>9</v>
      </c>
    </row>
    <row r="6214">
      <c r="A6214" s="10">
        <v>45239.0</v>
      </c>
      <c r="B6214" s="11" t="s">
        <v>4049</v>
      </c>
      <c r="C6214" s="12">
        <v>0.0</v>
      </c>
      <c r="D6214" s="12">
        <f t="shared" si="1"/>
        <v>9</v>
      </c>
    </row>
    <row r="6215">
      <c r="A6215" s="10">
        <v>45239.0</v>
      </c>
      <c r="B6215" s="11" t="s">
        <v>4050</v>
      </c>
      <c r="C6215" s="12">
        <v>0.0</v>
      </c>
      <c r="D6215" s="12">
        <f t="shared" si="1"/>
        <v>9</v>
      </c>
    </row>
    <row r="6216">
      <c r="A6216" s="10">
        <v>45239.0</v>
      </c>
      <c r="B6216" s="11" t="s">
        <v>2889</v>
      </c>
      <c r="C6216" s="12">
        <v>0.0</v>
      </c>
      <c r="D6216" s="12">
        <f t="shared" si="1"/>
        <v>9</v>
      </c>
    </row>
    <row r="6217">
      <c r="A6217" s="10">
        <v>45239.0</v>
      </c>
      <c r="B6217" s="11" t="s">
        <v>1724</v>
      </c>
      <c r="C6217" s="12">
        <v>0.0</v>
      </c>
      <c r="D6217" s="12">
        <f t="shared" si="1"/>
        <v>9</v>
      </c>
    </row>
    <row r="6218">
      <c r="A6218" s="10">
        <v>45239.0</v>
      </c>
      <c r="B6218" s="11" t="s">
        <v>288</v>
      </c>
      <c r="C6218" s="12">
        <v>0.0</v>
      </c>
      <c r="D6218" s="12">
        <f t="shared" si="1"/>
        <v>9</v>
      </c>
    </row>
    <row r="6219">
      <c r="A6219" s="10">
        <v>45239.0</v>
      </c>
      <c r="B6219" s="11" t="s">
        <v>4051</v>
      </c>
      <c r="C6219" s="12">
        <v>0.0</v>
      </c>
      <c r="D6219" s="12">
        <f t="shared" si="1"/>
        <v>9</v>
      </c>
    </row>
    <row r="6220">
      <c r="A6220" s="10">
        <v>45232.0</v>
      </c>
      <c r="B6220" s="11" t="s">
        <v>3733</v>
      </c>
      <c r="C6220" s="12">
        <v>0.0</v>
      </c>
      <c r="D6220" s="12">
        <f t="shared" si="1"/>
        <v>2</v>
      </c>
    </row>
    <row r="6221">
      <c r="A6221" s="10">
        <v>45232.0</v>
      </c>
      <c r="B6221" s="11" t="s">
        <v>4052</v>
      </c>
      <c r="C6221" s="12">
        <v>0.0</v>
      </c>
      <c r="D6221" s="12">
        <f t="shared" si="1"/>
        <v>2</v>
      </c>
    </row>
    <row r="6222">
      <c r="A6222" s="10">
        <v>45232.0</v>
      </c>
      <c r="B6222" s="11" t="s">
        <v>662</v>
      </c>
      <c r="C6222" s="12">
        <v>0.0</v>
      </c>
      <c r="D6222" s="12">
        <f t="shared" si="1"/>
        <v>2</v>
      </c>
    </row>
    <row r="6223">
      <c r="A6223" s="10">
        <v>45232.0</v>
      </c>
      <c r="B6223" s="11" t="s">
        <v>622</v>
      </c>
      <c r="C6223" s="12">
        <v>0.0</v>
      </c>
      <c r="D6223" s="12">
        <f t="shared" si="1"/>
        <v>2</v>
      </c>
    </row>
    <row r="6224">
      <c r="A6224" s="10">
        <v>45232.0</v>
      </c>
      <c r="B6224" s="11" t="s">
        <v>2011</v>
      </c>
      <c r="C6224" s="12">
        <v>0.0</v>
      </c>
      <c r="D6224" s="12">
        <f t="shared" si="1"/>
        <v>2</v>
      </c>
    </row>
    <row r="6225">
      <c r="A6225" s="10">
        <v>45232.0</v>
      </c>
      <c r="B6225" s="11" t="s">
        <v>675</v>
      </c>
      <c r="C6225" s="12">
        <v>0.0</v>
      </c>
      <c r="D6225" s="12">
        <f t="shared" si="1"/>
        <v>2</v>
      </c>
    </row>
    <row r="6226">
      <c r="A6226" s="10">
        <v>45232.0</v>
      </c>
      <c r="B6226" s="11" t="s">
        <v>4053</v>
      </c>
      <c r="C6226" s="12">
        <v>0.0</v>
      </c>
      <c r="D6226" s="12">
        <f t="shared" si="1"/>
        <v>2</v>
      </c>
    </row>
    <row r="6227">
      <c r="A6227" s="10">
        <v>45232.0</v>
      </c>
      <c r="B6227" s="11" t="s">
        <v>474</v>
      </c>
      <c r="C6227" s="12">
        <v>0.0</v>
      </c>
      <c r="D6227" s="12">
        <f t="shared" si="1"/>
        <v>2</v>
      </c>
    </row>
    <row r="6228">
      <c r="A6228" s="10">
        <v>45232.0</v>
      </c>
      <c r="B6228" s="11" t="s">
        <v>399</v>
      </c>
      <c r="C6228" s="12">
        <v>0.0</v>
      </c>
      <c r="D6228" s="12">
        <f t="shared" si="1"/>
        <v>2</v>
      </c>
    </row>
    <row r="6229">
      <c r="A6229" s="10">
        <v>45232.0</v>
      </c>
      <c r="B6229" s="11" t="s">
        <v>545</v>
      </c>
      <c r="C6229" s="12">
        <v>0.0</v>
      </c>
      <c r="D6229" s="12">
        <f t="shared" si="1"/>
        <v>2</v>
      </c>
    </row>
    <row r="6230">
      <c r="A6230" s="10">
        <v>45232.0</v>
      </c>
      <c r="B6230" s="11" t="s">
        <v>1906</v>
      </c>
      <c r="C6230" s="12">
        <v>0.0</v>
      </c>
      <c r="D6230" s="12">
        <f t="shared" si="1"/>
        <v>2</v>
      </c>
    </row>
    <row r="6231">
      <c r="A6231" s="10">
        <v>45232.0</v>
      </c>
      <c r="B6231" s="11" t="s">
        <v>3051</v>
      </c>
      <c r="C6231" s="12">
        <v>0.0</v>
      </c>
      <c r="D6231" s="12">
        <f t="shared" si="1"/>
        <v>2</v>
      </c>
    </row>
    <row r="6232">
      <c r="A6232" s="10">
        <v>45232.0</v>
      </c>
      <c r="B6232" s="11" t="s">
        <v>4054</v>
      </c>
      <c r="C6232" s="12">
        <v>0.0</v>
      </c>
      <c r="D6232" s="12">
        <f t="shared" si="1"/>
        <v>2</v>
      </c>
    </row>
    <row r="6233">
      <c r="A6233" s="10">
        <v>45232.0</v>
      </c>
      <c r="B6233" s="11" t="s">
        <v>2724</v>
      </c>
      <c r="C6233" s="12">
        <v>0.0</v>
      </c>
      <c r="D6233" s="12">
        <f t="shared" si="1"/>
        <v>2</v>
      </c>
    </row>
    <row r="6234">
      <c r="A6234" s="10">
        <v>45232.0</v>
      </c>
      <c r="B6234" s="11" t="s">
        <v>4055</v>
      </c>
      <c r="C6234" s="12">
        <v>0.0</v>
      </c>
      <c r="D6234" s="12">
        <f t="shared" si="1"/>
        <v>2</v>
      </c>
    </row>
    <row r="6235">
      <c r="A6235" s="10">
        <v>45232.0</v>
      </c>
      <c r="B6235" s="11" t="s">
        <v>893</v>
      </c>
      <c r="C6235" s="12">
        <v>0.0</v>
      </c>
      <c r="D6235" s="12">
        <f t="shared" si="1"/>
        <v>2</v>
      </c>
    </row>
    <row r="6236">
      <c r="A6236" s="10">
        <v>45232.0</v>
      </c>
      <c r="B6236" s="11" t="s">
        <v>4056</v>
      </c>
      <c r="C6236" s="12">
        <v>0.0</v>
      </c>
      <c r="D6236" s="12">
        <f t="shared" si="1"/>
        <v>2</v>
      </c>
    </row>
    <row r="6237">
      <c r="A6237" s="10">
        <v>45232.0</v>
      </c>
      <c r="B6237" s="11" t="s">
        <v>949</v>
      </c>
      <c r="C6237" s="12">
        <v>0.0</v>
      </c>
      <c r="D6237" s="12">
        <f t="shared" si="1"/>
        <v>2</v>
      </c>
    </row>
    <row r="6238">
      <c r="A6238" s="10">
        <v>45232.0</v>
      </c>
      <c r="B6238" s="11" t="s">
        <v>4057</v>
      </c>
      <c r="C6238" s="12">
        <v>0.0</v>
      </c>
      <c r="D6238" s="12">
        <f t="shared" si="1"/>
        <v>2</v>
      </c>
    </row>
    <row r="6239">
      <c r="A6239" s="10">
        <v>45232.0</v>
      </c>
      <c r="B6239" s="11" t="s">
        <v>1270</v>
      </c>
      <c r="C6239" s="12">
        <v>0.0</v>
      </c>
      <c r="D6239" s="12">
        <f t="shared" si="1"/>
        <v>2</v>
      </c>
    </row>
    <row r="6240">
      <c r="A6240" s="10">
        <v>45232.0</v>
      </c>
      <c r="B6240" s="11" t="s">
        <v>4058</v>
      </c>
      <c r="C6240" s="12">
        <v>0.0</v>
      </c>
      <c r="D6240" s="12">
        <f t="shared" si="1"/>
        <v>2</v>
      </c>
    </row>
    <row r="6241">
      <c r="A6241" s="10">
        <v>45232.0</v>
      </c>
      <c r="B6241" s="11" t="s">
        <v>4059</v>
      </c>
      <c r="C6241" s="12">
        <v>0.0</v>
      </c>
      <c r="D6241" s="12">
        <f t="shared" si="1"/>
        <v>2</v>
      </c>
    </row>
    <row r="6242">
      <c r="A6242" s="10">
        <v>45232.0</v>
      </c>
      <c r="B6242" s="11" t="s">
        <v>3870</v>
      </c>
      <c r="C6242" s="12">
        <v>0.0</v>
      </c>
      <c r="D6242" s="12">
        <f t="shared" si="1"/>
        <v>2</v>
      </c>
    </row>
    <row r="6243">
      <c r="A6243" s="10">
        <v>45232.0</v>
      </c>
      <c r="B6243" s="11" t="s">
        <v>1845</v>
      </c>
      <c r="C6243" s="12">
        <v>0.0</v>
      </c>
      <c r="D6243" s="12">
        <f t="shared" si="1"/>
        <v>2</v>
      </c>
    </row>
    <row r="6244">
      <c r="A6244" s="10">
        <v>45232.0</v>
      </c>
      <c r="B6244" s="11" t="s">
        <v>3874</v>
      </c>
      <c r="C6244" s="12">
        <v>0.0</v>
      </c>
      <c r="D6244" s="12">
        <f t="shared" si="1"/>
        <v>2</v>
      </c>
    </row>
    <row r="6245">
      <c r="A6245" s="10">
        <v>45232.0</v>
      </c>
      <c r="B6245" s="11" t="s">
        <v>4060</v>
      </c>
      <c r="C6245" s="12">
        <v>0.0</v>
      </c>
      <c r="D6245" s="12">
        <f t="shared" si="1"/>
        <v>2</v>
      </c>
    </row>
    <row r="6246">
      <c r="A6246" s="10">
        <v>45232.0</v>
      </c>
      <c r="B6246" s="11" t="s">
        <v>4061</v>
      </c>
      <c r="C6246" s="12">
        <v>0.0</v>
      </c>
      <c r="D6246" s="12">
        <f t="shared" si="1"/>
        <v>2</v>
      </c>
    </row>
    <row r="6247">
      <c r="A6247" s="10">
        <v>45232.0</v>
      </c>
      <c r="B6247" s="11" t="s">
        <v>4062</v>
      </c>
      <c r="C6247" s="12">
        <v>0.0</v>
      </c>
      <c r="D6247" s="12">
        <f t="shared" si="1"/>
        <v>2</v>
      </c>
    </row>
    <row r="6248">
      <c r="A6248" s="10">
        <v>45232.0</v>
      </c>
      <c r="B6248" s="11" t="s">
        <v>1950</v>
      </c>
      <c r="C6248" s="12">
        <v>0.0</v>
      </c>
      <c r="D6248" s="12">
        <f t="shared" si="1"/>
        <v>2</v>
      </c>
    </row>
    <row r="6249">
      <c r="A6249" s="10">
        <v>45232.0</v>
      </c>
      <c r="B6249" s="11" t="s">
        <v>4063</v>
      </c>
      <c r="C6249" s="12">
        <v>0.0</v>
      </c>
      <c r="D6249" s="12">
        <f t="shared" si="1"/>
        <v>2</v>
      </c>
    </row>
    <row r="6250">
      <c r="A6250" s="10">
        <v>45232.0</v>
      </c>
      <c r="B6250" s="11" t="s">
        <v>650</v>
      </c>
      <c r="C6250" s="12">
        <v>0.0</v>
      </c>
      <c r="D6250" s="12">
        <f t="shared" si="1"/>
        <v>2</v>
      </c>
    </row>
    <row r="6251">
      <c r="A6251" s="10">
        <v>45232.0</v>
      </c>
      <c r="B6251" s="11" t="s">
        <v>363</v>
      </c>
      <c r="C6251" s="12">
        <v>0.0</v>
      </c>
      <c r="D6251" s="12">
        <f t="shared" si="1"/>
        <v>2</v>
      </c>
    </row>
    <row r="6252">
      <c r="A6252" s="10">
        <v>45232.0</v>
      </c>
      <c r="B6252" s="11" t="s">
        <v>2397</v>
      </c>
      <c r="C6252" s="12">
        <v>0.0</v>
      </c>
      <c r="D6252" s="12">
        <f t="shared" si="1"/>
        <v>2</v>
      </c>
    </row>
    <row r="6253">
      <c r="A6253" s="10">
        <v>45232.0</v>
      </c>
      <c r="B6253" s="11" t="s">
        <v>4064</v>
      </c>
      <c r="C6253" s="12">
        <v>0.0</v>
      </c>
      <c r="D6253" s="12">
        <f t="shared" si="1"/>
        <v>2</v>
      </c>
    </row>
    <row r="6254">
      <c r="A6254" s="10">
        <v>45232.0</v>
      </c>
      <c r="B6254" s="11" t="s">
        <v>567</v>
      </c>
      <c r="C6254" s="12">
        <v>0.0</v>
      </c>
      <c r="D6254" s="12">
        <f t="shared" si="1"/>
        <v>2</v>
      </c>
    </row>
    <row r="6255">
      <c r="A6255" s="10">
        <v>45232.0</v>
      </c>
      <c r="B6255" s="11" t="s">
        <v>4065</v>
      </c>
      <c r="C6255" s="12">
        <v>0.0</v>
      </c>
      <c r="D6255" s="12">
        <f t="shared" si="1"/>
        <v>2</v>
      </c>
    </row>
    <row r="6256">
      <c r="A6256" s="10">
        <v>45232.0</v>
      </c>
      <c r="B6256" s="11" t="s">
        <v>4066</v>
      </c>
      <c r="C6256" s="12">
        <v>0.0</v>
      </c>
      <c r="D6256" s="12">
        <f t="shared" si="1"/>
        <v>2</v>
      </c>
    </row>
    <row r="6257">
      <c r="A6257" s="10">
        <v>45232.0</v>
      </c>
      <c r="B6257" s="11" t="s">
        <v>1090</v>
      </c>
      <c r="C6257" s="12">
        <v>0.0</v>
      </c>
      <c r="D6257" s="12">
        <f t="shared" si="1"/>
        <v>2</v>
      </c>
    </row>
    <row r="6258">
      <c r="A6258" s="10">
        <v>45232.0</v>
      </c>
      <c r="B6258" s="11" t="s">
        <v>4067</v>
      </c>
      <c r="C6258" s="12">
        <v>0.0</v>
      </c>
      <c r="D6258" s="12">
        <f t="shared" si="1"/>
        <v>2</v>
      </c>
    </row>
    <row r="6259">
      <c r="A6259" s="10">
        <v>45232.0</v>
      </c>
      <c r="B6259" s="11" t="s">
        <v>4068</v>
      </c>
      <c r="C6259" s="12">
        <v>0.0</v>
      </c>
      <c r="D6259" s="12">
        <f t="shared" si="1"/>
        <v>2</v>
      </c>
    </row>
    <row r="6260">
      <c r="A6260" s="10">
        <v>45232.0</v>
      </c>
      <c r="B6260" s="11" t="s">
        <v>4069</v>
      </c>
      <c r="C6260" s="12">
        <v>0.0</v>
      </c>
      <c r="D6260" s="12">
        <f t="shared" si="1"/>
        <v>2</v>
      </c>
    </row>
    <row r="6261">
      <c r="A6261" s="10">
        <v>45232.0</v>
      </c>
      <c r="B6261" s="11" t="s">
        <v>1995</v>
      </c>
      <c r="C6261" s="12">
        <v>0.0</v>
      </c>
      <c r="D6261" s="12">
        <f t="shared" si="1"/>
        <v>2</v>
      </c>
    </row>
    <row r="6262">
      <c r="A6262" s="10">
        <v>45232.0</v>
      </c>
      <c r="B6262" s="11" t="s">
        <v>4070</v>
      </c>
      <c r="C6262" s="12">
        <v>0.0</v>
      </c>
      <c r="D6262" s="12">
        <f t="shared" si="1"/>
        <v>2</v>
      </c>
    </row>
    <row r="6263">
      <c r="A6263" s="10">
        <v>45232.0</v>
      </c>
      <c r="B6263" s="11" t="s">
        <v>4071</v>
      </c>
      <c r="C6263" s="12">
        <v>0.0</v>
      </c>
      <c r="D6263" s="12">
        <f t="shared" si="1"/>
        <v>2</v>
      </c>
    </row>
    <row r="6264">
      <c r="A6264" s="10">
        <v>45232.0</v>
      </c>
      <c r="B6264" s="11" t="s">
        <v>4072</v>
      </c>
      <c r="C6264" s="12">
        <v>0.0</v>
      </c>
      <c r="D6264" s="12">
        <f t="shared" si="1"/>
        <v>2</v>
      </c>
    </row>
    <row r="6265">
      <c r="A6265" s="10">
        <v>45232.0</v>
      </c>
      <c r="B6265" s="11" t="s">
        <v>4073</v>
      </c>
      <c r="C6265" s="12">
        <v>0.0</v>
      </c>
      <c r="D6265" s="12">
        <f t="shared" si="1"/>
        <v>2</v>
      </c>
    </row>
    <row r="6266">
      <c r="A6266" s="10">
        <v>45232.0</v>
      </c>
      <c r="B6266" s="11" t="s">
        <v>2364</v>
      </c>
      <c r="C6266" s="12">
        <v>0.0</v>
      </c>
      <c r="D6266" s="12">
        <f t="shared" si="1"/>
        <v>2</v>
      </c>
    </row>
    <row r="6267">
      <c r="A6267" s="10">
        <v>45232.0</v>
      </c>
      <c r="B6267" s="11" t="s">
        <v>844</v>
      </c>
      <c r="C6267" s="12">
        <v>0.0</v>
      </c>
      <c r="D6267" s="12">
        <f t="shared" si="1"/>
        <v>2</v>
      </c>
    </row>
    <row r="6268">
      <c r="A6268" s="10">
        <v>45232.0</v>
      </c>
      <c r="B6268" s="11" t="s">
        <v>4074</v>
      </c>
      <c r="C6268" s="12">
        <v>0.0</v>
      </c>
      <c r="D6268" s="12">
        <f t="shared" si="1"/>
        <v>2</v>
      </c>
    </row>
    <row r="6269">
      <c r="A6269" s="10">
        <v>45232.0</v>
      </c>
      <c r="B6269" s="11" t="s">
        <v>4075</v>
      </c>
      <c r="C6269" s="12">
        <v>0.0</v>
      </c>
      <c r="D6269" s="12">
        <f t="shared" si="1"/>
        <v>2</v>
      </c>
    </row>
    <row r="6270">
      <c r="A6270" s="10">
        <v>45232.0</v>
      </c>
      <c r="B6270" s="11" t="s">
        <v>4076</v>
      </c>
      <c r="C6270" s="12">
        <v>0.0</v>
      </c>
      <c r="D6270" s="12">
        <f t="shared" si="1"/>
        <v>2</v>
      </c>
    </row>
    <row r="6271">
      <c r="A6271" s="10">
        <v>45232.0</v>
      </c>
      <c r="B6271" s="11" t="s">
        <v>4077</v>
      </c>
      <c r="C6271" s="12">
        <v>0.0</v>
      </c>
      <c r="D6271" s="12">
        <f t="shared" si="1"/>
        <v>2</v>
      </c>
    </row>
    <row r="6272">
      <c r="A6272" s="10">
        <v>45232.0</v>
      </c>
      <c r="B6272" s="11" t="s">
        <v>846</v>
      </c>
      <c r="C6272" s="12">
        <v>0.0</v>
      </c>
      <c r="D6272" s="12">
        <f t="shared" si="1"/>
        <v>2</v>
      </c>
    </row>
    <row r="6273">
      <c r="A6273" s="10">
        <v>45232.0</v>
      </c>
      <c r="B6273" s="11" t="s">
        <v>4078</v>
      </c>
      <c r="C6273" s="12">
        <v>0.0</v>
      </c>
      <c r="D6273" s="12">
        <f t="shared" si="1"/>
        <v>2</v>
      </c>
    </row>
    <row r="6274">
      <c r="A6274" s="10">
        <v>45232.0</v>
      </c>
      <c r="B6274" s="11" t="s">
        <v>712</v>
      </c>
      <c r="C6274" s="12">
        <v>0.0</v>
      </c>
      <c r="D6274" s="12">
        <f t="shared" si="1"/>
        <v>2</v>
      </c>
    </row>
    <row r="6275">
      <c r="A6275" s="10">
        <v>45232.0</v>
      </c>
      <c r="B6275" s="11" t="s">
        <v>4079</v>
      </c>
      <c r="C6275" s="12">
        <v>0.0</v>
      </c>
      <c r="D6275" s="12">
        <f t="shared" si="1"/>
        <v>2</v>
      </c>
    </row>
    <row r="6276">
      <c r="A6276" s="10">
        <v>45232.0</v>
      </c>
      <c r="B6276" s="11" t="s">
        <v>686</v>
      </c>
      <c r="C6276" s="12">
        <v>0.0</v>
      </c>
      <c r="D6276" s="12">
        <f t="shared" si="1"/>
        <v>2</v>
      </c>
    </row>
    <row r="6277">
      <c r="A6277" s="10">
        <v>45232.0</v>
      </c>
      <c r="B6277" s="11" t="s">
        <v>653</v>
      </c>
      <c r="C6277" s="12">
        <v>0.0</v>
      </c>
      <c r="D6277" s="12">
        <f t="shared" si="1"/>
        <v>2</v>
      </c>
    </row>
    <row r="6278">
      <c r="A6278" s="10">
        <v>45232.0</v>
      </c>
      <c r="B6278" s="11" t="s">
        <v>4080</v>
      </c>
      <c r="C6278" s="12">
        <v>0.0</v>
      </c>
      <c r="D6278" s="12">
        <f t="shared" si="1"/>
        <v>2</v>
      </c>
    </row>
    <row r="6279">
      <c r="A6279" s="10">
        <v>45232.0</v>
      </c>
      <c r="B6279" s="11" t="s">
        <v>681</v>
      </c>
      <c r="C6279" s="12">
        <v>0.0</v>
      </c>
      <c r="D6279" s="12">
        <f t="shared" si="1"/>
        <v>2</v>
      </c>
    </row>
    <row r="6280">
      <c r="A6280" s="10">
        <v>45232.0</v>
      </c>
      <c r="B6280" s="11" t="s">
        <v>4081</v>
      </c>
      <c r="C6280" s="12">
        <v>0.0</v>
      </c>
      <c r="D6280" s="12">
        <f t="shared" si="1"/>
        <v>2</v>
      </c>
    </row>
    <row r="6281">
      <c r="A6281" s="10">
        <v>45232.0</v>
      </c>
      <c r="B6281" s="11" t="s">
        <v>4082</v>
      </c>
      <c r="C6281" s="12">
        <v>0.0</v>
      </c>
      <c r="D6281" s="12">
        <f t="shared" si="1"/>
        <v>2</v>
      </c>
    </row>
    <row r="6282">
      <c r="A6282" s="10">
        <v>45232.0</v>
      </c>
      <c r="B6282" s="11" t="s">
        <v>4083</v>
      </c>
      <c r="C6282" s="12">
        <v>0.0</v>
      </c>
      <c r="D6282" s="12">
        <f t="shared" si="1"/>
        <v>2</v>
      </c>
    </row>
    <row r="6283">
      <c r="A6283" s="10">
        <v>45232.0</v>
      </c>
      <c r="B6283" s="11" t="s">
        <v>721</v>
      </c>
      <c r="C6283" s="12">
        <v>0.0</v>
      </c>
      <c r="D6283" s="12">
        <f t="shared" si="1"/>
        <v>2</v>
      </c>
    </row>
    <row r="6284">
      <c r="A6284" s="10">
        <v>45232.0</v>
      </c>
      <c r="B6284" s="11" t="s">
        <v>3327</v>
      </c>
      <c r="C6284" s="12">
        <v>0.0</v>
      </c>
      <c r="D6284" s="12">
        <f t="shared" si="1"/>
        <v>2</v>
      </c>
    </row>
    <row r="6285">
      <c r="A6285" s="10">
        <v>45232.0</v>
      </c>
      <c r="B6285" s="11" t="s">
        <v>2770</v>
      </c>
      <c r="C6285" s="12">
        <v>0.0</v>
      </c>
      <c r="D6285" s="12">
        <f t="shared" si="1"/>
        <v>2</v>
      </c>
    </row>
    <row r="6286">
      <c r="A6286" s="10">
        <v>45232.0</v>
      </c>
      <c r="B6286" s="11" t="s">
        <v>4084</v>
      </c>
      <c r="C6286" s="12">
        <v>0.0</v>
      </c>
      <c r="D6286" s="12">
        <f t="shared" si="1"/>
        <v>2</v>
      </c>
    </row>
    <row r="6287">
      <c r="A6287" s="10">
        <v>45232.0</v>
      </c>
      <c r="B6287" s="11" t="s">
        <v>4085</v>
      </c>
      <c r="C6287" s="12">
        <v>0.0</v>
      </c>
      <c r="D6287" s="12">
        <f t="shared" si="1"/>
        <v>2</v>
      </c>
    </row>
    <row r="6288">
      <c r="A6288" s="10">
        <v>45237.0</v>
      </c>
      <c r="B6288" s="11" t="s">
        <v>702</v>
      </c>
      <c r="C6288" s="12">
        <v>0.0</v>
      </c>
      <c r="D6288" s="12">
        <f t="shared" si="1"/>
        <v>7</v>
      </c>
    </row>
    <row r="6289">
      <c r="A6289" s="10">
        <v>45237.0</v>
      </c>
      <c r="B6289" s="11" t="s">
        <v>3141</v>
      </c>
      <c r="C6289" s="12">
        <v>0.0</v>
      </c>
      <c r="D6289" s="12">
        <f t="shared" si="1"/>
        <v>7</v>
      </c>
    </row>
    <row r="6290">
      <c r="A6290" s="10">
        <v>45237.0</v>
      </c>
      <c r="B6290" s="11" t="s">
        <v>3737</v>
      </c>
      <c r="C6290" s="12">
        <v>0.0</v>
      </c>
      <c r="D6290" s="12">
        <f t="shared" si="1"/>
        <v>7</v>
      </c>
    </row>
    <row r="6291">
      <c r="A6291" s="10">
        <v>45237.0</v>
      </c>
      <c r="B6291" s="11" t="s">
        <v>1674</v>
      </c>
      <c r="C6291" s="12">
        <v>0.0</v>
      </c>
      <c r="D6291" s="12">
        <f t="shared" si="1"/>
        <v>7</v>
      </c>
    </row>
    <row r="6292">
      <c r="A6292" s="10">
        <v>45237.0</v>
      </c>
      <c r="B6292" s="11" t="s">
        <v>835</v>
      </c>
      <c r="C6292" s="12">
        <v>0.0</v>
      </c>
      <c r="D6292" s="12">
        <f t="shared" si="1"/>
        <v>7</v>
      </c>
    </row>
    <row r="6293">
      <c r="A6293" s="10">
        <v>45237.0</v>
      </c>
      <c r="B6293" s="11" t="s">
        <v>691</v>
      </c>
      <c r="C6293" s="12">
        <v>0.0</v>
      </c>
      <c r="D6293" s="12">
        <f t="shared" si="1"/>
        <v>7</v>
      </c>
    </row>
    <row r="6294">
      <c r="A6294" s="10">
        <v>45237.0</v>
      </c>
      <c r="B6294" s="11" t="s">
        <v>473</v>
      </c>
      <c r="C6294" s="12">
        <v>0.0</v>
      </c>
      <c r="D6294" s="12">
        <f t="shared" si="1"/>
        <v>7</v>
      </c>
    </row>
    <row r="6295">
      <c r="A6295" s="10">
        <v>45237.0</v>
      </c>
      <c r="B6295" s="11" t="s">
        <v>4086</v>
      </c>
      <c r="C6295" s="12">
        <v>0.0</v>
      </c>
      <c r="D6295" s="12">
        <f t="shared" si="1"/>
        <v>7</v>
      </c>
    </row>
    <row r="6296">
      <c r="A6296" s="10">
        <v>45237.0</v>
      </c>
      <c r="B6296" s="11" t="s">
        <v>4087</v>
      </c>
      <c r="C6296" s="12">
        <v>0.0</v>
      </c>
      <c r="D6296" s="12">
        <f t="shared" si="1"/>
        <v>7</v>
      </c>
    </row>
    <row r="6297">
      <c r="A6297" s="10">
        <v>45237.0</v>
      </c>
      <c r="B6297" s="11" t="s">
        <v>275</v>
      </c>
      <c r="C6297" s="12">
        <v>0.0</v>
      </c>
      <c r="D6297" s="12">
        <f t="shared" si="1"/>
        <v>7</v>
      </c>
    </row>
    <row r="6298">
      <c r="A6298" s="10">
        <v>45237.0</v>
      </c>
      <c r="B6298" s="11" t="s">
        <v>1384</v>
      </c>
      <c r="C6298" s="12">
        <v>0.0</v>
      </c>
      <c r="D6298" s="12">
        <f t="shared" si="1"/>
        <v>7</v>
      </c>
    </row>
    <row r="6299">
      <c r="A6299" s="10">
        <v>45237.0</v>
      </c>
      <c r="B6299" s="11" t="s">
        <v>4088</v>
      </c>
      <c r="C6299" s="12">
        <v>0.0</v>
      </c>
      <c r="D6299" s="12">
        <f t="shared" si="1"/>
        <v>7</v>
      </c>
    </row>
    <row r="6300">
      <c r="A6300" s="10">
        <v>45237.0</v>
      </c>
      <c r="B6300" s="11" t="s">
        <v>273</v>
      </c>
      <c r="C6300" s="12">
        <v>0.0</v>
      </c>
      <c r="D6300" s="12">
        <f t="shared" si="1"/>
        <v>7</v>
      </c>
    </row>
    <row r="6301">
      <c r="A6301" s="10">
        <v>45237.0</v>
      </c>
      <c r="B6301" s="11" t="s">
        <v>4089</v>
      </c>
      <c r="C6301" s="12">
        <v>0.0</v>
      </c>
      <c r="D6301" s="12">
        <f t="shared" si="1"/>
        <v>7</v>
      </c>
    </row>
    <row r="6302">
      <c r="A6302" s="10">
        <v>45237.0</v>
      </c>
      <c r="B6302" s="11" t="s">
        <v>1906</v>
      </c>
      <c r="C6302" s="12">
        <v>0.0</v>
      </c>
      <c r="D6302" s="12">
        <f t="shared" si="1"/>
        <v>7</v>
      </c>
    </row>
    <row r="6303">
      <c r="A6303" s="10">
        <v>45237.0</v>
      </c>
      <c r="B6303" s="11" t="s">
        <v>764</v>
      </c>
      <c r="C6303" s="12">
        <v>0.0</v>
      </c>
      <c r="D6303" s="12">
        <f t="shared" si="1"/>
        <v>7</v>
      </c>
    </row>
    <row r="6304">
      <c r="A6304" s="10">
        <v>45237.0</v>
      </c>
      <c r="B6304" s="11" t="s">
        <v>1497</v>
      </c>
      <c r="C6304" s="12">
        <v>0.0</v>
      </c>
      <c r="D6304" s="12">
        <f t="shared" si="1"/>
        <v>7</v>
      </c>
    </row>
    <row r="6305">
      <c r="A6305" s="10">
        <v>45237.0</v>
      </c>
      <c r="B6305" s="11" t="s">
        <v>4090</v>
      </c>
      <c r="C6305" s="12">
        <v>0.0</v>
      </c>
      <c r="D6305" s="12">
        <f t="shared" si="1"/>
        <v>7</v>
      </c>
    </row>
    <row r="6306">
      <c r="A6306" s="10">
        <v>45237.0</v>
      </c>
      <c r="B6306" s="11" t="s">
        <v>4091</v>
      </c>
      <c r="C6306" s="12">
        <v>0.0</v>
      </c>
      <c r="D6306" s="12">
        <f t="shared" si="1"/>
        <v>7</v>
      </c>
    </row>
    <row r="6307">
      <c r="A6307" s="10">
        <v>45237.0</v>
      </c>
      <c r="B6307" s="11" t="s">
        <v>3844</v>
      </c>
      <c r="C6307" s="12">
        <v>0.0</v>
      </c>
      <c r="D6307" s="12">
        <f t="shared" si="1"/>
        <v>7</v>
      </c>
    </row>
    <row r="6308">
      <c r="A6308" s="10">
        <v>45237.0</v>
      </c>
      <c r="B6308" s="11" t="s">
        <v>4092</v>
      </c>
      <c r="C6308" s="12">
        <v>0.0</v>
      </c>
      <c r="D6308" s="12">
        <f t="shared" si="1"/>
        <v>7</v>
      </c>
    </row>
    <row r="6309">
      <c r="A6309" s="10">
        <v>45237.0</v>
      </c>
      <c r="B6309" s="11" t="s">
        <v>3835</v>
      </c>
      <c r="C6309" s="12">
        <v>0.0</v>
      </c>
      <c r="D6309" s="12">
        <f t="shared" si="1"/>
        <v>7</v>
      </c>
    </row>
    <row r="6310">
      <c r="A6310" s="10">
        <v>45237.0</v>
      </c>
      <c r="B6310" s="11" t="s">
        <v>1033</v>
      </c>
      <c r="C6310" s="12">
        <v>0.0</v>
      </c>
      <c r="D6310" s="12">
        <f t="shared" si="1"/>
        <v>7</v>
      </c>
    </row>
    <row r="6311">
      <c r="A6311" s="10">
        <v>45237.0</v>
      </c>
      <c r="B6311" s="11" t="s">
        <v>4093</v>
      </c>
      <c r="C6311" s="12">
        <v>0.0</v>
      </c>
      <c r="D6311" s="12">
        <f t="shared" si="1"/>
        <v>7</v>
      </c>
    </row>
    <row r="6312">
      <c r="A6312" s="10">
        <v>45237.0</v>
      </c>
      <c r="B6312" s="11" t="s">
        <v>1640</v>
      </c>
      <c r="C6312" s="12">
        <v>0.0</v>
      </c>
      <c r="D6312" s="12">
        <f t="shared" si="1"/>
        <v>7</v>
      </c>
    </row>
    <row r="6313">
      <c r="A6313" s="10">
        <v>45237.0</v>
      </c>
      <c r="B6313" s="11" t="s">
        <v>4094</v>
      </c>
      <c r="C6313" s="12">
        <v>0.0</v>
      </c>
      <c r="D6313" s="12">
        <f t="shared" si="1"/>
        <v>7</v>
      </c>
    </row>
    <row r="6314">
      <c r="A6314" s="10">
        <v>45237.0</v>
      </c>
      <c r="B6314" s="11" t="s">
        <v>4095</v>
      </c>
      <c r="C6314" s="12">
        <v>0.0</v>
      </c>
      <c r="D6314" s="12">
        <f t="shared" si="1"/>
        <v>7</v>
      </c>
    </row>
    <row r="6315">
      <c r="A6315" s="10">
        <v>45237.0</v>
      </c>
      <c r="B6315" s="11" t="s">
        <v>432</v>
      </c>
      <c r="C6315" s="12">
        <v>0.0</v>
      </c>
      <c r="D6315" s="12">
        <f t="shared" si="1"/>
        <v>7</v>
      </c>
    </row>
    <row r="6316">
      <c r="A6316" s="10">
        <v>45237.0</v>
      </c>
      <c r="B6316" s="11" t="s">
        <v>3394</v>
      </c>
      <c r="C6316" s="12">
        <v>0.0</v>
      </c>
      <c r="D6316" s="12">
        <f t="shared" si="1"/>
        <v>7</v>
      </c>
    </row>
    <row r="6317">
      <c r="A6317" s="10">
        <v>45237.0</v>
      </c>
      <c r="B6317" s="11" t="s">
        <v>4096</v>
      </c>
      <c r="C6317" s="12">
        <v>0.0</v>
      </c>
      <c r="D6317" s="12">
        <f t="shared" si="1"/>
        <v>7</v>
      </c>
    </row>
    <row r="6318">
      <c r="A6318" s="10">
        <v>45237.0</v>
      </c>
      <c r="B6318" s="11" t="s">
        <v>497</v>
      </c>
      <c r="C6318" s="12">
        <v>0.0</v>
      </c>
      <c r="D6318" s="12">
        <f t="shared" si="1"/>
        <v>7</v>
      </c>
    </row>
    <row r="6319">
      <c r="A6319" s="10">
        <v>45237.0</v>
      </c>
      <c r="B6319" s="11" t="s">
        <v>1055</v>
      </c>
      <c r="C6319" s="12">
        <v>0.0</v>
      </c>
      <c r="D6319" s="12">
        <f t="shared" si="1"/>
        <v>7</v>
      </c>
    </row>
    <row r="6320">
      <c r="A6320" s="10">
        <v>45237.0</v>
      </c>
      <c r="B6320" s="11" t="s">
        <v>4097</v>
      </c>
      <c r="C6320" s="12">
        <v>0.0</v>
      </c>
      <c r="D6320" s="12">
        <f t="shared" si="1"/>
        <v>7</v>
      </c>
    </row>
    <row r="6321">
      <c r="A6321" s="10">
        <v>45237.0</v>
      </c>
      <c r="B6321" s="11" t="s">
        <v>4098</v>
      </c>
      <c r="C6321" s="12">
        <v>0.0</v>
      </c>
      <c r="D6321" s="12">
        <f t="shared" si="1"/>
        <v>7</v>
      </c>
    </row>
    <row r="6322">
      <c r="A6322" s="10">
        <v>45237.0</v>
      </c>
      <c r="B6322" s="11" t="s">
        <v>4099</v>
      </c>
      <c r="C6322" s="12">
        <v>0.0</v>
      </c>
      <c r="D6322" s="12">
        <f t="shared" si="1"/>
        <v>7</v>
      </c>
    </row>
    <row r="6323">
      <c r="A6323" s="10">
        <v>45237.0</v>
      </c>
      <c r="B6323" s="11" t="s">
        <v>2880</v>
      </c>
      <c r="C6323" s="12">
        <v>0.0</v>
      </c>
      <c r="D6323" s="12">
        <f t="shared" si="1"/>
        <v>7</v>
      </c>
    </row>
    <row r="6324">
      <c r="A6324" s="10">
        <v>45237.0</v>
      </c>
      <c r="B6324" s="11" t="s">
        <v>2734</v>
      </c>
      <c r="C6324" s="12">
        <v>0.0</v>
      </c>
      <c r="D6324" s="12">
        <f t="shared" si="1"/>
        <v>7</v>
      </c>
    </row>
    <row r="6325">
      <c r="A6325" s="10">
        <v>45237.0</v>
      </c>
      <c r="B6325" s="11" t="s">
        <v>4100</v>
      </c>
      <c r="C6325" s="12">
        <v>0.0</v>
      </c>
      <c r="D6325" s="12">
        <f t="shared" si="1"/>
        <v>7</v>
      </c>
    </row>
    <row r="6326">
      <c r="A6326" s="10">
        <v>45237.0</v>
      </c>
      <c r="B6326" s="11" t="s">
        <v>1217</v>
      </c>
      <c r="C6326" s="12">
        <v>0.0</v>
      </c>
      <c r="D6326" s="12">
        <f t="shared" si="1"/>
        <v>7</v>
      </c>
    </row>
    <row r="6327">
      <c r="A6327" s="10">
        <v>45237.0</v>
      </c>
      <c r="B6327" s="11" t="s">
        <v>4101</v>
      </c>
      <c r="C6327" s="12">
        <v>0.0</v>
      </c>
      <c r="D6327" s="12">
        <f t="shared" si="1"/>
        <v>7</v>
      </c>
    </row>
    <row r="6328">
      <c r="A6328" s="10">
        <v>45237.0</v>
      </c>
      <c r="B6328" s="11" t="s">
        <v>1394</v>
      </c>
      <c r="C6328" s="12">
        <v>0.0</v>
      </c>
      <c r="D6328" s="12">
        <f t="shared" si="1"/>
        <v>7</v>
      </c>
    </row>
    <row r="6329">
      <c r="A6329" s="10">
        <v>45237.0</v>
      </c>
      <c r="B6329" s="11" t="s">
        <v>3595</v>
      </c>
      <c r="C6329" s="12">
        <v>0.0</v>
      </c>
      <c r="D6329" s="12">
        <f t="shared" si="1"/>
        <v>7</v>
      </c>
    </row>
    <row r="6330">
      <c r="A6330" s="10">
        <v>45237.0</v>
      </c>
      <c r="B6330" s="11" t="s">
        <v>4102</v>
      </c>
      <c r="C6330" s="12">
        <v>0.0</v>
      </c>
      <c r="D6330" s="12">
        <f t="shared" si="1"/>
        <v>7</v>
      </c>
    </row>
    <row r="6331">
      <c r="A6331" s="10">
        <v>45237.0</v>
      </c>
      <c r="B6331" s="11" t="s">
        <v>270</v>
      </c>
      <c r="C6331" s="12">
        <v>0.0</v>
      </c>
      <c r="D6331" s="12">
        <f t="shared" si="1"/>
        <v>7</v>
      </c>
    </row>
    <row r="6332">
      <c r="A6332" s="10">
        <v>45237.0</v>
      </c>
      <c r="B6332" s="11" t="s">
        <v>4103</v>
      </c>
      <c r="C6332" s="12">
        <v>0.0</v>
      </c>
      <c r="D6332" s="12">
        <f t="shared" si="1"/>
        <v>7</v>
      </c>
    </row>
    <row r="6333">
      <c r="A6333" s="10">
        <v>45237.0</v>
      </c>
      <c r="B6333" s="11" t="s">
        <v>4104</v>
      </c>
      <c r="C6333" s="12">
        <v>0.0</v>
      </c>
      <c r="D6333" s="12">
        <f t="shared" si="1"/>
        <v>7</v>
      </c>
    </row>
    <row r="6334">
      <c r="A6334" s="10">
        <v>45237.0</v>
      </c>
      <c r="B6334" s="11" t="s">
        <v>1488</v>
      </c>
      <c r="C6334" s="12">
        <v>0.0</v>
      </c>
      <c r="D6334" s="12">
        <f t="shared" si="1"/>
        <v>7</v>
      </c>
    </row>
    <row r="6335">
      <c r="A6335" s="10">
        <v>45237.0</v>
      </c>
      <c r="B6335" s="11" t="s">
        <v>4105</v>
      </c>
      <c r="C6335" s="12">
        <v>0.0</v>
      </c>
      <c r="D6335" s="12">
        <f t="shared" si="1"/>
        <v>7</v>
      </c>
    </row>
    <row r="6336">
      <c r="A6336" s="10">
        <v>45237.0</v>
      </c>
      <c r="B6336" s="11" t="s">
        <v>2951</v>
      </c>
      <c r="C6336" s="12">
        <v>0.0</v>
      </c>
      <c r="D6336" s="12">
        <f t="shared" si="1"/>
        <v>7</v>
      </c>
    </row>
    <row r="6337">
      <c r="A6337" s="10">
        <v>45237.0</v>
      </c>
      <c r="B6337" s="11" t="s">
        <v>149</v>
      </c>
      <c r="C6337" s="12">
        <v>0.0</v>
      </c>
      <c r="D6337" s="12">
        <f t="shared" si="1"/>
        <v>7</v>
      </c>
    </row>
    <row r="6338">
      <c r="A6338" s="10">
        <v>45237.0</v>
      </c>
      <c r="B6338" s="11" t="s">
        <v>1112</v>
      </c>
      <c r="C6338" s="12">
        <v>0.0</v>
      </c>
      <c r="D6338" s="12">
        <f t="shared" si="1"/>
        <v>7</v>
      </c>
    </row>
    <row r="6339">
      <c r="A6339" s="10">
        <v>45237.0</v>
      </c>
      <c r="B6339" s="11" t="s">
        <v>4106</v>
      </c>
      <c r="C6339" s="12">
        <v>0.0</v>
      </c>
      <c r="D6339" s="12">
        <f t="shared" si="1"/>
        <v>7</v>
      </c>
    </row>
    <row r="6340">
      <c r="A6340" s="10">
        <v>45237.0</v>
      </c>
      <c r="B6340" s="11" t="s">
        <v>4107</v>
      </c>
      <c r="C6340" s="12">
        <v>0.0</v>
      </c>
      <c r="D6340" s="12">
        <f t="shared" si="1"/>
        <v>7</v>
      </c>
    </row>
    <row r="6341">
      <c r="A6341" s="10">
        <v>45237.0</v>
      </c>
      <c r="B6341" s="11" t="s">
        <v>4108</v>
      </c>
      <c r="C6341" s="12">
        <v>0.0</v>
      </c>
      <c r="D6341" s="12">
        <f t="shared" si="1"/>
        <v>7</v>
      </c>
    </row>
    <row r="6342">
      <c r="A6342" s="10">
        <v>45237.0</v>
      </c>
      <c r="B6342" s="11" t="s">
        <v>4109</v>
      </c>
      <c r="C6342" s="12">
        <v>0.0</v>
      </c>
      <c r="D6342" s="12">
        <f t="shared" si="1"/>
        <v>7</v>
      </c>
    </row>
    <row r="6343">
      <c r="A6343" s="10">
        <v>45237.0</v>
      </c>
      <c r="B6343" s="11" t="s">
        <v>1750</v>
      </c>
      <c r="C6343" s="12">
        <v>0.0</v>
      </c>
      <c r="D6343" s="12">
        <f t="shared" si="1"/>
        <v>7</v>
      </c>
    </row>
    <row r="6344">
      <c r="A6344" s="10">
        <v>45237.0</v>
      </c>
      <c r="B6344" s="11" t="s">
        <v>1137</v>
      </c>
      <c r="C6344" s="12">
        <v>0.0</v>
      </c>
      <c r="D6344" s="12">
        <f t="shared" si="1"/>
        <v>7</v>
      </c>
    </row>
    <row r="6345">
      <c r="A6345" s="10">
        <v>45237.0</v>
      </c>
      <c r="B6345" s="11" t="s">
        <v>2965</v>
      </c>
      <c r="C6345" s="12">
        <v>0.0</v>
      </c>
      <c r="D6345" s="12">
        <f t="shared" si="1"/>
        <v>7</v>
      </c>
    </row>
    <row r="6346">
      <c r="A6346" s="10">
        <v>45237.0</v>
      </c>
      <c r="B6346" s="11" t="s">
        <v>4110</v>
      </c>
      <c r="C6346" s="12">
        <v>0.0</v>
      </c>
      <c r="D6346" s="12">
        <f t="shared" si="1"/>
        <v>7</v>
      </c>
    </row>
    <row r="6347">
      <c r="A6347" s="10">
        <v>45237.0</v>
      </c>
      <c r="B6347" s="11" t="s">
        <v>4111</v>
      </c>
      <c r="C6347" s="12">
        <v>0.0</v>
      </c>
      <c r="D6347" s="12">
        <f t="shared" si="1"/>
        <v>7</v>
      </c>
    </row>
    <row r="6348">
      <c r="A6348" s="10">
        <v>45237.0</v>
      </c>
      <c r="B6348" s="11" t="s">
        <v>4112</v>
      </c>
      <c r="C6348" s="12">
        <v>0.0</v>
      </c>
      <c r="D6348" s="12">
        <f t="shared" si="1"/>
        <v>7</v>
      </c>
    </row>
    <row r="6349">
      <c r="A6349" s="10">
        <v>45237.0</v>
      </c>
      <c r="B6349" s="11" t="s">
        <v>1360</v>
      </c>
      <c r="C6349" s="12">
        <v>0.0</v>
      </c>
      <c r="D6349" s="12">
        <f t="shared" si="1"/>
        <v>7</v>
      </c>
    </row>
    <row r="6350">
      <c r="A6350" s="10">
        <v>45237.0</v>
      </c>
      <c r="B6350" s="11" t="s">
        <v>2881</v>
      </c>
      <c r="C6350" s="12">
        <v>0.0</v>
      </c>
      <c r="D6350" s="12">
        <f t="shared" si="1"/>
        <v>7</v>
      </c>
    </row>
    <row r="6351">
      <c r="A6351" s="10">
        <v>45237.0</v>
      </c>
      <c r="B6351" s="11" t="s">
        <v>293</v>
      </c>
      <c r="C6351" s="12">
        <v>0.0</v>
      </c>
      <c r="D6351" s="12">
        <f t="shared" si="1"/>
        <v>7</v>
      </c>
    </row>
    <row r="6352">
      <c r="A6352" s="10">
        <v>45237.0</v>
      </c>
      <c r="B6352" s="11" t="s">
        <v>4113</v>
      </c>
      <c r="C6352" s="12">
        <v>0.0</v>
      </c>
      <c r="D6352" s="12">
        <f t="shared" si="1"/>
        <v>7</v>
      </c>
    </row>
    <row r="6353">
      <c r="A6353" s="10">
        <v>45237.0</v>
      </c>
      <c r="B6353" s="11" t="s">
        <v>4114</v>
      </c>
      <c r="C6353" s="12">
        <v>0.0</v>
      </c>
      <c r="D6353" s="12">
        <f t="shared" si="1"/>
        <v>7</v>
      </c>
    </row>
    <row r="6354">
      <c r="A6354" s="10">
        <v>45237.0</v>
      </c>
      <c r="B6354" s="11" t="s">
        <v>4115</v>
      </c>
      <c r="C6354" s="12">
        <v>0.0</v>
      </c>
      <c r="D6354" s="12">
        <f t="shared" si="1"/>
        <v>7</v>
      </c>
    </row>
    <row r="6355">
      <c r="A6355" s="10">
        <v>45237.0</v>
      </c>
      <c r="B6355" s="11" t="s">
        <v>2571</v>
      </c>
      <c r="C6355" s="12">
        <v>0.0</v>
      </c>
      <c r="D6355" s="12">
        <f t="shared" si="1"/>
        <v>7</v>
      </c>
    </row>
    <row r="6356">
      <c r="A6356" s="10">
        <v>45237.0</v>
      </c>
      <c r="B6356" s="11" t="s">
        <v>4116</v>
      </c>
      <c r="C6356" s="12">
        <v>0.0</v>
      </c>
      <c r="D6356" s="12">
        <f t="shared" si="1"/>
        <v>7</v>
      </c>
    </row>
    <row r="6357">
      <c r="A6357" s="10">
        <v>45237.0</v>
      </c>
      <c r="B6357" s="11" t="s">
        <v>4117</v>
      </c>
      <c r="C6357" s="12">
        <v>0.0</v>
      </c>
      <c r="D6357" s="12">
        <f t="shared" si="1"/>
        <v>7</v>
      </c>
    </row>
    <row r="6358">
      <c r="A6358" s="10">
        <v>45256.0</v>
      </c>
      <c r="B6358" s="11" t="s">
        <v>1683</v>
      </c>
      <c r="C6358" s="12">
        <v>0.0</v>
      </c>
      <c r="D6358" s="12">
        <f t="shared" si="1"/>
        <v>26</v>
      </c>
    </row>
    <row r="6359">
      <c r="A6359" s="10">
        <v>45256.0</v>
      </c>
      <c r="B6359" s="11" t="s">
        <v>2845</v>
      </c>
      <c r="C6359" s="12">
        <v>0.0</v>
      </c>
      <c r="D6359" s="12">
        <f t="shared" si="1"/>
        <v>26</v>
      </c>
    </row>
    <row r="6360">
      <c r="A6360" s="10">
        <v>45256.0</v>
      </c>
      <c r="B6360" s="11" t="s">
        <v>4118</v>
      </c>
      <c r="C6360" s="12">
        <v>0.0</v>
      </c>
      <c r="D6360" s="12">
        <f t="shared" si="1"/>
        <v>26</v>
      </c>
    </row>
    <row r="6361">
      <c r="A6361" s="10">
        <v>45256.0</v>
      </c>
      <c r="B6361" s="11" t="s">
        <v>4119</v>
      </c>
      <c r="C6361" s="12">
        <v>0.0</v>
      </c>
      <c r="D6361" s="12">
        <f t="shared" si="1"/>
        <v>26</v>
      </c>
    </row>
    <row r="6362">
      <c r="A6362" s="10">
        <v>45256.0</v>
      </c>
      <c r="B6362" s="11" t="s">
        <v>1338</v>
      </c>
      <c r="C6362" s="12">
        <v>0.0</v>
      </c>
      <c r="D6362" s="12">
        <f t="shared" si="1"/>
        <v>26</v>
      </c>
    </row>
    <row r="6363">
      <c r="A6363" s="10">
        <v>45256.0</v>
      </c>
      <c r="B6363" s="11" t="s">
        <v>4120</v>
      </c>
      <c r="C6363" s="12">
        <v>0.0</v>
      </c>
      <c r="D6363" s="12">
        <f t="shared" si="1"/>
        <v>26</v>
      </c>
    </row>
    <row r="6364">
      <c r="A6364" s="10">
        <v>45256.0</v>
      </c>
      <c r="B6364" s="11" t="s">
        <v>369</v>
      </c>
      <c r="C6364" s="12">
        <v>0.0</v>
      </c>
      <c r="D6364" s="12">
        <f t="shared" si="1"/>
        <v>26</v>
      </c>
    </row>
    <row r="6365">
      <c r="A6365" s="10">
        <v>45256.0</v>
      </c>
      <c r="B6365" s="11" t="s">
        <v>1743</v>
      </c>
      <c r="C6365" s="12">
        <v>0.0</v>
      </c>
      <c r="D6365" s="12">
        <f t="shared" si="1"/>
        <v>26</v>
      </c>
    </row>
    <row r="6366">
      <c r="A6366" s="10">
        <v>45256.0</v>
      </c>
      <c r="B6366" s="11" t="s">
        <v>4121</v>
      </c>
      <c r="C6366" s="12">
        <v>0.0</v>
      </c>
      <c r="D6366" s="12">
        <f t="shared" si="1"/>
        <v>26</v>
      </c>
    </row>
    <row r="6367">
      <c r="A6367" s="10">
        <v>45256.0</v>
      </c>
      <c r="B6367" s="11" t="s">
        <v>4122</v>
      </c>
      <c r="C6367" s="12">
        <v>0.0</v>
      </c>
      <c r="D6367" s="12">
        <f t="shared" si="1"/>
        <v>26</v>
      </c>
    </row>
    <row r="6368">
      <c r="A6368" s="10">
        <v>45256.0</v>
      </c>
      <c r="B6368" s="11" t="s">
        <v>702</v>
      </c>
      <c r="C6368" s="12">
        <v>0.0</v>
      </c>
      <c r="D6368" s="12">
        <f t="shared" si="1"/>
        <v>26</v>
      </c>
    </row>
    <row r="6369">
      <c r="A6369" s="10">
        <v>45256.0</v>
      </c>
      <c r="B6369" s="11" t="s">
        <v>1418</v>
      </c>
      <c r="C6369" s="12">
        <v>0.0</v>
      </c>
      <c r="D6369" s="12">
        <f t="shared" si="1"/>
        <v>26</v>
      </c>
    </row>
    <row r="6370">
      <c r="A6370" s="10">
        <v>45256.0</v>
      </c>
      <c r="B6370" s="11" t="s">
        <v>4123</v>
      </c>
      <c r="C6370" s="12">
        <v>0.0</v>
      </c>
      <c r="D6370" s="12">
        <f t="shared" si="1"/>
        <v>26</v>
      </c>
    </row>
    <row r="6371">
      <c r="A6371" s="10">
        <v>45256.0</v>
      </c>
      <c r="B6371" s="11" t="s">
        <v>1289</v>
      </c>
      <c r="C6371" s="12">
        <v>0.0</v>
      </c>
      <c r="D6371" s="12">
        <f t="shared" si="1"/>
        <v>26</v>
      </c>
    </row>
    <row r="6372">
      <c r="A6372" s="10">
        <v>45256.0</v>
      </c>
      <c r="B6372" s="11" t="s">
        <v>1528</v>
      </c>
      <c r="C6372" s="12">
        <v>0.0</v>
      </c>
      <c r="D6372" s="12">
        <f t="shared" si="1"/>
        <v>26</v>
      </c>
    </row>
    <row r="6373">
      <c r="A6373" s="10">
        <v>45256.0</v>
      </c>
      <c r="B6373" s="11" t="s">
        <v>4124</v>
      </c>
      <c r="C6373" s="12">
        <v>0.0</v>
      </c>
      <c r="D6373" s="12">
        <f t="shared" si="1"/>
        <v>26</v>
      </c>
    </row>
    <row r="6374">
      <c r="A6374" s="10">
        <v>45256.0</v>
      </c>
      <c r="B6374" s="11" t="s">
        <v>4125</v>
      </c>
      <c r="C6374" s="12">
        <v>0.0</v>
      </c>
      <c r="D6374" s="12">
        <f t="shared" si="1"/>
        <v>26</v>
      </c>
    </row>
    <row r="6375">
      <c r="A6375" s="10">
        <v>45256.0</v>
      </c>
      <c r="B6375" s="11" t="s">
        <v>879</v>
      </c>
      <c r="C6375" s="12">
        <v>0.0</v>
      </c>
      <c r="D6375" s="12">
        <f t="shared" si="1"/>
        <v>26</v>
      </c>
    </row>
    <row r="6376">
      <c r="A6376" s="10">
        <v>45256.0</v>
      </c>
      <c r="B6376" s="11" t="s">
        <v>741</v>
      </c>
      <c r="C6376" s="12">
        <v>0.0</v>
      </c>
      <c r="D6376" s="12">
        <f t="shared" si="1"/>
        <v>26</v>
      </c>
    </row>
    <row r="6377">
      <c r="A6377" s="10">
        <v>45256.0</v>
      </c>
      <c r="B6377" s="11" t="s">
        <v>4126</v>
      </c>
      <c r="C6377" s="12">
        <v>0.0</v>
      </c>
      <c r="D6377" s="12">
        <f t="shared" si="1"/>
        <v>26</v>
      </c>
    </row>
    <row r="6378">
      <c r="A6378" s="10">
        <v>45256.0</v>
      </c>
      <c r="B6378" s="11" t="s">
        <v>1190</v>
      </c>
      <c r="C6378" s="12">
        <v>0.0</v>
      </c>
      <c r="D6378" s="12">
        <f t="shared" si="1"/>
        <v>26</v>
      </c>
    </row>
    <row r="6379">
      <c r="A6379" s="10">
        <v>45256.0</v>
      </c>
      <c r="B6379" s="11" t="s">
        <v>4127</v>
      </c>
      <c r="C6379" s="12">
        <v>0.0</v>
      </c>
      <c r="D6379" s="12">
        <f t="shared" si="1"/>
        <v>26</v>
      </c>
    </row>
    <row r="6380">
      <c r="A6380" s="10">
        <v>45256.0</v>
      </c>
      <c r="B6380" s="11" t="s">
        <v>2239</v>
      </c>
      <c r="C6380" s="12">
        <v>0.0</v>
      </c>
      <c r="D6380" s="12">
        <f t="shared" si="1"/>
        <v>26</v>
      </c>
    </row>
    <row r="6381">
      <c r="A6381" s="10">
        <v>45256.0</v>
      </c>
      <c r="B6381" s="11" t="s">
        <v>4128</v>
      </c>
      <c r="C6381" s="12">
        <v>0.0</v>
      </c>
      <c r="D6381" s="12">
        <f t="shared" si="1"/>
        <v>26</v>
      </c>
    </row>
    <row r="6382">
      <c r="A6382" s="10">
        <v>45256.0</v>
      </c>
      <c r="B6382" s="11" t="s">
        <v>4129</v>
      </c>
      <c r="C6382" s="12">
        <v>0.0</v>
      </c>
      <c r="D6382" s="12">
        <f t="shared" si="1"/>
        <v>26</v>
      </c>
    </row>
    <row r="6383">
      <c r="A6383" s="10">
        <v>45256.0</v>
      </c>
      <c r="B6383" s="11" t="s">
        <v>1279</v>
      </c>
      <c r="C6383" s="12">
        <v>0.0</v>
      </c>
      <c r="D6383" s="12">
        <f t="shared" si="1"/>
        <v>26</v>
      </c>
    </row>
    <row r="6384">
      <c r="A6384" s="10">
        <v>45256.0</v>
      </c>
      <c r="B6384" s="11" t="s">
        <v>4130</v>
      </c>
      <c r="C6384" s="12">
        <v>0.0</v>
      </c>
      <c r="D6384" s="12">
        <f t="shared" si="1"/>
        <v>26</v>
      </c>
    </row>
    <row r="6385">
      <c r="A6385" s="10">
        <v>45256.0</v>
      </c>
      <c r="B6385" s="11" t="s">
        <v>276</v>
      </c>
      <c r="C6385" s="12">
        <v>0.0</v>
      </c>
      <c r="D6385" s="12">
        <f t="shared" si="1"/>
        <v>26</v>
      </c>
    </row>
    <row r="6386">
      <c r="A6386" s="10">
        <v>45256.0</v>
      </c>
      <c r="B6386" s="11" t="s">
        <v>874</v>
      </c>
      <c r="C6386" s="12">
        <v>0.0</v>
      </c>
      <c r="D6386" s="12">
        <f t="shared" si="1"/>
        <v>26</v>
      </c>
    </row>
    <row r="6387">
      <c r="A6387" s="10">
        <v>45256.0</v>
      </c>
      <c r="B6387" s="11" t="s">
        <v>4131</v>
      </c>
      <c r="C6387" s="12">
        <v>0.0</v>
      </c>
      <c r="D6387" s="12">
        <f t="shared" si="1"/>
        <v>26</v>
      </c>
    </row>
    <row r="6388">
      <c r="A6388" s="10">
        <v>45256.0</v>
      </c>
      <c r="B6388" s="11" t="s">
        <v>4132</v>
      </c>
      <c r="C6388" s="12">
        <v>0.0</v>
      </c>
      <c r="D6388" s="12">
        <f t="shared" si="1"/>
        <v>26</v>
      </c>
    </row>
    <row r="6389">
      <c r="A6389" s="10">
        <v>45256.0</v>
      </c>
      <c r="B6389" s="11" t="s">
        <v>4133</v>
      </c>
      <c r="C6389" s="12">
        <v>0.0</v>
      </c>
      <c r="D6389" s="12">
        <f t="shared" si="1"/>
        <v>26</v>
      </c>
    </row>
    <row r="6390">
      <c r="A6390" s="10">
        <v>45256.0</v>
      </c>
      <c r="B6390" s="11" t="s">
        <v>1285</v>
      </c>
      <c r="C6390" s="12">
        <v>0.0</v>
      </c>
      <c r="D6390" s="12">
        <f t="shared" si="1"/>
        <v>26</v>
      </c>
    </row>
    <row r="6391">
      <c r="A6391" s="10">
        <v>45256.0</v>
      </c>
      <c r="B6391" s="11" t="s">
        <v>334</v>
      </c>
      <c r="C6391" s="12">
        <v>0.0</v>
      </c>
      <c r="D6391" s="12">
        <f t="shared" si="1"/>
        <v>26</v>
      </c>
    </row>
    <row r="6392">
      <c r="A6392" s="10">
        <v>45256.0</v>
      </c>
      <c r="B6392" s="11" t="s">
        <v>4134</v>
      </c>
      <c r="C6392" s="12">
        <v>0.0</v>
      </c>
      <c r="D6392" s="12">
        <f t="shared" si="1"/>
        <v>26</v>
      </c>
    </row>
    <row r="6393">
      <c r="A6393" s="10">
        <v>45256.0</v>
      </c>
      <c r="B6393" s="11" t="s">
        <v>4135</v>
      </c>
      <c r="C6393" s="12">
        <v>0.0</v>
      </c>
      <c r="D6393" s="12">
        <f t="shared" si="1"/>
        <v>26</v>
      </c>
    </row>
    <row r="6394">
      <c r="A6394" s="10">
        <v>45256.0</v>
      </c>
      <c r="B6394" s="11" t="s">
        <v>4136</v>
      </c>
      <c r="C6394" s="12">
        <v>0.0</v>
      </c>
      <c r="D6394" s="12">
        <f t="shared" si="1"/>
        <v>26</v>
      </c>
    </row>
    <row r="6395">
      <c r="A6395" s="10">
        <v>45256.0</v>
      </c>
      <c r="B6395" s="11" t="s">
        <v>1130</v>
      </c>
      <c r="C6395" s="12">
        <v>0.0</v>
      </c>
      <c r="D6395" s="12">
        <f t="shared" si="1"/>
        <v>26</v>
      </c>
    </row>
    <row r="6396">
      <c r="A6396" s="10">
        <v>45256.0</v>
      </c>
      <c r="B6396" s="11" t="s">
        <v>2487</v>
      </c>
      <c r="C6396" s="12">
        <v>0.0</v>
      </c>
      <c r="D6396" s="12">
        <f t="shared" si="1"/>
        <v>26</v>
      </c>
    </row>
    <row r="6397">
      <c r="A6397" s="10">
        <v>45256.0</v>
      </c>
      <c r="B6397" s="11" t="s">
        <v>4137</v>
      </c>
      <c r="C6397" s="12">
        <v>0.0</v>
      </c>
      <c r="D6397" s="12">
        <f t="shared" si="1"/>
        <v>26</v>
      </c>
    </row>
    <row r="6398">
      <c r="A6398" s="10">
        <v>45256.0</v>
      </c>
      <c r="B6398" s="11" t="s">
        <v>4138</v>
      </c>
      <c r="C6398" s="12">
        <v>0.0</v>
      </c>
      <c r="D6398" s="12">
        <f t="shared" si="1"/>
        <v>26</v>
      </c>
    </row>
    <row r="6399">
      <c r="A6399" s="10">
        <v>45255.0</v>
      </c>
      <c r="B6399" s="11" t="s">
        <v>856</v>
      </c>
      <c r="C6399" s="12">
        <v>0.0</v>
      </c>
      <c r="D6399" s="12">
        <f t="shared" si="1"/>
        <v>25</v>
      </c>
    </row>
    <row r="6400">
      <c r="A6400" s="10">
        <v>45255.0</v>
      </c>
      <c r="B6400" s="11" t="s">
        <v>539</v>
      </c>
      <c r="C6400" s="12">
        <v>0.0</v>
      </c>
      <c r="D6400" s="12">
        <f t="shared" si="1"/>
        <v>25</v>
      </c>
    </row>
    <row r="6401">
      <c r="A6401" s="10">
        <v>45255.0</v>
      </c>
      <c r="B6401" s="11" t="s">
        <v>615</v>
      </c>
      <c r="C6401" s="12">
        <v>0.0</v>
      </c>
      <c r="D6401" s="12">
        <f t="shared" si="1"/>
        <v>25</v>
      </c>
    </row>
    <row r="6402">
      <c r="A6402" s="10">
        <v>45255.0</v>
      </c>
      <c r="B6402" s="11" t="s">
        <v>1341</v>
      </c>
      <c r="C6402" s="12">
        <v>0.0</v>
      </c>
      <c r="D6402" s="12">
        <f t="shared" si="1"/>
        <v>25</v>
      </c>
    </row>
    <row r="6403">
      <c r="A6403" s="10">
        <v>45255.0</v>
      </c>
      <c r="B6403" s="11" t="s">
        <v>475</v>
      </c>
      <c r="C6403" s="12">
        <v>0.0</v>
      </c>
      <c r="D6403" s="12">
        <f t="shared" si="1"/>
        <v>25</v>
      </c>
    </row>
    <row r="6404">
      <c r="A6404" s="10">
        <v>45255.0</v>
      </c>
      <c r="B6404" s="11" t="s">
        <v>283</v>
      </c>
      <c r="C6404" s="12">
        <v>0.0</v>
      </c>
      <c r="D6404" s="12">
        <f t="shared" si="1"/>
        <v>25</v>
      </c>
    </row>
    <row r="6405">
      <c r="A6405" s="10">
        <v>45255.0</v>
      </c>
      <c r="B6405" s="11" t="s">
        <v>3198</v>
      </c>
      <c r="C6405" s="12">
        <v>0.0</v>
      </c>
      <c r="D6405" s="12">
        <f t="shared" si="1"/>
        <v>25</v>
      </c>
    </row>
    <row r="6406">
      <c r="A6406" s="10">
        <v>45255.0</v>
      </c>
      <c r="B6406" s="11" t="s">
        <v>4139</v>
      </c>
      <c r="C6406" s="12">
        <v>0.0</v>
      </c>
      <c r="D6406" s="12">
        <f t="shared" si="1"/>
        <v>25</v>
      </c>
    </row>
    <row r="6407">
      <c r="A6407" s="10">
        <v>45255.0</v>
      </c>
      <c r="B6407" s="11" t="s">
        <v>4140</v>
      </c>
      <c r="C6407" s="12">
        <v>0.0</v>
      </c>
      <c r="D6407" s="12">
        <f t="shared" si="1"/>
        <v>25</v>
      </c>
    </row>
    <row r="6408">
      <c r="A6408" s="10">
        <v>45255.0</v>
      </c>
      <c r="B6408" s="11" t="s">
        <v>2429</v>
      </c>
      <c r="C6408" s="12">
        <v>0.0</v>
      </c>
      <c r="D6408" s="12">
        <f t="shared" si="1"/>
        <v>25</v>
      </c>
    </row>
    <row r="6409">
      <c r="A6409" s="10">
        <v>45255.0</v>
      </c>
      <c r="B6409" s="11" t="s">
        <v>4141</v>
      </c>
      <c r="C6409" s="12">
        <v>0.0</v>
      </c>
      <c r="D6409" s="12">
        <f t="shared" si="1"/>
        <v>25</v>
      </c>
    </row>
    <row r="6410">
      <c r="A6410" s="10">
        <v>45255.0</v>
      </c>
      <c r="B6410" s="11" t="s">
        <v>434</v>
      </c>
      <c r="C6410" s="12">
        <v>0.0</v>
      </c>
      <c r="D6410" s="12">
        <f t="shared" si="1"/>
        <v>25</v>
      </c>
    </row>
    <row r="6411">
      <c r="A6411" s="10">
        <v>45255.0</v>
      </c>
      <c r="B6411" s="11" t="s">
        <v>1901</v>
      </c>
      <c r="C6411" s="12">
        <v>0.0</v>
      </c>
      <c r="D6411" s="12">
        <f t="shared" si="1"/>
        <v>25</v>
      </c>
    </row>
    <row r="6412">
      <c r="A6412" s="10">
        <v>45255.0</v>
      </c>
      <c r="B6412" s="11" t="s">
        <v>854</v>
      </c>
      <c r="C6412" s="12">
        <v>0.0</v>
      </c>
      <c r="D6412" s="12">
        <f t="shared" si="1"/>
        <v>25</v>
      </c>
    </row>
    <row r="6413">
      <c r="A6413" s="10">
        <v>45255.0</v>
      </c>
      <c r="B6413" s="11" t="s">
        <v>1112</v>
      </c>
      <c r="C6413" s="12">
        <v>0.0</v>
      </c>
      <c r="D6413" s="12">
        <f t="shared" si="1"/>
        <v>25</v>
      </c>
    </row>
    <row r="6414">
      <c r="A6414" s="10">
        <v>45255.0</v>
      </c>
      <c r="B6414" s="11" t="s">
        <v>3561</v>
      </c>
      <c r="C6414" s="12">
        <v>0.0</v>
      </c>
      <c r="D6414" s="12">
        <f t="shared" si="1"/>
        <v>25</v>
      </c>
    </row>
    <row r="6415">
      <c r="A6415" s="10">
        <v>45255.0</v>
      </c>
      <c r="B6415" s="11" t="s">
        <v>4142</v>
      </c>
      <c r="C6415" s="12">
        <v>0.0</v>
      </c>
      <c r="D6415" s="12">
        <f t="shared" si="1"/>
        <v>25</v>
      </c>
    </row>
    <row r="6416">
      <c r="A6416" s="10">
        <v>45255.0</v>
      </c>
      <c r="B6416" s="11" t="s">
        <v>4143</v>
      </c>
      <c r="C6416" s="12">
        <v>0.0</v>
      </c>
      <c r="D6416" s="12">
        <f t="shared" si="1"/>
        <v>25</v>
      </c>
    </row>
    <row r="6417">
      <c r="A6417" s="10">
        <v>45255.0</v>
      </c>
      <c r="B6417" s="11" t="s">
        <v>4144</v>
      </c>
      <c r="C6417" s="12">
        <v>0.0</v>
      </c>
      <c r="D6417" s="12">
        <f t="shared" si="1"/>
        <v>25</v>
      </c>
    </row>
    <row r="6418">
      <c r="A6418" s="10">
        <v>45255.0</v>
      </c>
      <c r="B6418" s="11" t="s">
        <v>4145</v>
      </c>
      <c r="C6418" s="12">
        <v>0.0</v>
      </c>
      <c r="D6418" s="12">
        <f t="shared" si="1"/>
        <v>25</v>
      </c>
    </row>
    <row r="6419">
      <c r="A6419" s="10">
        <v>45255.0</v>
      </c>
      <c r="B6419" s="11" t="s">
        <v>4146</v>
      </c>
      <c r="C6419" s="12">
        <v>0.0</v>
      </c>
      <c r="D6419" s="12">
        <f t="shared" si="1"/>
        <v>25</v>
      </c>
    </row>
    <row r="6420">
      <c r="A6420" s="10">
        <v>45255.0</v>
      </c>
      <c r="B6420" s="11" t="s">
        <v>579</v>
      </c>
      <c r="C6420" s="12">
        <v>0.0</v>
      </c>
      <c r="D6420" s="12">
        <f t="shared" si="1"/>
        <v>25</v>
      </c>
    </row>
    <row r="6421">
      <c r="A6421" s="10">
        <v>45255.0</v>
      </c>
      <c r="B6421" s="11" t="s">
        <v>3169</v>
      </c>
      <c r="C6421" s="12">
        <v>0.0</v>
      </c>
      <c r="D6421" s="12">
        <f t="shared" si="1"/>
        <v>25</v>
      </c>
    </row>
    <row r="6422">
      <c r="A6422" s="10">
        <v>45255.0</v>
      </c>
      <c r="B6422" s="11" t="s">
        <v>844</v>
      </c>
      <c r="C6422" s="12">
        <v>0.0</v>
      </c>
      <c r="D6422" s="12">
        <f t="shared" si="1"/>
        <v>25</v>
      </c>
    </row>
    <row r="6423">
      <c r="A6423" s="10">
        <v>45255.0</v>
      </c>
      <c r="B6423" s="11" t="s">
        <v>3286</v>
      </c>
      <c r="C6423" s="12">
        <v>0.0</v>
      </c>
      <c r="D6423" s="12">
        <f t="shared" si="1"/>
        <v>25</v>
      </c>
    </row>
    <row r="6424">
      <c r="A6424" s="10">
        <v>45255.0</v>
      </c>
      <c r="B6424" s="11" t="s">
        <v>4147</v>
      </c>
      <c r="C6424" s="12">
        <v>0.0</v>
      </c>
      <c r="D6424" s="12">
        <f t="shared" si="1"/>
        <v>25</v>
      </c>
    </row>
    <row r="6425">
      <c r="A6425" s="10">
        <v>45255.0</v>
      </c>
      <c r="B6425" s="11" t="s">
        <v>4148</v>
      </c>
      <c r="C6425" s="12">
        <v>0.0</v>
      </c>
      <c r="D6425" s="12">
        <f t="shared" si="1"/>
        <v>25</v>
      </c>
    </row>
    <row r="6426">
      <c r="A6426" s="10">
        <v>45255.0</v>
      </c>
      <c r="B6426" s="11" t="s">
        <v>1238</v>
      </c>
      <c r="C6426" s="12">
        <v>0.0</v>
      </c>
      <c r="D6426" s="12">
        <f t="shared" si="1"/>
        <v>25</v>
      </c>
    </row>
    <row r="6427">
      <c r="A6427" s="10">
        <v>45255.0</v>
      </c>
      <c r="B6427" s="11" t="s">
        <v>4149</v>
      </c>
      <c r="C6427" s="12">
        <v>0.0</v>
      </c>
      <c r="D6427" s="12">
        <f t="shared" si="1"/>
        <v>25</v>
      </c>
    </row>
    <row r="6428">
      <c r="A6428" s="10">
        <v>45255.0</v>
      </c>
      <c r="B6428" s="11" t="s">
        <v>2349</v>
      </c>
      <c r="C6428" s="12">
        <v>0.0</v>
      </c>
      <c r="D6428" s="12">
        <f t="shared" si="1"/>
        <v>25</v>
      </c>
    </row>
    <row r="6429">
      <c r="A6429" s="10">
        <v>45255.0</v>
      </c>
      <c r="B6429" s="11" t="s">
        <v>4150</v>
      </c>
      <c r="C6429" s="12">
        <v>0.0</v>
      </c>
      <c r="D6429" s="12">
        <f t="shared" si="1"/>
        <v>25</v>
      </c>
    </row>
    <row r="6430">
      <c r="A6430" s="10">
        <v>45255.0</v>
      </c>
      <c r="B6430" s="11" t="s">
        <v>4151</v>
      </c>
      <c r="C6430" s="12">
        <v>0.0</v>
      </c>
      <c r="D6430" s="12">
        <f t="shared" si="1"/>
        <v>25</v>
      </c>
    </row>
    <row r="6431">
      <c r="A6431" s="10">
        <v>45255.0</v>
      </c>
      <c r="B6431" s="11" t="s">
        <v>437</v>
      </c>
      <c r="C6431" s="12">
        <v>0.0</v>
      </c>
      <c r="D6431" s="12">
        <f t="shared" si="1"/>
        <v>25</v>
      </c>
    </row>
    <row r="6432">
      <c r="A6432" s="10">
        <v>45255.0</v>
      </c>
      <c r="B6432" s="11" t="s">
        <v>1568</v>
      </c>
      <c r="C6432" s="12">
        <v>0.0</v>
      </c>
      <c r="D6432" s="12">
        <f t="shared" si="1"/>
        <v>25</v>
      </c>
    </row>
    <row r="6433">
      <c r="A6433" s="10">
        <v>45255.0</v>
      </c>
      <c r="B6433" s="11" t="s">
        <v>4152</v>
      </c>
      <c r="C6433" s="12">
        <v>0.0</v>
      </c>
      <c r="D6433" s="12">
        <f t="shared" si="1"/>
        <v>25</v>
      </c>
    </row>
    <row r="6434">
      <c r="A6434" s="10">
        <v>45255.0</v>
      </c>
      <c r="B6434" s="11" t="s">
        <v>4153</v>
      </c>
      <c r="C6434" s="12">
        <v>0.0</v>
      </c>
      <c r="D6434" s="12">
        <f t="shared" si="1"/>
        <v>25</v>
      </c>
    </row>
    <row r="6435">
      <c r="A6435" s="10">
        <v>45247.0</v>
      </c>
      <c r="B6435" s="11" t="s">
        <v>3712</v>
      </c>
      <c r="C6435" s="12">
        <v>0.0</v>
      </c>
      <c r="D6435" s="12">
        <f t="shared" si="1"/>
        <v>17</v>
      </c>
    </row>
    <row r="6436">
      <c r="A6436" s="10">
        <v>45247.0</v>
      </c>
      <c r="B6436" s="11" t="s">
        <v>363</v>
      </c>
      <c r="C6436" s="12">
        <v>0.0</v>
      </c>
      <c r="D6436" s="12">
        <f t="shared" si="1"/>
        <v>17</v>
      </c>
    </row>
    <row r="6437">
      <c r="A6437" s="10">
        <v>45247.0</v>
      </c>
      <c r="B6437" s="11" t="s">
        <v>4154</v>
      </c>
      <c r="C6437" s="12">
        <v>0.0</v>
      </c>
      <c r="D6437" s="12">
        <f t="shared" si="1"/>
        <v>17</v>
      </c>
    </row>
    <row r="6438">
      <c r="A6438" s="10">
        <v>45247.0</v>
      </c>
      <c r="B6438" s="11" t="s">
        <v>2039</v>
      </c>
      <c r="C6438" s="12">
        <v>0.0</v>
      </c>
      <c r="D6438" s="12">
        <f t="shared" si="1"/>
        <v>17</v>
      </c>
    </row>
    <row r="6439">
      <c r="A6439" s="10">
        <v>45247.0</v>
      </c>
      <c r="B6439" s="11" t="s">
        <v>3444</v>
      </c>
      <c r="C6439" s="12">
        <v>0.0</v>
      </c>
      <c r="D6439" s="12">
        <f t="shared" si="1"/>
        <v>17</v>
      </c>
    </row>
    <row r="6440">
      <c r="A6440" s="10">
        <v>45247.0</v>
      </c>
      <c r="B6440" s="11" t="s">
        <v>4155</v>
      </c>
      <c r="C6440" s="12">
        <v>0.0</v>
      </c>
      <c r="D6440" s="12">
        <f t="shared" si="1"/>
        <v>17</v>
      </c>
    </row>
    <row r="6441">
      <c r="A6441" s="10">
        <v>45247.0</v>
      </c>
      <c r="B6441" s="11" t="s">
        <v>2092</v>
      </c>
      <c r="C6441" s="12">
        <v>0.0</v>
      </c>
      <c r="D6441" s="12">
        <f t="shared" si="1"/>
        <v>17</v>
      </c>
    </row>
    <row r="6442">
      <c r="A6442" s="10">
        <v>45247.0</v>
      </c>
      <c r="B6442" s="11" t="s">
        <v>2761</v>
      </c>
      <c r="C6442" s="12">
        <v>0.0</v>
      </c>
      <c r="D6442" s="12">
        <f t="shared" si="1"/>
        <v>17</v>
      </c>
    </row>
    <row r="6443">
      <c r="A6443" s="10">
        <v>45247.0</v>
      </c>
      <c r="B6443" s="11" t="s">
        <v>4156</v>
      </c>
      <c r="C6443" s="12">
        <v>0.0</v>
      </c>
      <c r="D6443" s="12">
        <f t="shared" si="1"/>
        <v>17</v>
      </c>
    </row>
    <row r="6444">
      <c r="A6444" s="10">
        <v>45247.0</v>
      </c>
      <c r="B6444" s="11" t="s">
        <v>557</v>
      </c>
      <c r="C6444" s="12">
        <v>0.0</v>
      </c>
      <c r="D6444" s="12">
        <f t="shared" si="1"/>
        <v>17</v>
      </c>
    </row>
    <row r="6445">
      <c r="A6445" s="10">
        <v>45247.0</v>
      </c>
      <c r="B6445" s="11" t="s">
        <v>822</v>
      </c>
      <c r="C6445" s="12">
        <v>0.0</v>
      </c>
      <c r="D6445" s="12">
        <f t="shared" si="1"/>
        <v>17</v>
      </c>
    </row>
    <row r="6446">
      <c r="A6446" s="10">
        <v>45247.0</v>
      </c>
      <c r="B6446" s="11" t="s">
        <v>307</v>
      </c>
      <c r="C6446" s="12">
        <v>0.0</v>
      </c>
      <c r="D6446" s="12">
        <f t="shared" si="1"/>
        <v>17</v>
      </c>
    </row>
    <row r="6447">
      <c r="A6447" s="10">
        <v>45247.0</v>
      </c>
      <c r="B6447" s="11" t="s">
        <v>2280</v>
      </c>
      <c r="C6447" s="12">
        <v>0.0</v>
      </c>
      <c r="D6447" s="12">
        <f t="shared" si="1"/>
        <v>17</v>
      </c>
    </row>
    <row r="6448">
      <c r="A6448" s="10">
        <v>45247.0</v>
      </c>
      <c r="B6448" s="11" t="s">
        <v>541</v>
      </c>
      <c r="C6448" s="12">
        <v>0.0</v>
      </c>
      <c r="D6448" s="12">
        <f t="shared" si="1"/>
        <v>17</v>
      </c>
    </row>
    <row r="6449">
      <c r="A6449" s="10">
        <v>45247.0</v>
      </c>
      <c r="B6449" s="11" t="s">
        <v>617</v>
      </c>
      <c r="C6449" s="12">
        <v>0.0</v>
      </c>
      <c r="D6449" s="12">
        <f t="shared" si="1"/>
        <v>17</v>
      </c>
    </row>
    <row r="6450">
      <c r="A6450" s="10">
        <v>45247.0</v>
      </c>
      <c r="B6450" s="11" t="s">
        <v>4157</v>
      </c>
      <c r="C6450" s="12">
        <v>0.0</v>
      </c>
      <c r="D6450" s="12">
        <f t="shared" si="1"/>
        <v>17</v>
      </c>
    </row>
    <row r="6451">
      <c r="A6451" s="10">
        <v>45247.0</v>
      </c>
      <c r="B6451" s="11" t="s">
        <v>4158</v>
      </c>
      <c r="C6451" s="12">
        <v>0.0</v>
      </c>
      <c r="D6451" s="12">
        <f t="shared" si="1"/>
        <v>17</v>
      </c>
    </row>
    <row r="6452">
      <c r="A6452" s="10">
        <v>45247.0</v>
      </c>
      <c r="B6452" s="11" t="s">
        <v>4159</v>
      </c>
      <c r="C6452" s="12">
        <v>0.0</v>
      </c>
      <c r="D6452" s="12">
        <f t="shared" si="1"/>
        <v>17</v>
      </c>
    </row>
    <row r="6453">
      <c r="A6453" s="10">
        <v>45247.0</v>
      </c>
      <c r="B6453" s="11" t="s">
        <v>1336</v>
      </c>
      <c r="C6453" s="12">
        <v>0.0</v>
      </c>
      <c r="D6453" s="12">
        <f t="shared" si="1"/>
        <v>17</v>
      </c>
    </row>
    <row r="6454">
      <c r="A6454" s="10">
        <v>45247.0</v>
      </c>
      <c r="B6454" s="11" t="s">
        <v>4160</v>
      </c>
      <c r="C6454" s="12">
        <v>0.0</v>
      </c>
      <c r="D6454" s="12">
        <f t="shared" si="1"/>
        <v>17</v>
      </c>
    </row>
    <row r="6455">
      <c r="A6455" s="10">
        <v>45247.0</v>
      </c>
      <c r="B6455" s="11" t="s">
        <v>4161</v>
      </c>
      <c r="C6455" s="12">
        <v>0.0</v>
      </c>
      <c r="D6455" s="12">
        <f t="shared" si="1"/>
        <v>17</v>
      </c>
    </row>
    <row r="6456">
      <c r="A6456" s="10">
        <v>45247.0</v>
      </c>
      <c r="B6456" s="11" t="s">
        <v>4162</v>
      </c>
      <c r="C6456" s="12">
        <v>0.0</v>
      </c>
      <c r="D6456" s="12">
        <f t="shared" si="1"/>
        <v>17</v>
      </c>
    </row>
    <row r="6457">
      <c r="A6457" s="10">
        <v>45247.0</v>
      </c>
      <c r="B6457" s="11" t="s">
        <v>553</v>
      </c>
      <c r="C6457" s="12">
        <v>0.0</v>
      </c>
      <c r="D6457" s="12">
        <f t="shared" si="1"/>
        <v>17</v>
      </c>
    </row>
    <row r="6458">
      <c r="A6458" s="10">
        <v>45247.0</v>
      </c>
      <c r="B6458" s="11" t="s">
        <v>2512</v>
      </c>
      <c r="C6458" s="12">
        <v>0.0</v>
      </c>
      <c r="D6458" s="12">
        <f t="shared" si="1"/>
        <v>17</v>
      </c>
    </row>
    <row r="6459">
      <c r="A6459" s="10">
        <v>45247.0</v>
      </c>
      <c r="B6459" s="11" t="s">
        <v>4163</v>
      </c>
      <c r="C6459" s="12">
        <v>0.0</v>
      </c>
      <c r="D6459" s="12">
        <f t="shared" si="1"/>
        <v>17</v>
      </c>
    </row>
    <row r="6460">
      <c r="A6460" s="10">
        <v>45247.0</v>
      </c>
      <c r="B6460" s="11" t="s">
        <v>306</v>
      </c>
      <c r="C6460" s="12">
        <v>0.0</v>
      </c>
      <c r="D6460" s="12">
        <f t="shared" si="1"/>
        <v>17</v>
      </c>
    </row>
    <row r="6461">
      <c r="A6461" s="10">
        <v>45247.0</v>
      </c>
      <c r="B6461" s="11" t="s">
        <v>1974</v>
      </c>
      <c r="C6461" s="12">
        <v>0.0</v>
      </c>
      <c r="D6461" s="12">
        <f t="shared" si="1"/>
        <v>17</v>
      </c>
    </row>
    <row r="6462">
      <c r="A6462" s="10">
        <v>45247.0</v>
      </c>
      <c r="B6462" s="11" t="s">
        <v>3539</v>
      </c>
      <c r="C6462" s="12">
        <v>0.0</v>
      </c>
      <c r="D6462" s="12">
        <f t="shared" si="1"/>
        <v>17</v>
      </c>
    </row>
    <row r="6463">
      <c r="A6463" s="10">
        <v>45247.0</v>
      </c>
      <c r="B6463" s="11" t="s">
        <v>4164</v>
      </c>
      <c r="C6463" s="12">
        <v>0.0</v>
      </c>
      <c r="D6463" s="12">
        <f t="shared" si="1"/>
        <v>17</v>
      </c>
    </row>
    <row r="6464">
      <c r="A6464" s="10">
        <v>45247.0</v>
      </c>
      <c r="B6464" s="11" t="s">
        <v>4165</v>
      </c>
      <c r="C6464" s="12">
        <v>0.0</v>
      </c>
      <c r="D6464" s="12">
        <f t="shared" si="1"/>
        <v>17</v>
      </c>
    </row>
    <row r="6465">
      <c r="A6465" s="10">
        <v>45247.0</v>
      </c>
      <c r="B6465" s="11" t="s">
        <v>4166</v>
      </c>
      <c r="C6465" s="12">
        <v>0.0</v>
      </c>
      <c r="D6465" s="12">
        <f t="shared" si="1"/>
        <v>17</v>
      </c>
    </row>
    <row r="6466">
      <c r="A6466" s="10">
        <v>45247.0</v>
      </c>
      <c r="B6466" s="11" t="s">
        <v>1231</v>
      </c>
      <c r="C6466" s="12">
        <v>0.0</v>
      </c>
      <c r="D6466" s="12">
        <f t="shared" si="1"/>
        <v>17</v>
      </c>
    </row>
    <row r="6467">
      <c r="A6467" s="10">
        <v>45247.0</v>
      </c>
      <c r="B6467" s="11" t="s">
        <v>4167</v>
      </c>
      <c r="C6467" s="12">
        <v>0.0</v>
      </c>
      <c r="D6467" s="12">
        <f t="shared" si="1"/>
        <v>17</v>
      </c>
    </row>
    <row r="6468">
      <c r="A6468" s="10">
        <v>45247.0</v>
      </c>
      <c r="B6468" s="11" t="s">
        <v>1733</v>
      </c>
      <c r="C6468" s="12">
        <v>0.0</v>
      </c>
      <c r="D6468" s="12">
        <f t="shared" si="1"/>
        <v>17</v>
      </c>
    </row>
    <row r="6469">
      <c r="A6469" s="10">
        <v>45247.0</v>
      </c>
      <c r="B6469" s="11" t="s">
        <v>622</v>
      </c>
      <c r="C6469" s="12">
        <v>0.0</v>
      </c>
      <c r="D6469" s="12">
        <f t="shared" si="1"/>
        <v>17</v>
      </c>
    </row>
    <row r="6470">
      <c r="A6470" s="10">
        <v>45247.0</v>
      </c>
      <c r="B6470" s="11" t="s">
        <v>324</v>
      </c>
      <c r="C6470" s="12">
        <v>0.0</v>
      </c>
      <c r="D6470" s="12">
        <f t="shared" si="1"/>
        <v>17</v>
      </c>
    </row>
    <row r="6471">
      <c r="A6471" s="10">
        <v>45247.0</v>
      </c>
      <c r="B6471" s="11" t="s">
        <v>2497</v>
      </c>
      <c r="C6471" s="12">
        <v>0.0</v>
      </c>
      <c r="D6471" s="12">
        <f t="shared" si="1"/>
        <v>17</v>
      </c>
    </row>
    <row r="6472">
      <c r="A6472" s="10">
        <v>45247.0</v>
      </c>
      <c r="B6472" s="11" t="s">
        <v>4168</v>
      </c>
      <c r="C6472" s="12">
        <v>0.0</v>
      </c>
      <c r="D6472" s="12">
        <f t="shared" si="1"/>
        <v>17</v>
      </c>
    </row>
    <row r="6473">
      <c r="A6473" s="10">
        <v>45247.0</v>
      </c>
      <c r="B6473" s="11" t="s">
        <v>3512</v>
      </c>
      <c r="C6473" s="12">
        <v>0.0</v>
      </c>
      <c r="D6473" s="12">
        <f t="shared" si="1"/>
        <v>17</v>
      </c>
    </row>
    <row r="6474">
      <c r="A6474" s="10">
        <v>45247.0</v>
      </c>
      <c r="B6474" s="11" t="s">
        <v>4169</v>
      </c>
      <c r="C6474" s="12">
        <v>0.0</v>
      </c>
      <c r="D6474" s="12">
        <f t="shared" si="1"/>
        <v>17</v>
      </c>
    </row>
    <row r="6475">
      <c r="A6475" s="10">
        <v>45247.0</v>
      </c>
      <c r="B6475" s="11" t="s">
        <v>4170</v>
      </c>
      <c r="C6475" s="12">
        <v>0.0</v>
      </c>
      <c r="D6475" s="12">
        <f t="shared" si="1"/>
        <v>17</v>
      </c>
    </row>
    <row r="6476">
      <c r="A6476" s="10">
        <v>45247.0</v>
      </c>
      <c r="B6476" s="11" t="s">
        <v>276</v>
      </c>
      <c r="C6476" s="12">
        <v>0.0</v>
      </c>
      <c r="D6476" s="12">
        <f t="shared" si="1"/>
        <v>17</v>
      </c>
    </row>
    <row r="6477">
      <c r="A6477" s="10">
        <v>45247.0</v>
      </c>
      <c r="B6477" s="11" t="s">
        <v>4171</v>
      </c>
      <c r="C6477" s="12">
        <v>0.0</v>
      </c>
      <c r="D6477" s="12">
        <f t="shared" si="1"/>
        <v>17</v>
      </c>
    </row>
    <row r="6478">
      <c r="A6478" s="10">
        <v>45247.0</v>
      </c>
      <c r="B6478" s="11" t="s">
        <v>511</v>
      </c>
      <c r="C6478" s="12">
        <v>0.0</v>
      </c>
      <c r="D6478" s="12">
        <f t="shared" si="1"/>
        <v>17</v>
      </c>
    </row>
    <row r="6479">
      <c r="A6479" s="10">
        <v>45247.0</v>
      </c>
      <c r="B6479" s="11" t="s">
        <v>3917</v>
      </c>
      <c r="C6479" s="12">
        <v>0.0</v>
      </c>
      <c r="D6479" s="12">
        <f t="shared" si="1"/>
        <v>17</v>
      </c>
    </row>
    <row r="6480">
      <c r="A6480" s="10">
        <v>45247.0</v>
      </c>
      <c r="B6480" s="11" t="s">
        <v>462</v>
      </c>
      <c r="C6480" s="12">
        <v>0.0</v>
      </c>
      <c r="D6480" s="12">
        <f t="shared" si="1"/>
        <v>17</v>
      </c>
    </row>
    <row r="6481">
      <c r="A6481" s="10">
        <v>45247.0</v>
      </c>
      <c r="B6481" s="11" t="s">
        <v>2493</v>
      </c>
      <c r="C6481" s="12">
        <v>0.0</v>
      </c>
      <c r="D6481" s="12">
        <f t="shared" si="1"/>
        <v>17</v>
      </c>
    </row>
    <row r="6482">
      <c r="A6482" s="10">
        <v>45247.0</v>
      </c>
      <c r="B6482" s="11" t="s">
        <v>4172</v>
      </c>
      <c r="C6482" s="12">
        <v>0.0</v>
      </c>
      <c r="D6482" s="12">
        <f t="shared" si="1"/>
        <v>17</v>
      </c>
    </row>
    <row r="6483">
      <c r="A6483" s="10">
        <v>45247.0</v>
      </c>
      <c r="B6483" s="11" t="s">
        <v>1203</v>
      </c>
      <c r="C6483" s="12">
        <v>0.0</v>
      </c>
      <c r="D6483" s="12">
        <f t="shared" si="1"/>
        <v>17</v>
      </c>
    </row>
    <row r="6484">
      <c r="A6484" s="10">
        <v>45247.0</v>
      </c>
      <c r="B6484" s="11" t="s">
        <v>4173</v>
      </c>
      <c r="C6484" s="12">
        <v>0.0</v>
      </c>
      <c r="D6484" s="12">
        <f t="shared" si="1"/>
        <v>17</v>
      </c>
    </row>
    <row r="6485">
      <c r="A6485" s="10">
        <v>45247.0</v>
      </c>
      <c r="B6485" s="11" t="s">
        <v>4174</v>
      </c>
      <c r="C6485" s="12">
        <v>0.0</v>
      </c>
      <c r="D6485" s="12">
        <f t="shared" si="1"/>
        <v>17</v>
      </c>
    </row>
    <row r="6486">
      <c r="A6486" s="10">
        <v>45247.0</v>
      </c>
      <c r="B6486" s="11" t="s">
        <v>4175</v>
      </c>
      <c r="C6486" s="12">
        <v>0.0</v>
      </c>
      <c r="D6486" s="12">
        <f t="shared" si="1"/>
        <v>17</v>
      </c>
    </row>
    <row r="6487">
      <c r="A6487" s="10">
        <v>45247.0</v>
      </c>
      <c r="B6487" s="11" t="s">
        <v>1569</v>
      </c>
      <c r="C6487" s="12">
        <v>0.0</v>
      </c>
      <c r="D6487" s="12">
        <f t="shared" si="1"/>
        <v>17</v>
      </c>
    </row>
    <row r="6488">
      <c r="A6488" s="10">
        <v>45247.0</v>
      </c>
      <c r="B6488" s="11" t="s">
        <v>4176</v>
      </c>
      <c r="C6488" s="12">
        <v>0.0</v>
      </c>
      <c r="D6488" s="12">
        <f t="shared" si="1"/>
        <v>17</v>
      </c>
    </row>
    <row r="6489">
      <c r="A6489" s="10">
        <v>45247.0</v>
      </c>
      <c r="B6489" s="11" t="s">
        <v>651</v>
      </c>
      <c r="C6489" s="12">
        <v>0.0</v>
      </c>
      <c r="D6489" s="12">
        <f t="shared" si="1"/>
        <v>17</v>
      </c>
    </row>
    <row r="6490">
      <c r="A6490" s="10">
        <v>45247.0</v>
      </c>
      <c r="B6490" s="11" t="s">
        <v>1363</v>
      </c>
      <c r="C6490" s="12">
        <v>0.0</v>
      </c>
      <c r="D6490" s="12">
        <f t="shared" si="1"/>
        <v>17</v>
      </c>
    </row>
    <row r="6491">
      <c r="A6491" s="10">
        <v>45247.0</v>
      </c>
      <c r="B6491" s="11" t="s">
        <v>1270</v>
      </c>
      <c r="C6491" s="12">
        <v>0.0</v>
      </c>
      <c r="D6491" s="12">
        <f t="shared" si="1"/>
        <v>17</v>
      </c>
    </row>
    <row r="6492">
      <c r="A6492" s="10">
        <v>45247.0</v>
      </c>
      <c r="B6492" s="11" t="s">
        <v>1949</v>
      </c>
      <c r="C6492" s="12">
        <v>0.0</v>
      </c>
      <c r="D6492" s="12">
        <f t="shared" si="1"/>
        <v>17</v>
      </c>
    </row>
    <row r="6493">
      <c r="A6493" s="10">
        <v>45253.0</v>
      </c>
      <c r="B6493" s="11" t="s">
        <v>539</v>
      </c>
      <c r="C6493" s="12">
        <v>0.0</v>
      </c>
      <c r="D6493" s="12">
        <f t="shared" si="1"/>
        <v>23</v>
      </c>
    </row>
    <row r="6494">
      <c r="A6494" s="10">
        <v>45253.0</v>
      </c>
      <c r="B6494" s="11" t="s">
        <v>1101</v>
      </c>
      <c r="C6494" s="12">
        <v>0.0</v>
      </c>
      <c r="D6494" s="12">
        <f t="shared" si="1"/>
        <v>23</v>
      </c>
    </row>
    <row r="6495">
      <c r="A6495" s="10">
        <v>45253.0</v>
      </c>
      <c r="B6495" s="11" t="s">
        <v>4177</v>
      </c>
      <c r="C6495" s="12">
        <v>0.0</v>
      </c>
      <c r="D6495" s="12">
        <f t="shared" si="1"/>
        <v>23</v>
      </c>
    </row>
    <row r="6496">
      <c r="A6496" s="10">
        <v>45253.0</v>
      </c>
      <c r="B6496" s="11" t="s">
        <v>1277</v>
      </c>
      <c r="C6496" s="12">
        <v>0.0</v>
      </c>
      <c r="D6496" s="12">
        <f t="shared" si="1"/>
        <v>23</v>
      </c>
    </row>
    <row r="6497">
      <c r="A6497" s="10">
        <v>45253.0</v>
      </c>
      <c r="B6497" s="11" t="s">
        <v>654</v>
      </c>
      <c r="C6497" s="12">
        <v>0.0</v>
      </c>
      <c r="D6497" s="12">
        <f t="shared" si="1"/>
        <v>23</v>
      </c>
    </row>
    <row r="6498">
      <c r="A6498" s="10">
        <v>45253.0</v>
      </c>
      <c r="B6498" s="11" t="s">
        <v>1418</v>
      </c>
      <c r="C6498" s="12">
        <v>0.0</v>
      </c>
      <c r="D6498" s="12">
        <f t="shared" si="1"/>
        <v>23</v>
      </c>
    </row>
    <row r="6499">
      <c r="A6499" s="10">
        <v>45253.0</v>
      </c>
      <c r="B6499" s="11" t="s">
        <v>508</v>
      </c>
      <c r="C6499" s="12">
        <v>0.0</v>
      </c>
      <c r="D6499" s="12">
        <f t="shared" si="1"/>
        <v>23</v>
      </c>
    </row>
    <row r="6500">
      <c r="A6500" s="10">
        <v>45253.0</v>
      </c>
      <c r="B6500" s="11" t="s">
        <v>4178</v>
      </c>
      <c r="C6500" s="12">
        <v>0.0</v>
      </c>
      <c r="D6500" s="12">
        <f t="shared" si="1"/>
        <v>23</v>
      </c>
    </row>
    <row r="6501">
      <c r="A6501" s="10">
        <v>45253.0</v>
      </c>
      <c r="B6501" s="11" t="s">
        <v>3203</v>
      </c>
      <c r="C6501" s="12">
        <v>0.0</v>
      </c>
      <c r="D6501" s="12">
        <f t="shared" si="1"/>
        <v>23</v>
      </c>
    </row>
    <row r="6502">
      <c r="A6502" s="10">
        <v>45253.0</v>
      </c>
      <c r="B6502" s="11" t="s">
        <v>124</v>
      </c>
      <c r="C6502" s="12">
        <v>0.0</v>
      </c>
      <c r="D6502" s="12">
        <f t="shared" si="1"/>
        <v>23</v>
      </c>
    </row>
    <row r="6503">
      <c r="A6503" s="10">
        <v>45253.0</v>
      </c>
      <c r="B6503" s="11" t="s">
        <v>1866</v>
      </c>
      <c r="C6503" s="12">
        <v>0.0</v>
      </c>
      <c r="D6503" s="12">
        <f t="shared" si="1"/>
        <v>23</v>
      </c>
    </row>
    <row r="6504">
      <c r="A6504" s="10">
        <v>45253.0</v>
      </c>
      <c r="B6504" s="11" t="s">
        <v>1296</v>
      </c>
      <c r="C6504" s="12">
        <v>0.0</v>
      </c>
      <c r="D6504" s="12">
        <f t="shared" si="1"/>
        <v>23</v>
      </c>
    </row>
    <row r="6505">
      <c r="A6505" s="10">
        <v>45253.0</v>
      </c>
      <c r="B6505" s="11" t="s">
        <v>1683</v>
      </c>
      <c r="C6505" s="12">
        <v>0.0</v>
      </c>
      <c r="D6505" s="12">
        <f t="shared" si="1"/>
        <v>23</v>
      </c>
    </row>
    <row r="6506">
      <c r="A6506" s="10">
        <v>45253.0</v>
      </c>
      <c r="B6506" s="11" t="s">
        <v>3891</v>
      </c>
      <c r="C6506" s="12">
        <v>0.0</v>
      </c>
      <c r="D6506" s="12">
        <f t="shared" si="1"/>
        <v>23</v>
      </c>
    </row>
    <row r="6507">
      <c r="A6507" s="10">
        <v>45253.0</v>
      </c>
      <c r="B6507" s="11" t="s">
        <v>3976</v>
      </c>
      <c r="C6507" s="12">
        <v>0.0</v>
      </c>
      <c r="D6507" s="12">
        <f t="shared" si="1"/>
        <v>23</v>
      </c>
    </row>
    <row r="6508">
      <c r="A6508" s="10">
        <v>45253.0</v>
      </c>
      <c r="B6508" s="11" t="s">
        <v>4179</v>
      </c>
      <c r="C6508" s="12">
        <v>0.0</v>
      </c>
      <c r="D6508" s="12">
        <f t="shared" si="1"/>
        <v>23</v>
      </c>
    </row>
    <row r="6509">
      <c r="A6509" s="10">
        <v>45253.0</v>
      </c>
      <c r="B6509" s="11" t="s">
        <v>2249</v>
      </c>
      <c r="C6509" s="12">
        <v>0.0</v>
      </c>
      <c r="D6509" s="12">
        <f t="shared" si="1"/>
        <v>23</v>
      </c>
    </row>
    <row r="6510">
      <c r="A6510" s="10">
        <v>45253.0</v>
      </c>
      <c r="B6510" s="11" t="s">
        <v>2145</v>
      </c>
      <c r="C6510" s="12">
        <v>0.0</v>
      </c>
      <c r="D6510" s="12">
        <f t="shared" si="1"/>
        <v>23</v>
      </c>
    </row>
    <row r="6511">
      <c r="A6511" s="10">
        <v>45253.0</v>
      </c>
      <c r="B6511" s="11" t="s">
        <v>779</v>
      </c>
      <c r="C6511" s="12">
        <v>0.0</v>
      </c>
      <c r="D6511" s="12">
        <f t="shared" si="1"/>
        <v>23</v>
      </c>
    </row>
    <row r="6512">
      <c r="A6512" s="10">
        <v>45253.0</v>
      </c>
      <c r="B6512" s="11" t="s">
        <v>4180</v>
      </c>
      <c r="C6512" s="12">
        <v>0.0</v>
      </c>
      <c r="D6512" s="12">
        <f t="shared" si="1"/>
        <v>23</v>
      </c>
    </row>
    <row r="6513">
      <c r="A6513" s="10">
        <v>45253.0</v>
      </c>
      <c r="B6513" s="11" t="s">
        <v>4181</v>
      </c>
      <c r="C6513" s="12">
        <v>0.0</v>
      </c>
      <c r="D6513" s="12">
        <f t="shared" si="1"/>
        <v>23</v>
      </c>
    </row>
    <row r="6514">
      <c r="A6514" s="10">
        <v>45253.0</v>
      </c>
      <c r="B6514" s="11" t="s">
        <v>1777</v>
      </c>
      <c r="C6514" s="12">
        <v>0.0</v>
      </c>
      <c r="D6514" s="12">
        <f t="shared" si="1"/>
        <v>23</v>
      </c>
    </row>
    <row r="6515">
      <c r="A6515" s="10">
        <v>45253.0</v>
      </c>
      <c r="B6515" s="11" t="s">
        <v>834</v>
      </c>
      <c r="C6515" s="12">
        <v>0.0</v>
      </c>
      <c r="D6515" s="12">
        <f t="shared" si="1"/>
        <v>23</v>
      </c>
    </row>
    <row r="6516">
      <c r="A6516" s="10">
        <v>45253.0</v>
      </c>
      <c r="B6516" s="11" t="s">
        <v>4182</v>
      </c>
      <c r="C6516" s="12">
        <v>0.0</v>
      </c>
      <c r="D6516" s="12">
        <f t="shared" si="1"/>
        <v>23</v>
      </c>
    </row>
    <row r="6517">
      <c r="A6517" s="10">
        <v>45253.0</v>
      </c>
      <c r="B6517" s="11" t="s">
        <v>1304</v>
      </c>
      <c r="C6517" s="12">
        <v>0.0</v>
      </c>
      <c r="D6517" s="12">
        <f t="shared" si="1"/>
        <v>23</v>
      </c>
    </row>
    <row r="6518">
      <c r="A6518" s="10">
        <v>45253.0</v>
      </c>
      <c r="B6518" s="11" t="s">
        <v>4183</v>
      </c>
      <c r="C6518" s="12">
        <v>0.0</v>
      </c>
      <c r="D6518" s="12">
        <f t="shared" si="1"/>
        <v>23</v>
      </c>
    </row>
    <row r="6519">
      <c r="A6519" s="10">
        <v>45253.0</v>
      </c>
      <c r="B6519" s="11" t="s">
        <v>1408</v>
      </c>
      <c r="C6519" s="12">
        <v>0.0</v>
      </c>
      <c r="D6519" s="12">
        <f t="shared" si="1"/>
        <v>23</v>
      </c>
    </row>
    <row r="6520">
      <c r="A6520" s="10">
        <v>45253.0</v>
      </c>
      <c r="B6520" s="11" t="s">
        <v>402</v>
      </c>
      <c r="C6520" s="12">
        <v>0.0</v>
      </c>
      <c r="D6520" s="12">
        <f t="shared" si="1"/>
        <v>23</v>
      </c>
    </row>
    <row r="6521">
      <c r="A6521" s="10">
        <v>45253.0</v>
      </c>
      <c r="B6521" s="11" t="s">
        <v>4184</v>
      </c>
      <c r="C6521" s="12">
        <v>0.0</v>
      </c>
      <c r="D6521" s="12">
        <f t="shared" si="1"/>
        <v>23</v>
      </c>
    </row>
    <row r="6522">
      <c r="A6522" s="10">
        <v>45253.0</v>
      </c>
      <c r="B6522" s="11" t="s">
        <v>4185</v>
      </c>
      <c r="C6522" s="12">
        <v>0.0</v>
      </c>
      <c r="D6522" s="12">
        <f t="shared" si="1"/>
        <v>23</v>
      </c>
    </row>
    <row r="6523">
      <c r="A6523" s="10">
        <v>45253.0</v>
      </c>
      <c r="B6523" s="11" t="s">
        <v>4186</v>
      </c>
      <c r="C6523" s="12">
        <v>0.0</v>
      </c>
      <c r="D6523" s="12">
        <f t="shared" si="1"/>
        <v>23</v>
      </c>
    </row>
    <row r="6524">
      <c r="A6524" s="10">
        <v>45253.0</v>
      </c>
      <c r="B6524" s="11" t="s">
        <v>4187</v>
      </c>
      <c r="C6524" s="12">
        <v>0.0</v>
      </c>
      <c r="D6524" s="12">
        <f t="shared" si="1"/>
        <v>23</v>
      </c>
    </row>
    <row r="6525">
      <c r="A6525" s="10">
        <v>45253.0</v>
      </c>
      <c r="B6525" s="11" t="s">
        <v>1400</v>
      </c>
      <c r="C6525" s="12">
        <v>0.0</v>
      </c>
      <c r="D6525" s="12">
        <f t="shared" si="1"/>
        <v>23</v>
      </c>
    </row>
    <row r="6526">
      <c r="A6526" s="10">
        <v>45253.0</v>
      </c>
      <c r="B6526" s="11" t="s">
        <v>831</v>
      </c>
      <c r="C6526" s="12">
        <v>0.0</v>
      </c>
      <c r="D6526" s="12">
        <f t="shared" si="1"/>
        <v>23</v>
      </c>
    </row>
    <row r="6527">
      <c r="A6527" s="10">
        <v>45253.0</v>
      </c>
      <c r="B6527" s="11" t="s">
        <v>2472</v>
      </c>
      <c r="C6527" s="12">
        <v>0.0</v>
      </c>
      <c r="D6527" s="12">
        <f t="shared" si="1"/>
        <v>23</v>
      </c>
    </row>
    <row r="6528">
      <c r="A6528" s="10">
        <v>45253.0</v>
      </c>
      <c r="B6528" s="11" t="s">
        <v>1747</v>
      </c>
      <c r="C6528" s="12">
        <v>0.0</v>
      </c>
      <c r="D6528" s="12">
        <f t="shared" si="1"/>
        <v>23</v>
      </c>
    </row>
    <row r="6529">
      <c r="A6529" s="10">
        <v>45253.0</v>
      </c>
      <c r="B6529" s="11" t="s">
        <v>3643</v>
      </c>
      <c r="C6529" s="12">
        <v>0.0</v>
      </c>
      <c r="D6529" s="12">
        <f t="shared" si="1"/>
        <v>23</v>
      </c>
    </row>
    <row r="6530">
      <c r="A6530" s="10">
        <v>45253.0</v>
      </c>
      <c r="B6530" s="11" t="s">
        <v>3915</v>
      </c>
      <c r="C6530" s="12">
        <v>0.0</v>
      </c>
      <c r="D6530" s="12">
        <f t="shared" si="1"/>
        <v>23</v>
      </c>
    </row>
    <row r="6531">
      <c r="A6531" s="10">
        <v>45253.0</v>
      </c>
      <c r="B6531" s="11" t="s">
        <v>4188</v>
      </c>
      <c r="C6531" s="12">
        <v>0.0</v>
      </c>
      <c r="D6531" s="12">
        <f t="shared" si="1"/>
        <v>23</v>
      </c>
    </row>
    <row r="6532">
      <c r="A6532" s="10">
        <v>45253.0</v>
      </c>
      <c r="B6532" s="11" t="s">
        <v>1921</v>
      </c>
      <c r="C6532" s="12">
        <v>0.0</v>
      </c>
      <c r="D6532" s="12">
        <f t="shared" si="1"/>
        <v>23</v>
      </c>
    </row>
    <row r="6533">
      <c r="A6533" s="10">
        <v>45253.0</v>
      </c>
      <c r="B6533" s="11" t="s">
        <v>1779</v>
      </c>
      <c r="C6533" s="12">
        <v>0.0</v>
      </c>
      <c r="D6533" s="12">
        <f t="shared" si="1"/>
        <v>23</v>
      </c>
    </row>
    <row r="6534">
      <c r="A6534" s="10">
        <v>45253.0</v>
      </c>
      <c r="B6534" s="11" t="s">
        <v>1730</v>
      </c>
      <c r="C6534" s="12">
        <v>0.0</v>
      </c>
      <c r="D6534" s="12">
        <f t="shared" si="1"/>
        <v>23</v>
      </c>
    </row>
    <row r="6535">
      <c r="A6535" s="10">
        <v>45253.0</v>
      </c>
      <c r="B6535" s="11" t="s">
        <v>4189</v>
      </c>
      <c r="C6535" s="12">
        <v>0.0</v>
      </c>
      <c r="D6535" s="12">
        <f t="shared" si="1"/>
        <v>23</v>
      </c>
    </row>
    <row r="6536">
      <c r="A6536" s="10">
        <v>45235.0</v>
      </c>
      <c r="B6536" s="11" t="s">
        <v>1952</v>
      </c>
      <c r="C6536" s="12">
        <v>0.0</v>
      </c>
      <c r="D6536" s="12">
        <f t="shared" si="1"/>
        <v>5</v>
      </c>
    </row>
    <row r="6537">
      <c r="A6537" s="10">
        <v>45235.0</v>
      </c>
      <c r="B6537" s="11" t="s">
        <v>273</v>
      </c>
      <c r="C6537" s="12">
        <v>0.0</v>
      </c>
      <c r="D6537" s="12">
        <f t="shared" si="1"/>
        <v>5</v>
      </c>
    </row>
    <row r="6538">
      <c r="A6538" s="10">
        <v>45235.0</v>
      </c>
      <c r="B6538" s="11" t="s">
        <v>1101</v>
      </c>
      <c r="C6538" s="12">
        <v>0.0</v>
      </c>
      <c r="D6538" s="12">
        <f t="shared" si="1"/>
        <v>5</v>
      </c>
    </row>
    <row r="6539">
      <c r="A6539" s="10">
        <v>45235.0</v>
      </c>
      <c r="B6539" s="11" t="s">
        <v>4190</v>
      </c>
      <c r="C6539" s="12">
        <v>0.0</v>
      </c>
      <c r="D6539" s="12">
        <f t="shared" si="1"/>
        <v>5</v>
      </c>
    </row>
    <row r="6540">
      <c r="A6540" s="10">
        <v>45235.0</v>
      </c>
      <c r="B6540" s="11" t="s">
        <v>1394</v>
      </c>
      <c r="C6540" s="12">
        <v>0.0</v>
      </c>
      <c r="D6540" s="12">
        <f t="shared" si="1"/>
        <v>5</v>
      </c>
    </row>
    <row r="6541">
      <c r="A6541" s="10">
        <v>45235.0</v>
      </c>
      <c r="B6541" s="11" t="s">
        <v>1419</v>
      </c>
      <c r="C6541" s="12">
        <v>0.0</v>
      </c>
      <c r="D6541" s="12">
        <f t="shared" si="1"/>
        <v>5</v>
      </c>
    </row>
    <row r="6542">
      <c r="A6542" s="10">
        <v>45235.0</v>
      </c>
      <c r="B6542" s="11" t="s">
        <v>4191</v>
      </c>
      <c r="C6542" s="12">
        <v>0.0</v>
      </c>
      <c r="D6542" s="12">
        <f t="shared" si="1"/>
        <v>5</v>
      </c>
    </row>
    <row r="6543">
      <c r="A6543" s="10">
        <v>45235.0</v>
      </c>
      <c r="B6543" s="11" t="s">
        <v>2792</v>
      </c>
      <c r="C6543" s="12">
        <v>0.0</v>
      </c>
      <c r="D6543" s="12">
        <f t="shared" si="1"/>
        <v>5</v>
      </c>
    </row>
    <row r="6544">
      <c r="A6544" s="10">
        <v>45235.0</v>
      </c>
      <c r="B6544" s="11" t="s">
        <v>305</v>
      </c>
      <c r="C6544" s="12">
        <v>0.0</v>
      </c>
      <c r="D6544" s="12">
        <f t="shared" si="1"/>
        <v>5</v>
      </c>
    </row>
    <row r="6545">
      <c r="A6545" s="10">
        <v>45235.0</v>
      </c>
      <c r="B6545" s="11" t="s">
        <v>2351</v>
      </c>
      <c r="C6545" s="12">
        <v>0.0</v>
      </c>
      <c r="D6545" s="12">
        <f t="shared" si="1"/>
        <v>5</v>
      </c>
    </row>
    <row r="6546">
      <c r="A6546" s="10">
        <v>45235.0</v>
      </c>
      <c r="B6546" s="11" t="s">
        <v>485</v>
      </c>
      <c r="C6546" s="12">
        <v>0.0</v>
      </c>
      <c r="D6546" s="12">
        <f t="shared" si="1"/>
        <v>5</v>
      </c>
    </row>
    <row r="6547">
      <c r="A6547" s="10">
        <v>45235.0</v>
      </c>
      <c r="B6547" s="11" t="s">
        <v>3191</v>
      </c>
      <c r="C6547" s="12">
        <v>0.0</v>
      </c>
      <c r="D6547" s="12">
        <f t="shared" si="1"/>
        <v>5</v>
      </c>
    </row>
    <row r="6548">
      <c r="A6548" s="10">
        <v>45235.0</v>
      </c>
      <c r="B6548" s="11" t="s">
        <v>2949</v>
      </c>
      <c r="C6548" s="12">
        <v>0.0</v>
      </c>
      <c r="D6548" s="12">
        <f t="shared" si="1"/>
        <v>5</v>
      </c>
    </row>
    <row r="6549">
      <c r="A6549" s="10">
        <v>45235.0</v>
      </c>
      <c r="B6549" s="11" t="s">
        <v>635</v>
      </c>
      <c r="C6549" s="12">
        <v>0.0</v>
      </c>
      <c r="D6549" s="12">
        <f t="shared" si="1"/>
        <v>5</v>
      </c>
    </row>
    <row r="6550">
      <c r="A6550" s="10">
        <v>45235.0</v>
      </c>
      <c r="B6550" s="11" t="s">
        <v>4192</v>
      </c>
      <c r="C6550" s="12">
        <v>0.0</v>
      </c>
      <c r="D6550" s="12">
        <f t="shared" si="1"/>
        <v>5</v>
      </c>
    </row>
    <row r="6551">
      <c r="A6551" s="10">
        <v>45235.0</v>
      </c>
      <c r="B6551" s="11" t="s">
        <v>1821</v>
      </c>
      <c r="C6551" s="12">
        <v>0.0</v>
      </c>
      <c r="D6551" s="12">
        <f t="shared" si="1"/>
        <v>5</v>
      </c>
    </row>
    <row r="6552">
      <c r="A6552" s="10">
        <v>45235.0</v>
      </c>
      <c r="B6552" s="11" t="s">
        <v>1062</v>
      </c>
      <c r="C6552" s="12">
        <v>0.0</v>
      </c>
      <c r="D6552" s="12">
        <f t="shared" si="1"/>
        <v>5</v>
      </c>
    </row>
    <row r="6553">
      <c r="A6553" s="10">
        <v>45235.0</v>
      </c>
      <c r="B6553" s="11" t="s">
        <v>1886</v>
      </c>
      <c r="C6553" s="12">
        <v>0.0</v>
      </c>
      <c r="D6553" s="12">
        <f t="shared" si="1"/>
        <v>5</v>
      </c>
    </row>
    <row r="6554">
      <c r="A6554" s="10">
        <v>45235.0</v>
      </c>
      <c r="B6554" s="11" t="s">
        <v>2544</v>
      </c>
      <c r="C6554" s="12">
        <v>0.0</v>
      </c>
      <c r="D6554" s="12">
        <f t="shared" si="1"/>
        <v>5</v>
      </c>
    </row>
    <row r="6555">
      <c r="A6555" s="10">
        <v>45235.0</v>
      </c>
      <c r="B6555" s="11" t="s">
        <v>207</v>
      </c>
      <c r="C6555" s="12">
        <v>0.0</v>
      </c>
      <c r="D6555" s="12">
        <f t="shared" si="1"/>
        <v>5</v>
      </c>
    </row>
    <row r="6556">
      <c r="A6556" s="10">
        <v>45235.0</v>
      </c>
      <c r="B6556" s="11" t="s">
        <v>4193</v>
      </c>
      <c r="C6556" s="12">
        <v>0.0</v>
      </c>
      <c r="D6556" s="12">
        <f t="shared" si="1"/>
        <v>5</v>
      </c>
    </row>
    <row r="6557">
      <c r="A6557" s="10">
        <v>45235.0</v>
      </c>
      <c r="B6557" s="11" t="s">
        <v>4194</v>
      </c>
      <c r="C6557" s="12">
        <v>0.0</v>
      </c>
      <c r="D6557" s="12">
        <f t="shared" si="1"/>
        <v>5</v>
      </c>
    </row>
    <row r="6558">
      <c r="A6558" s="10">
        <v>45235.0</v>
      </c>
      <c r="B6558" s="11" t="s">
        <v>4195</v>
      </c>
      <c r="C6558" s="12">
        <v>0.0</v>
      </c>
      <c r="D6558" s="12">
        <f t="shared" si="1"/>
        <v>5</v>
      </c>
    </row>
    <row r="6559">
      <c r="A6559" s="10">
        <v>45235.0</v>
      </c>
      <c r="B6559" s="11" t="s">
        <v>481</v>
      </c>
      <c r="C6559" s="12">
        <v>0.0</v>
      </c>
      <c r="D6559" s="12">
        <f t="shared" si="1"/>
        <v>5</v>
      </c>
    </row>
    <row r="6560">
      <c r="A6560" s="10">
        <v>45235.0</v>
      </c>
      <c r="B6560" s="11" t="s">
        <v>3566</v>
      </c>
      <c r="C6560" s="12">
        <v>0.0</v>
      </c>
      <c r="D6560" s="12">
        <f t="shared" si="1"/>
        <v>5</v>
      </c>
    </row>
    <row r="6561">
      <c r="A6561" s="10">
        <v>45235.0</v>
      </c>
      <c r="B6561" s="11" t="s">
        <v>4196</v>
      </c>
      <c r="C6561" s="12">
        <v>0.0</v>
      </c>
      <c r="D6561" s="12">
        <f t="shared" si="1"/>
        <v>5</v>
      </c>
    </row>
    <row r="6562">
      <c r="A6562" s="10">
        <v>45235.0</v>
      </c>
      <c r="B6562" s="11" t="s">
        <v>4197</v>
      </c>
      <c r="C6562" s="12">
        <v>0.0</v>
      </c>
      <c r="D6562" s="12">
        <f t="shared" si="1"/>
        <v>5</v>
      </c>
    </row>
    <row r="6563">
      <c r="A6563" s="10">
        <v>45235.0</v>
      </c>
      <c r="B6563" s="11" t="s">
        <v>3927</v>
      </c>
      <c r="C6563" s="12">
        <v>0.0</v>
      </c>
      <c r="D6563" s="12">
        <f t="shared" si="1"/>
        <v>5</v>
      </c>
    </row>
    <row r="6564">
      <c r="A6564" s="10">
        <v>45235.0</v>
      </c>
      <c r="B6564" s="11" t="s">
        <v>4198</v>
      </c>
      <c r="C6564" s="12">
        <v>0.0</v>
      </c>
      <c r="D6564" s="12">
        <f t="shared" si="1"/>
        <v>5</v>
      </c>
    </row>
    <row r="6565">
      <c r="A6565" s="10">
        <v>45235.0</v>
      </c>
      <c r="B6565" s="11" t="s">
        <v>4199</v>
      </c>
      <c r="C6565" s="12">
        <v>0.0</v>
      </c>
      <c r="D6565" s="12">
        <f t="shared" si="1"/>
        <v>5</v>
      </c>
    </row>
    <row r="6566">
      <c r="A6566" s="10">
        <v>45235.0</v>
      </c>
      <c r="B6566" s="11" t="s">
        <v>4200</v>
      </c>
      <c r="C6566" s="12">
        <v>0.0</v>
      </c>
      <c r="D6566" s="12">
        <f t="shared" si="1"/>
        <v>5</v>
      </c>
    </row>
    <row r="6567">
      <c r="A6567" s="10">
        <v>45235.0</v>
      </c>
      <c r="B6567" s="11" t="s">
        <v>1745</v>
      </c>
      <c r="C6567" s="12">
        <v>0.0</v>
      </c>
      <c r="D6567" s="12">
        <f t="shared" si="1"/>
        <v>5</v>
      </c>
    </row>
    <row r="6568">
      <c r="A6568" s="10">
        <v>45254.0</v>
      </c>
      <c r="B6568" s="11" t="s">
        <v>3700</v>
      </c>
      <c r="C6568" s="12">
        <v>0.0</v>
      </c>
      <c r="D6568" s="12">
        <f t="shared" si="1"/>
        <v>24</v>
      </c>
    </row>
    <row r="6569">
      <c r="A6569" s="10">
        <v>45254.0</v>
      </c>
      <c r="B6569" s="11" t="s">
        <v>1662</v>
      </c>
      <c r="C6569" s="12">
        <v>0.0</v>
      </c>
      <c r="D6569" s="12">
        <f t="shared" si="1"/>
        <v>24</v>
      </c>
    </row>
    <row r="6570">
      <c r="A6570" s="10">
        <v>45254.0</v>
      </c>
      <c r="B6570" s="11" t="s">
        <v>1196</v>
      </c>
      <c r="C6570" s="12">
        <v>0.0</v>
      </c>
      <c r="D6570" s="12">
        <f t="shared" si="1"/>
        <v>24</v>
      </c>
    </row>
    <row r="6571">
      <c r="A6571" s="10">
        <v>45254.0</v>
      </c>
      <c r="B6571" s="11" t="s">
        <v>4201</v>
      </c>
      <c r="C6571" s="12">
        <v>0.0</v>
      </c>
      <c r="D6571" s="12">
        <f t="shared" si="1"/>
        <v>24</v>
      </c>
    </row>
    <row r="6572">
      <c r="A6572" s="10">
        <v>45254.0</v>
      </c>
      <c r="B6572" s="11" t="s">
        <v>397</v>
      </c>
      <c r="C6572" s="12">
        <v>0.0</v>
      </c>
      <c r="D6572" s="12">
        <f t="shared" si="1"/>
        <v>24</v>
      </c>
    </row>
    <row r="6573">
      <c r="A6573" s="10">
        <v>45254.0</v>
      </c>
      <c r="B6573" s="11" t="s">
        <v>272</v>
      </c>
      <c r="C6573" s="12">
        <v>0.0</v>
      </c>
      <c r="D6573" s="12">
        <f t="shared" si="1"/>
        <v>24</v>
      </c>
    </row>
    <row r="6574">
      <c r="A6574" s="10">
        <v>45254.0</v>
      </c>
      <c r="B6574" s="11" t="s">
        <v>4202</v>
      </c>
      <c r="C6574" s="12">
        <v>0.0</v>
      </c>
      <c r="D6574" s="12">
        <f t="shared" si="1"/>
        <v>24</v>
      </c>
    </row>
    <row r="6575">
      <c r="A6575" s="10">
        <v>45254.0</v>
      </c>
      <c r="B6575" s="11" t="s">
        <v>4203</v>
      </c>
      <c r="C6575" s="12">
        <v>0.0</v>
      </c>
      <c r="D6575" s="12">
        <f t="shared" si="1"/>
        <v>24</v>
      </c>
    </row>
    <row r="6576">
      <c r="A6576" s="10">
        <v>45254.0</v>
      </c>
      <c r="B6576" s="11" t="s">
        <v>124</v>
      </c>
      <c r="C6576" s="12">
        <v>0.0</v>
      </c>
      <c r="D6576" s="12">
        <f t="shared" si="1"/>
        <v>24</v>
      </c>
    </row>
    <row r="6577">
      <c r="A6577" s="10">
        <v>45254.0</v>
      </c>
      <c r="B6577" s="11" t="s">
        <v>4204</v>
      </c>
      <c r="C6577" s="12">
        <v>0.0</v>
      </c>
      <c r="D6577" s="12">
        <f t="shared" si="1"/>
        <v>24</v>
      </c>
    </row>
    <row r="6578">
      <c r="A6578" s="10">
        <v>45254.0</v>
      </c>
      <c r="B6578" s="11" t="s">
        <v>1190</v>
      </c>
      <c r="C6578" s="12">
        <v>0.0</v>
      </c>
      <c r="D6578" s="12">
        <f t="shared" si="1"/>
        <v>24</v>
      </c>
    </row>
    <row r="6579">
      <c r="A6579" s="10">
        <v>45254.0</v>
      </c>
      <c r="B6579" s="11" t="s">
        <v>1586</v>
      </c>
      <c r="C6579" s="12">
        <v>0.0</v>
      </c>
      <c r="D6579" s="12">
        <f t="shared" si="1"/>
        <v>24</v>
      </c>
    </row>
    <row r="6580">
      <c r="A6580" s="10">
        <v>45254.0</v>
      </c>
      <c r="B6580" s="11" t="s">
        <v>4205</v>
      </c>
      <c r="C6580" s="12">
        <v>0.0</v>
      </c>
      <c r="D6580" s="12">
        <f t="shared" si="1"/>
        <v>24</v>
      </c>
    </row>
    <row r="6581">
      <c r="A6581" s="10">
        <v>45254.0</v>
      </c>
      <c r="B6581" s="11" t="s">
        <v>4206</v>
      </c>
      <c r="C6581" s="12">
        <v>0.0</v>
      </c>
      <c r="D6581" s="12">
        <f t="shared" si="1"/>
        <v>24</v>
      </c>
    </row>
    <row r="6582">
      <c r="A6582" s="10">
        <v>45254.0</v>
      </c>
      <c r="B6582" s="11" t="s">
        <v>2680</v>
      </c>
      <c r="C6582" s="12">
        <v>0.0</v>
      </c>
      <c r="D6582" s="12">
        <f t="shared" si="1"/>
        <v>24</v>
      </c>
    </row>
    <row r="6583">
      <c r="A6583" s="10">
        <v>45254.0</v>
      </c>
      <c r="B6583" s="11" t="s">
        <v>1030</v>
      </c>
      <c r="C6583" s="12">
        <v>0.0</v>
      </c>
      <c r="D6583" s="12">
        <f t="shared" si="1"/>
        <v>24</v>
      </c>
    </row>
    <row r="6584">
      <c r="A6584" s="10">
        <v>45254.0</v>
      </c>
      <c r="B6584" s="11" t="s">
        <v>343</v>
      </c>
      <c r="C6584" s="12">
        <v>0.0</v>
      </c>
      <c r="D6584" s="12">
        <f t="shared" si="1"/>
        <v>24</v>
      </c>
    </row>
    <row r="6585">
      <c r="A6585" s="10">
        <v>45254.0</v>
      </c>
      <c r="B6585" s="11" t="s">
        <v>713</v>
      </c>
      <c r="C6585" s="12">
        <v>0.0</v>
      </c>
      <c r="D6585" s="12">
        <f t="shared" si="1"/>
        <v>24</v>
      </c>
    </row>
    <row r="6586">
      <c r="A6586" s="10">
        <v>45254.0</v>
      </c>
      <c r="B6586" s="11" t="s">
        <v>1839</v>
      </c>
      <c r="C6586" s="12">
        <v>0.0</v>
      </c>
      <c r="D6586" s="12">
        <f t="shared" si="1"/>
        <v>24</v>
      </c>
    </row>
    <row r="6587">
      <c r="A6587" s="10">
        <v>45254.0</v>
      </c>
      <c r="B6587" s="11" t="s">
        <v>4207</v>
      </c>
      <c r="C6587" s="12">
        <v>0.0</v>
      </c>
      <c r="D6587" s="12">
        <f t="shared" si="1"/>
        <v>24</v>
      </c>
    </row>
    <row r="6588">
      <c r="A6588" s="10">
        <v>45254.0</v>
      </c>
      <c r="B6588" s="11" t="s">
        <v>4208</v>
      </c>
      <c r="C6588" s="12">
        <v>0.0</v>
      </c>
      <c r="D6588" s="12">
        <f t="shared" si="1"/>
        <v>24</v>
      </c>
    </row>
    <row r="6589">
      <c r="A6589" s="10">
        <v>45254.0</v>
      </c>
      <c r="B6589" s="11" t="s">
        <v>1270</v>
      </c>
      <c r="C6589" s="12">
        <v>0.0</v>
      </c>
      <c r="D6589" s="12">
        <f t="shared" si="1"/>
        <v>24</v>
      </c>
    </row>
    <row r="6590">
      <c r="A6590" s="10">
        <v>45254.0</v>
      </c>
      <c r="B6590" s="11" t="s">
        <v>1730</v>
      </c>
      <c r="C6590" s="12">
        <v>0.0</v>
      </c>
      <c r="D6590" s="12">
        <f t="shared" si="1"/>
        <v>24</v>
      </c>
    </row>
    <row r="6591">
      <c r="A6591" s="10">
        <v>45254.0</v>
      </c>
      <c r="B6591" s="11" t="s">
        <v>4209</v>
      </c>
      <c r="C6591" s="12">
        <v>0.0</v>
      </c>
      <c r="D6591" s="12">
        <f t="shared" si="1"/>
        <v>24</v>
      </c>
    </row>
    <row r="6592">
      <c r="A6592" s="10">
        <v>45254.0</v>
      </c>
      <c r="B6592" s="11" t="s">
        <v>4210</v>
      </c>
      <c r="C6592" s="12">
        <v>0.0</v>
      </c>
      <c r="D6592" s="12">
        <f t="shared" si="1"/>
        <v>24</v>
      </c>
    </row>
    <row r="6593">
      <c r="A6593" s="10">
        <v>45254.0</v>
      </c>
      <c r="B6593" s="11" t="s">
        <v>2555</v>
      </c>
      <c r="C6593" s="12">
        <v>0.0</v>
      </c>
      <c r="D6593" s="12">
        <f t="shared" si="1"/>
        <v>24</v>
      </c>
    </row>
    <row r="6594">
      <c r="A6594" s="10">
        <v>45254.0</v>
      </c>
      <c r="B6594" s="11" t="s">
        <v>4211</v>
      </c>
      <c r="C6594" s="12">
        <v>0.0</v>
      </c>
      <c r="D6594" s="12">
        <f t="shared" si="1"/>
        <v>24</v>
      </c>
    </row>
    <row r="6595">
      <c r="A6595" s="10">
        <v>45254.0</v>
      </c>
      <c r="B6595" s="11" t="s">
        <v>443</v>
      </c>
      <c r="C6595" s="12">
        <v>0.0</v>
      </c>
      <c r="D6595" s="12">
        <f t="shared" si="1"/>
        <v>24</v>
      </c>
    </row>
    <row r="6596">
      <c r="A6596" s="10">
        <v>45254.0</v>
      </c>
      <c r="B6596" s="11" t="s">
        <v>3988</v>
      </c>
      <c r="C6596" s="12">
        <v>0.0</v>
      </c>
      <c r="D6596" s="12">
        <f t="shared" si="1"/>
        <v>24</v>
      </c>
    </row>
    <row r="6597">
      <c r="A6597" s="10">
        <v>45254.0</v>
      </c>
      <c r="B6597" s="11" t="s">
        <v>1422</v>
      </c>
      <c r="C6597" s="12">
        <v>0.0</v>
      </c>
      <c r="D6597" s="12">
        <f t="shared" si="1"/>
        <v>24</v>
      </c>
    </row>
    <row r="6598">
      <c r="A6598" s="10">
        <v>45254.0</v>
      </c>
      <c r="B6598" s="11" t="s">
        <v>1750</v>
      </c>
      <c r="C6598" s="12">
        <v>0.0</v>
      </c>
      <c r="D6598" s="12">
        <f t="shared" si="1"/>
        <v>24</v>
      </c>
    </row>
    <row r="6599">
      <c r="A6599" s="10">
        <v>45254.0</v>
      </c>
      <c r="B6599" s="11" t="s">
        <v>4212</v>
      </c>
      <c r="C6599" s="12">
        <v>0.0</v>
      </c>
      <c r="D6599" s="12">
        <f t="shared" si="1"/>
        <v>24</v>
      </c>
    </row>
    <row r="6600">
      <c r="A6600" s="10">
        <v>45254.0</v>
      </c>
      <c r="B6600" s="11" t="s">
        <v>2008</v>
      </c>
      <c r="C6600" s="12">
        <v>0.0</v>
      </c>
      <c r="D6600" s="12">
        <f t="shared" si="1"/>
        <v>24</v>
      </c>
    </row>
    <row r="6601">
      <c r="A6601" s="10">
        <v>45254.0</v>
      </c>
      <c r="B6601" s="11" t="s">
        <v>4213</v>
      </c>
      <c r="C6601" s="12">
        <v>0.0</v>
      </c>
      <c r="D6601" s="12">
        <f t="shared" si="1"/>
        <v>24</v>
      </c>
    </row>
    <row r="6602">
      <c r="A6602" s="10">
        <v>45254.0</v>
      </c>
      <c r="B6602" s="11" t="s">
        <v>890</v>
      </c>
      <c r="C6602" s="12">
        <v>0.0</v>
      </c>
      <c r="D6602" s="12">
        <f t="shared" si="1"/>
        <v>24</v>
      </c>
    </row>
    <row r="6603">
      <c r="A6603" s="10">
        <v>45254.0</v>
      </c>
      <c r="B6603" s="11" t="s">
        <v>3171</v>
      </c>
      <c r="C6603" s="12">
        <v>0.0</v>
      </c>
      <c r="D6603" s="12">
        <f t="shared" si="1"/>
        <v>24</v>
      </c>
    </row>
    <row r="6604">
      <c r="A6604" s="10">
        <v>45254.0</v>
      </c>
      <c r="B6604" s="11" t="s">
        <v>4214</v>
      </c>
      <c r="C6604" s="12">
        <v>0.0</v>
      </c>
      <c r="D6604" s="12">
        <f t="shared" si="1"/>
        <v>24</v>
      </c>
    </row>
    <row r="6605">
      <c r="A6605" s="10">
        <v>45254.0</v>
      </c>
      <c r="B6605" s="11" t="s">
        <v>4215</v>
      </c>
      <c r="C6605" s="12">
        <v>0.0</v>
      </c>
      <c r="D6605" s="12">
        <f t="shared" si="1"/>
        <v>24</v>
      </c>
    </row>
    <row r="6606">
      <c r="A6606" s="10">
        <v>45254.0</v>
      </c>
      <c r="B6606" s="11" t="s">
        <v>4216</v>
      </c>
      <c r="C6606" s="12">
        <v>0.0</v>
      </c>
      <c r="D6606" s="12">
        <f t="shared" si="1"/>
        <v>24</v>
      </c>
    </row>
    <row r="6607">
      <c r="A6607" s="10">
        <v>45254.0</v>
      </c>
      <c r="B6607" s="11" t="s">
        <v>4217</v>
      </c>
      <c r="C6607" s="12">
        <v>0.0</v>
      </c>
      <c r="D6607" s="12">
        <f t="shared" si="1"/>
        <v>24</v>
      </c>
    </row>
    <row r="6608">
      <c r="A6608" s="10">
        <v>45254.0</v>
      </c>
      <c r="B6608" s="11" t="s">
        <v>369</v>
      </c>
      <c r="C6608" s="12">
        <v>0.0</v>
      </c>
      <c r="D6608" s="12">
        <f t="shared" si="1"/>
        <v>24</v>
      </c>
    </row>
    <row r="6609">
      <c r="A6609" s="10">
        <v>45254.0</v>
      </c>
      <c r="B6609" s="11" t="s">
        <v>4218</v>
      </c>
      <c r="C6609" s="12">
        <v>0.0</v>
      </c>
      <c r="D6609" s="12">
        <f t="shared" si="1"/>
        <v>24</v>
      </c>
    </row>
    <row r="6610">
      <c r="A6610" s="10">
        <v>45254.0</v>
      </c>
      <c r="B6610" s="11" t="s">
        <v>1405</v>
      </c>
      <c r="C6610" s="12">
        <v>0.0</v>
      </c>
      <c r="D6610" s="12">
        <f t="shared" si="1"/>
        <v>24</v>
      </c>
    </row>
    <row r="6611">
      <c r="A6611" s="10">
        <v>45254.0</v>
      </c>
      <c r="B6611" s="11" t="s">
        <v>4219</v>
      </c>
      <c r="C6611" s="12">
        <v>0.0</v>
      </c>
      <c r="D6611" s="12">
        <f t="shared" si="1"/>
        <v>24</v>
      </c>
    </row>
    <row r="6612">
      <c r="A6612" s="10">
        <v>45254.0</v>
      </c>
      <c r="B6612" s="11" t="s">
        <v>2791</v>
      </c>
      <c r="C6612" s="12">
        <v>0.0</v>
      </c>
      <c r="D6612" s="12">
        <f t="shared" si="1"/>
        <v>24</v>
      </c>
    </row>
    <row r="6613">
      <c r="A6613" s="10">
        <v>45254.0</v>
      </c>
      <c r="B6613" s="11" t="s">
        <v>2910</v>
      </c>
      <c r="C6613" s="12">
        <v>0.0</v>
      </c>
      <c r="D6613" s="12">
        <f t="shared" si="1"/>
        <v>24</v>
      </c>
    </row>
    <row r="6614">
      <c r="A6614" s="10">
        <v>45254.0</v>
      </c>
      <c r="B6614" s="11" t="s">
        <v>4220</v>
      </c>
      <c r="C6614" s="12">
        <v>0.0</v>
      </c>
      <c r="D6614" s="12">
        <f t="shared" si="1"/>
        <v>24</v>
      </c>
    </row>
    <row r="6615">
      <c r="A6615" s="10">
        <v>45254.0</v>
      </c>
      <c r="B6615" s="11" t="s">
        <v>982</v>
      </c>
      <c r="C6615" s="12">
        <v>0.0</v>
      </c>
      <c r="D6615" s="12">
        <f t="shared" si="1"/>
        <v>24</v>
      </c>
    </row>
    <row r="6616">
      <c r="A6616" s="10">
        <v>45254.0</v>
      </c>
      <c r="B6616" s="11" t="s">
        <v>4221</v>
      </c>
      <c r="C6616" s="12">
        <v>0.0</v>
      </c>
      <c r="D6616" s="12">
        <f t="shared" si="1"/>
        <v>24</v>
      </c>
    </row>
    <row r="6617">
      <c r="A6617" s="10">
        <v>45254.0</v>
      </c>
      <c r="B6617" s="11" t="s">
        <v>1743</v>
      </c>
      <c r="C6617" s="12">
        <v>0.0</v>
      </c>
      <c r="D6617" s="12">
        <f t="shared" si="1"/>
        <v>24</v>
      </c>
    </row>
    <row r="6618">
      <c r="A6618" s="10">
        <v>45254.0</v>
      </c>
      <c r="B6618" s="11" t="s">
        <v>4222</v>
      </c>
      <c r="C6618" s="12">
        <v>0.0</v>
      </c>
      <c r="D6618" s="12">
        <f t="shared" si="1"/>
        <v>24</v>
      </c>
    </row>
    <row r="6619">
      <c r="A6619" s="10">
        <v>45254.0</v>
      </c>
      <c r="B6619" s="11" t="s">
        <v>4223</v>
      </c>
      <c r="C6619" s="12">
        <v>0.0</v>
      </c>
      <c r="D6619" s="12">
        <f t="shared" si="1"/>
        <v>24</v>
      </c>
    </row>
    <row r="6620">
      <c r="A6620" s="10">
        <v>45254.0</v>
      </c>
      <c r="B6620" s="11" t="s">
        <v>2461</v>
      </c>
      <c r="C6620" s="12">
        <v>0.0</v>
      </c>
      <c r="D6620" s="12">
        <f t="shared" si="1"/>
        <v>24</v>
      </c>
    </row>
    <row r="6621">
      <c r="A6621" s="10">
        <v>45254.0</v>
      </c>
      <c r="B6621" s="11" t="s">
        <v>4224</v>
      </c>
      <c r="C6621" s="12">
        <v>0.0</v>
      </c>
      <c r="D6621" s="12">
        <f t="shared" si="1"/>
        <v>24</v>
      </c>
    </row>
    <row r="6622">
      <c r="A6622" s="10">
        <v>45254.0</v>
      </c>
      <c r="B6622" s="11" t="s">
        <v>4225</v>
      </c>
      <c r="C6622" s="12">
        <v>0.0</v>
      </c>
      <c r="D6622" s="12">
        <f t="shared" si="1"/>
        <v>24</v>
      </c>
    </row>
    <row r="6623">
      <c r="A6623" s="10">
        <v>45254.0</v>
      </c>
      <c r="B6623" s="11" t="s">
        <v>3137</v>
      </c>
      <c r="C6623" s="12">
        <v>0.0</v>
      </c>
      <c r="D6623" s="12">
        <f t="shared" si="1"/>
        <v>24</v>
      </c>
    </row>
    <row r="6624">
      <c r="A6624" s="10">
        <v>45254.0</v>
      </c>
      <c r="B6624" s="11" t="s">
        <v>3829</v>
      </c>
      <c r="C6624" s="12">
        <v>0.0</v>
      </c>
      <c r="D6624" s="12">
        <f t="shared" si="1"/>
        <v>24</v>
      </c>
    </row>
    <row r="6625">
      <c r="A6625" s="10">
        <v>45254.0</v>
      </c>
      <c r="B6625" s="11" t="s">
        <v>4226</v>
      </c>
      <c r="C6625" s="12">
        <v>0.0</v>
      </c>
      <c r="D6625" s="12">
        <f t="shared" si="1"/>
        <v>24</v>
      </c>
    </row>
    <row r="6626">
      <c r="A6626" s="10">
        <v>45254.0</v>
      </c>
      <c r="B6626" s="11" t="s">
        <v>4227</v>
      </c>
      <c r="C6626" s="12">
        <v>0.0</v>
      </c>
      <c r="D6626" s="12">
        <f t="shared" si="1"/>
        <v>24</v>
      </c>
    </row>
    <row r="6627">
      <c r="A6627" s="10">
        <v>45254.0</v>
      </c>
      <c r="B6627" s="11" t="s">
        <v>4228</v>
      </c>
      <c r="C6627" s="12">
        <v>0.0</v>
      </c>
      <c r="D6627" s="12">
        <f t="shared" si="1"/>
        <v>24</v>
      </c>
    </row>
    <row r="6628">
      <c r="A6628" s="10">
        <v>45254.0</v>
      </c>
      <c r="B6628" s="11" t="s">
        <v>1616</v>
      </c>
      <c r="C6628" s="12">
        <v>0.0</v>
      </c>
      <c r="D6628" s="12">
        <f t="shared" si="1"/>
        <v>24</v>
      </c>
    </row>
    <row r="6629">
      <c r="A6629" s="10">
        <v>45254.0</v>
      </c>
      <c r="B6629" s="11" t="s">
        <v>4229</v>
      </c>
      <c r="C6629" s="12">
        <v>0.0</v>
      </c>
      <c r="D6629" s="12">
        <f t="shared" si="1"/>
        <v>24</v>
      </c>
    </row>
    <row r="6630">
      <c r="A6630" s="10">
        <v>45254.0</v>
      </c>
      <c r="B6630" s="11" t="s">
        <v>4230</v>
      </c>
      <c r="C6630" s="12">
        <v>0.0</v>
      </c>
      <c r="D6630" s="12">
        <f t="shared" si="1"/>
        <v>24</v>
      </c>
    </row>
    <row r="6631">
      <c r="A6631" s="10">
        <v>45246.0</v>
      </c>
      <c r="B6631" s="11" t="s">
        <v>860</v>
      </c>
      <c r="C6631" s="12">
        <v>0.0</v>
      </c>
      <c r="D6631" s="12">
        <f t="shared" si="1"/>
        <v>16</v>
      </c>
    </row>
    <row r="6632">
      <c r="A6632" s="10">
        <v>45246.0</v>
      </c>
      <c r="B6632" s="11" t="s">
        <v>4231</v>
      </c>
      <c r="C6632" s="12">
        <v>0.0</v>
      </c>
      <c r="D6632" s="12">
        <f t="shared" si="1"/>
        <v>16</v>
      </c>
    </row>
    <row r="6633">
      <c r="A6633" s="10">
        <v>45246.0</v>
      </c>
      <c r="B6633" s="11" t="s">
        <v>651</v>
      </c>
      <c r="C6633" s="12">
        <v>0.0</v>
      </c>
      <c r="D6633" s="12">
        <f t="shared" si="1"/>
        <v>16</v>
      </c>
    </row>
    <row r="6634">
      <c r="A6634" s="10">
        <v>45246.0</v>
      </c>
      <c r="B6634" s="11" t="s">
        <v>2192</v>
      </c>
      <c r="C6634" s="12">
        <v>0.0</v>
      </c>
      <c r="D6634" s="12">
        <f t="shared" si="1"/>
        <v>16</v>
      </c>
    </row>
    <row r="6635">
      <c r="A6635" s="10">
        <v>45246.0</v>
      </c>
      <c r="B6635" s="11" t="s">
        <v>4232</v>
      </c>
      <c r="C6635" s="12">
        <v>0.0</v>
      </c>
      <c r="D6635" s="12">
        <f t="shared" si="1"/>
        <v>16</v>
      </c>
    </row>
    <row r="6636">
      <c r="A6636" s="10">
        <v>45246.0</v>
      </c>
      <c r="B6636" s="11" t="s">
        <v>2026</v>
      </c>
      <c r="C6636" s="12">
        <v>0.0</v>
      </c>
      <c r="D6636" s="12">
        <f t="shared" si="1"/>
        <v>16</v>
      </c>
    </row>
    <row r="6637">
      <c r="A6637" s="10">
        <v>45246.0</v>
      </c>
      <c r="B6637" s="11" t="s">
        <v>1511</v>
      </c>
      <c r="C6637" s="12">
        <v>0.0</v>
      </c>
      <c r="D6637" s="12">
        <f t="shared" si="1"/>
        <v>16</v>
      </c>
    </row>
    <row r="6638">
      <c r="A6638" s="10">
        <v>45246.0</v>
      </c>
      <c r="B6638" s="11" t="s">
        <v>1101</v>
      </c>
      <c r="C6638" s="12">
        <v>0.0</v>
      </c>
      <c r="D6638" s="12">
        <f t="shared" si="1"/>
        <v>16</v>
      </c>
    </row>
    <row r="6639">
      <c r="A6639" s="10">
        <v>45246.0</v>
      </c>
      <c r="B6639" s="11" t="s">
        <v>320</v>
      </c>
      <c r="C6639" s="12">
        <v>0.0</v>
      </c>
      <c r="D6639" s="12">
        <f t="shared" si="1"/>
        <v>16</v>
      </c>
    </row>
    <row r="6640">
      <c r="A6640" s="10">
        <v>45246.0</v>
      </c>
      <c r="B6640" s="11" t="s">
        <v>4233</v>
      </c>
      <c r="C6640" s="12">
        <v>0.0</v>
      </c>
      <c r="D6640" s="12">
        <f t="shared" si="1"/>
        <v>16</v>
      </c>
    </row>
    <row r="6641">
      <c r="A6641" s="10">
        <v>45246.0</v>
      </c>
      <c r="B6641" s="11" t="s">
        <v>1545</v>
      </c>
      <c r="C6641" s="12">
        <v>0.0</v>
      </c>
      <c r="D6641" s="12">
        <f t="shared" si="1"/>
        <v>16</v>
      </c>
    </row>
    <row r="6642">
      <c r="A6642" s="10">
        <v>45246.0</v>
      </c>
      <c r="B6642" s="11" t="s">
        <v>4234</v>
      </c>
      <c r="C6642" s="12">
        <v>0.0</v>
      </c>
      <c r="D6642" s="12">
        <f t="shared" si="1"/>
        <v>16</v>
      </c>
    </row>
    <row r="6643">
      <c r="A6643" s="10">
        <v>45246.0</v>
      </c>
      <c r="B6643" s="11" t="s">
        <v>4235</v>
      </c>
      <c r="C6643" s="12">
        <v>0.0</v>
      </c>
      <c r="D6643" s="12">
        <f t="shared" si="1"/>
        <v>16</v>
      </c>
    </row>
    <row r="6644">
      <c r="A6644" s="10">
        <v>45246.0</v>
      </c>
      <c r="B6644" s="11" t="s">
        <v>4236</v>
      </c>
      <c r="C6644" s="12">
        <v>0.0</v>
      </c>
      <c r="D6644" s="12">
        <f t="shared" si="1"/>
        <v>16</v>
      </c>
    </row>
    <row r="6645">
      <c r="A6645" s="10">
        <v>45246.0</v>
      </c>
      <c r="B6645" s="11" t="s">
        <v>4237</v>
      </c>
      <c r="C6645" s="12">
        <v>0.0</v>
      </c>
      <c r="D6645" s="12">
        <f t="shared" si="1"/>
        <v>16</v>
      </c>
    </row>
    <row r="6646">
      <c r="A6646" s="10">
        <v>45246.0</v>
      </c>
      <c r="B6646" s="11" t="s">
        <v>327</v>
      </c>
      <c r="C6646" s="12">
        <v>0.0</v>
      </c>
      <c r="D6646" s="12">
        <f t="shared" si="1"/>
        <v>16</v>
      </c>
    </row>
    <row r="6647">
      <c r="A6647" s="10">
        <v>45246.0</v>
      </c>
      <c r="B6647" s="11" t="s">
        <v>331</v>
      </c>
      <c r="C6647" s="12">
        <v>0.0</v>
      </c>
      <c r="D6647" s="12">
        <f t="shared" si="1"/>
        <v>16</v>
      </c>
    </row>
    <row r="6648">
      <c r="A6648" s="10">
        <v>45246.0</v>
      </c>
      <c r="B6648" s="11" t="s">
        <v>4238</v>
      </c>
      <c r="C6648" s="12">
        <v>0.0</v>
      </c>
      <c r="D6648" s="12">
        <f t="shared" si="1"/>
        <v>16</v>
      </c>
    </row>
    <row r="6649">
      <c r="A6649" s="10">
        <v>45246.0</v>
      </c>
      <c r="B6649" s="11" t="s">
        <v>2638</v>
      </c>
      <c r="C6649" s="12">
        <v>0.0</v>
      </c>
      <c r="D6649" s="12">
        <f t="shared" si="1"/>
        <v>16</v>
      </c>
    </row>
    <row r="6650">
      <c r="A6650" s="10">
        <v>45246.0</v>
      </c>
      <c r="B6650" s="11" t="s">
        <v>4239</v>
      </c>
      <c r="C6650" s="12">
        <v>0.0</v>
      </c>
      <c r="D6650" s="12">
        <f t="shared" si="1"/>
        <v>16</v>
      </c>
    </row>
    <row r="6651">
      <c r="A6651" s="10">
        <v>45246.0</v>
      </c>
      <c r="B6651" s="11" t="s">
        <v>4240</v>
      </c>
      <c r="C6651" s="12">
        <v>0.0</v>
      </c>
      <c r="D6651" s="12">
        <f t="shared" si="1"/>
        <v>16</v>
      </c>
    </row>
    <row r="6652">
      <c r="A6652" s="10">
        <v>45246.0</v>
      </c>
      <c r="B6652" s="11" t="s">
        <v>2607</v>
      </c>
      <c r="C6652" s="12">
        <v>0.0</v>
      </c>
      <c r="D6652" s="12">
        <f t="shared" si="1"/>
        <v>16</v>
      </c>
    </row>
    <row r="6653">
      <c r="A6653" s="10">
        <v>45246.0</v>
      </c>
      <c r="B6653" s="11" t="s">
        <v>450</v>
      </c>
      <c r="C6653" s="12">
        <v>0.0</v>
      </c>
      <c r="D6653" s="12">
        <f t="shared" si="1"/>
        <v>16</v>
      </c>
    </row>
    <row r="6654">
      <c r="A6654" s="10">
        <v>45246.0</v>
      </c>
      <c r="B6654" s="11" t="s">
        <v>4241</v>
      </c>
      <c r="C6654" s="12">
        <v>0.0</v>
      </c>
      <c r="D6654" s="12">
        <f t="shared" si="1"/>
        <v>16</v>
      </c>
    </row>
    <row r="6655">
      <c r="A6655" s="10">
        <v>45246.0</v>
      </c>
      <c r="B6655" s="11" t="s">
        <v>4242</v>
      </c>
      <c r="C6655" s="12">
        <v>0.0</v>
      </c>
      <c r="D6655" s="12">
        <f t="shared" si="1"/>
        <v>16</v>
      </c>
    </row>
    <row r="6656">
      <c r="A6656" s="10">
        <v>45246.0</v>
      </c>
      <c r="B6656" s="11" t="s">
        <v>343</v>
      </c>
      <c r="C6656" s="12">
        <v>0.0</v>
      </c>
      <c r="D6656" s="12">
        <f t="shared" si="1"/>
        <v>16</v>
      </c>
    </row>
    <row r="6657">
      <c r="A6657" s="10">
        <v>45246.0</v>
      </c>
      <c r="B6657" s="11" t="s">
        <v>4243</v>
      </c>
      <c r="C6657" s="12">
        <v>0.0</v>
      </c>
      <c r="D6657" s="12">
        <f t="shared" si="1"/>
        <v>16</v>
      </c>
    </row>
    <row r="6658">
      <c r="A6658" s="10">
        <v>45246.0</v>
      </c>
      <c r="B6658" s="11" t="s">
        <v>4244</v>
      </c>
      <c r="C6658" s="12">
        <v>0.0</v>
      </c>
      <c r="D6658" s="12">
        <f t="shared" si="1"/>
        <v>16</v>
      </c>
    </row>
    <row r="6659">
      <c r="A6659" s="10">
        <v>45246.0</v>
      </c>
      <c r="B6659" s="11" t="s">
        <v>4245</v>
      </c>
      <c r="C6659" s="12">
        <v>0.0</v>
      </c>
      <c r="D6659" s="12">
        <f t="shared" si="1"/>
        <v>16</v>
      </c>
    </row>
    <row r="6660">
      <c r="A6660" s="10">
        <v>45246.0</v>
      </c>
      <c r="B6660" s="11" t="s">
        <v>4246</v>
      </c>
      <c r="C6660" s="12">
        <v>0.0</v>
      </c>
      <c r="D6660" s="12">
        <f t="shared" si="1"/>
        <v>16</v>
      </c>
    </row>
    <row r="6661">
      <c r="A6661" s="10">
        <v>45246.0</v>
      </c>
      <c r="B6661" s="11" t="s">
        <v>324</v>
      </c>
      <c r="C6661" s="12">
        <v>0.0</v>
      </c>
      <c r="D6661" s="12">
        <f t="shared" si="1"/>
        <v>16</v>
      </c>
    </row>
    <row r="6662">
      <c r="A6662" s="10">
        <v>45246.0</v>
      </c>
      <c r="B6662" s="11" t="s">
        <v>945</v>
      </c>
      <c r="C6662" s="12">
        <v>0.0</v>
      </c>
      <c r="D6662" s="12">
        <f t="shared" si="1"/>
        <v>16</v>
      </c>
    </row>
    <row r="6663">
      <c r="A6663" s="10">
        <v>45246.0</v>
      </c>
      <c r="B6663" s="11" t="s">
        <v>982</v>
      </c>
      <c r="C6663" s="12">
        <v>0.0</v>
      </c>
      <c r="D6663" s="12">
        <f t="shared" si="1"/>
        <v>16</v>
      </c>
    </row>
    <row r="6664">
      <c r="A6664" s="10">
        <v>45246.0</v>
      </c>
      <c r="B6664" s="11" t="s">
        <v>497</v>
      </c>
      <c r="C6664" s="12">
        <v>0.0</v>
      </c>
      <c r="D6664" s="12">
        <f t="shared" si="1"/>
        <v>16</v>
      </c>
    </row>
    <row r="6665">
      <c r="A6665" s="10">
        <v>45246.0</v>
      </c>
      <c r="B6665" s="11" t="s">
        <v>1694</v>
      </c>
      <c r="C6665" s="12">
        <v>0.0</v>
      </c>
      <c r="D6665" s="12">
        <f t="shared" si="1"/>
        <v>16</v>
      </c>
    </row>
    <row r="6666">
      <c r="A6666" s="10">
        <v>45246.0</v>
      </c>
      <c r="B6666" s="11" t="s">
        <v>4247</v>
      </c>
      <c r="C6666" s="12">
        <v>0.0</v>
      </c>
      <c r="D6666" s="12">
        <f t="shared" si="1"/>
        <v>16</v>
      </c>
    </row>
    <row r="6667">
      <c r="A6667" s="10">
        <v>45246.0</v>
      </c>
      <c r="B6667" s="11" t="s">
        <v>4248</v>
      </c>
      <c r="C6667" s="12">
        <v>0.0</v>
      </c>
      <c r="D6667" s="12">
        <f t="shared" si="1"/>
        <v>16</v>
      </c>
    </row>
    <row r="6668">
      <c r="A6668" s="10">
        <v>45246.0</v>
      </c>
      <c r="B6668" s="11" t="s">
        <v>4249</v>
      </c>
      <c r="C6668" s="12">
        <v>0.0</v>
      </c>
      <c r="D6668" s="12">
        <f t="shared" si="1"/>
        <v>16</v>
      </c>
    </row>
    <row r="6669">
      <c r="A6669" s="10">
        <v>45246.0</v>
      </c>
      <c r="B6669" s="11" t="s">
        <v>4250</v>
      </c>
      <c r="C6669" s="12">
        <v>0.0</v>
      </c>
      <c r="D6669" s="12">
        <f t="shared" si="1"/>
        <v>16</v>
      </c>
    </row>
    <row r="6670">
      <c r="A6670" s="10">
        <v>45246.0</v>
      </c>
      <c r="B6670" s="11" t="s">
        <v>4251</v>
      </c>
      <c r="C6670" s="12">
        <v>0.0</v>
      </c>
      <c r="D6670" s="12">
        <f t="shared" si="1"/>
        <v>16</v>
      </c>
    </row>
    <row r="6671">
      <c r="A6671" s="10">
        <v>45246.0</v>
      </c>
      <c r="B6671" s="11" t="s">
        <v>398</v>
      </c>
      <c r="C6671" s="12">
        <v>0.0</v>
      </c>
      <c r="D6671" s="12">
        <f t="shared" si="1"/>
        <v>16</v>
      </c>
    </row>
    <row r="6672">
      <c r="A6672" s="10">
        <v>45246.0</v>
      </c>
      <c r="B6672" s="11" t="s">
        <v>1287</v>
      </c>
      <c r="C6672" s="12">
        <v>0.0</v>
      </c>
      <c r="D6672" s="12">
        <f t="shared" si="1"/>
        <v>16</v>
      </c>
    </row>
    <row r="6673">
      <c r="A6673" s="10">
        <v>45246.0</v>
      </c>
      <c r="B6673" s="11" t="s">
        <v>4252</v>
      </c>
      <c r="C6673" s="12">
        <v>0.0</v>
      </c>
      <c r="D6673" s="12">
        <f t="shared" si="1"/>
        <v>16</v>
      </c>
    </row>
    <row r="6674">
      <c r="A6674" s="10">
        <v>45246.0</v>
      </c>
      <c r="B6674" s="11" t="s">
        <v>4253</v>
      </c>
      <c r="C6674" s="12">
        <v>0.0</v>
      </c>
      <c r="D6674" s="12">
        <f t="shared" si="1"/>
        <v>16</v>
      </c>
    </row>
    <row r="6675">
      <c r="A6675" s="10">
        <v>45246.0</v>
      </c>
      <c r="B6675" s="11" t="s">
        <v>4254</v>
      </c>
      <c r="C6675" s="12">
        <v>0.0</v>
      </c>
      <c r="D6675" s="12">
        <f t="shared" si="1"/>
        <v>16</v>
      </c>
    </row>
    <row r="6676">
      <c r="A6676" s="10">
        <v>45246.0</v>
      </c>
      <c r="B6676" s="11" t="s">
        <v>4255</v>
      </c>
      <c r="C6676" s="12">
        <v>0.0</v>
      </c>
      <c r="D6676" s="12">
        <f t="shared" si="1"/>
        <v>16</v>
      </c>
    </row>
    <row r="6677">
      <c r="A6677" s="10">
        <v>45246.0</v>
      </c>
      <c r="B6677" s="11" t="s">
        <v>1264</v>
      </c>
      <c r="C6677" s="12">
        <v>0.0</v>
      </c>
      <c r="D6677" s="12">
        <f t="shared" si="1"/>
        <v>16</v>
      </c>
    </row>
    <row r="6678">
      <c r="A6678" s="10">
        <v>45246.0</v>
      </c>
      <c r="B6678" s="11" t="s">
        <v>1056</v>
      </c>
      <c r="C6678" s="12">
        <v>0.0</v>
      </c>
      <c r="D6678" s="12">
        <f t="shared" si="1"/>
        <v>16</v>
      </c>
    </row>
    <row r="6679">
      <c r="A6679" s="10">
        <v>45246.0</v>
      </c>
      <c r="B6679" s="11" t="s">
        <v>4256</v>
      </c>
      <c r="C6679" s="12">
        <v>0.0</v>
      </c>
      <c r="D6679" s="12">
        <f t="shared" si="1"/>
        <v>16</v>
      </c>
    </row>
    <row r="6680">
      <c r="A6680" s="10">
        <v>45246.0</v>
      </c>
      <c r="B6680" s="11" t="s">
        <v>713</v>
      </c>
      <c r="C6680" s="12">
        <v>0.0</v>
      </c>
      <c r="D6680" s="12">
        <f t="shared" si="1"/>
        <v>16</v>
      </c>
    </row>
    <row r="6681">
      <c r="A6681" s="10">
        <v>45246.0</v>
      </c>
      <c r="B6681" s="11" t="s">
        <v>4257</v>
      </c>
      <c r="C6681" s="12">
        <v>0.0</v>
      </c>
      <c r="D6681" s="12">
        <f t="shared" si="1"/>
        <v>16</v>
      </c>
    </row>
    <row r="6682">
      <c r="A6682" s="10">
        <v>45246.0</v>
      </c>
      <c r="B6682" s="11" t="s">
        <v>1775</v>
      </c>
      <c r="C6682" s="12">
        <v>0.0</v>
      </c>
      <c r="D6682" s="12">
        <f t="shared" si="1"/>
        <v>16</v>
      </c>
    </row>
    <row r="6683">
      <c r="A6683" s="10">
        <v>45246.0</v>
      </c>
      <c r="B6683" s="11" t="s">
        <v>3300</v>
      </c>
      <c r="C6683" s="12">
        <v>0.0</v>
      </c>
      <c r="D6683" s="12">
        <f t="shared" si="1"/>
        <v>16</v>
      </c>
    </row>
    <row r="6684">
      <c r="A6684" s="10">
        <v>45246.0</v>
      </c>
      <c r="B6684" s="11" t="s">
        <v>4258</v>
      </c>
      <c r="C6684" s="12">
        <v>0.0</v>
      </c>
      <c r="D6684" s="12">
        <f t="shared" si="1"/>
        <v>16</v>
      </c>
    </row>
    <row r="6685">
      <c r="A6685" s="10">
        <v>45246.0</v>
      </c>
      <c r="B6685" s="11" t="s">
        <v>4259</v>
      </c>
      <c r="C6685" s="12">
        <v>0.0</v>
      </c>
      <c r="D6685" s="12">
        <f t="shared" si="1"/>
        <v>16</v>
      </c>
    </row>
    <row r="6686">
      <c r="A6686" s="10">
        <v>45246.0</v>
      </c>
      <c r="B6686" s="11" t="s">
        <v>856</v>
      </c>
      <c r="C6686" s="12">
        <v>0.0</v>
      </c>
      <c r="D6686" s="12">
        <f t="shared" si="1"/>
        <v>16</v>
      </c>
    </row>
    <row r="6687">
      <c r="A6687" s="10">
        <v>45234.0</v>
      </c>
      <c r="B6687" s="11" t="s">
        <v>1630</v>
      </c>
      <c r="C6687" s="12">
        <v>0.0</v>
      </c>
      <c r="D6687" s="12">
        <f t="shared" si="1"/>
        <v>4</v>
      </c>
    </row>
    <row r="6688">
      <c r="A6688" s="10">
        <v>45234.0</v>
      </c>
      <c r="B6688" s="11" t="s">
        <v>706</v>
      </c>
      <c r="C6688" s="12">
        <v>0.0</v>
      </c>
      <c r="D6688" s="12">
        <f t="shared" si="1"/>
        <v>4</v>
      </c>
    </row>
    <row r="6689">
      <c r="A6689" s="10">
        <v>45234.0</v>
      </c>
      <c r="B6689" s="11" t="s">
        <v>4260</v>
      </c>
      <c r="C6689" s="12">
        <v>0.0</v>
      </c>
      <c r="D6689" s="12">
        <f t="shared" si="1"/>
        <v>4</v>
      </c>
    </row>
    <row r="6690">
      <c r="A6690" s="10">
        <v>45234.0</v>
      </c>
      <c r="B6690" s="11" t="s">
        <v>909</v>
      </c>
      <c r="C6690" s="12">
        <v>0.0</v>
      </c>
      <c r="D6690" s="12">
        <f t="shared" si="1"/>
        <v>4</v>
      </c>
    </row>
    <row r="6691">
      <c r="A6691" s="10">
        <v>45234.0</v>
      </c>
      <c r="B6691" s="11" t="s">
        <v>283</v>
      </c>
      <c r="C6691" s="12">
        <v>0.0</v>
      </c>
      <c r="D6691" s="12">
        <f t="shared" si="1"/>
        <v>4</v>
      </c>
    </row>
    <row r="6692">
      <c r="A6692" s="10">
        <v>45234.0</v>
      </c>
      <c r="B6692" s="11" t="s">
        <v>405</v>
      </c>
      <c r="C6692" s="12">
        <v>0.0</v>
      </c>
      <c r="D6692" s="12">
        <f t="shared" si="1"/>
        <v>4</v>
      </c>
    </row>
    <row r="6693">
      <c r="A6693" s="10">
        <v>45234.0</v>
      </c>
      <c r="B6693" s="11" t="s">
        <v>557</v>
      </c>
      <c r="C6693" s="12">
        <v>0.0</v>
      </c>
      <c r="D6693" s="12">
        <f t="shared" si="1"/>
        <v>4</v>
      </c>
    </row>
    <row r="6694">
      <c r="A6694" s="10">
        <v>45234.0</v>
      </c>
      <c r="B6694" s="11" t="s">
        <v>4261</v>
      </c>
      <c r="C6694" s="12">
        <v>0.0</v>
      </c>
      <c r="D6694" s="12">
        <f t="shared" si="1"/>
        <v>4</v>
      </c>
    </row>
    <row r="6695">
      <c r="A6695" s="10">
        <v>45234.0</v>
      </c>
      <c r="B6695" s="11" t="s">
        <v>4262</v>
      </c>
      <c r="C6695" s="12">
        <v>0.0</v>
      </c>
      <c r="D6695" s="12">
        <f t="shared" si="1"/>
        <v>4</v>
      </c>
    </row>
    <row r="6696">
      <c r="A6696" s="10">
        <v>45234.0</v>
      </c>
      <c r="B6696" s="11" t="s">
        <v>844</v>
      </c>
      <c r="C6696" s="12">
        <v>0.0</v>
      </c>
      <c r="D6696" s="12">
        <f t="shared" si="1"/>
        <v>4</v>
      </c>
    </row>
    <row r="6697">
      <c r="A6697" s="10">
        <v>45234.0</v>
      </c>
      <c r="B6697" s="11" t="s">
        <v>567</v>
      </c>
      <c r="C6697" s="12">
        <v>0.0</v>
      </c>
      <c r="D6697" s="12">
        <f t="shared" si="1"/>
        <v>4</v>
      </c>
    </row>
    <row r="6698">
      <c r="A6698" s="10">
        <v>45234.0</v>
      </c>
      <c r="B6698" s="11" t="s">
        <v>4263</v>
      </c>
      <c r="C6698" s="12">
        <v>0.0</v>
      </c>
      <c r="D6698" s="12">
        <f t="shared" si="1"/>
        <v>4</v>
      </c>
    </row>
    <row r="6699">
      <c r="A6699" s="10">
        <v>45234.0</v>
      </c>
      <c r="B6699" s="11" t="s">
        <v>615</v>
      </c>
      <c r="C6699" s="12">
        <v>0.0</v>
      </c>
      <c r="D6699" s="12">
        <f t="shared" si="1"/>
        <v>4</v>
      </c>
    </row>
    <row r="6700">
      <c r="A6700" s="10">
        <v>45234.0</v>
      </c>
      <c r="B6700" s="11" t="s">
        <v>2953</v>
      </c>
      <c r="C6700" s="12">
        <v>0.0</v>
      </c>
      <c r="D6700" s="12">
        <f t="shared" si="1"/>
        <v>4</v>
      </c>
    </row>
    <row r="6701">
      <c r="A6701" s="10">
        <v>45234.0</v>
      </c>
      <c r="B6701" s="11" t="s">
        <v>1317</v>
      </c>
      <c r="C6701" s="12">
        <v>0.0</v>
      </c>
      <c r="D6701" s="12">
        <f t="shared" si="1"/>
        <v>4</v>
      </c>
    </row>
    <row r="6702">
      <c r="A6702" s="10">
        <v>45234.0</v>
      </c>
      <c r="B6702" s="11" t="s">
        <v>4264</v>
      </c>
      <c r="C6702" s="12">
        <v>0.0</v>
      </c>
      <c r="D6702" s="12">
        <f t="shared" si="1"/>
        <v>4</v>
      </c>
    </row>
    <row r="6703">
      <c r="A6703" s="10">
        <v>45234.0</v>
      </c>
      <c r="B6703" s="11" t="s">
        <v>2853</v>
      </c>
      <c r="C6703" s="12">
        <v>0.0</v>
      </c>
      <c r="D6703" s="12">
        <f t="shared" si="1"/>
        <v>4</v>
      </c>
    </row>
    <row r="6704">
      <c r="A6704" s="10">
        <v>45234.0</v>
      </c>
      <c r="B6704" s="11" t="s">
        <v>4265</v>
      </c>
      <c r="C6704" s="12">
        <v>0.0</v>
      </c>
      <c r="D6704" s="12">
        <f t="shared" si="1"/>
        <v>4</v>
      </c>
    </row>
    <row r="6705">
      <c r="A6705" s="10">
        <v>45234.0</v>
      </c>
      <c r="B6705" s="11" t="s">
        <v>1022</v>
      </c>
      <c r="C6705" s="12">
        <v>0.0</v>
      </c>
      <c r="D6705" s="12">
        <f t="shared" si="1"/>
        <v>4</v>
      </c>
    </row>
    <row r="6706">
      <c r="A6706" s="10">
        <v>45234.0</v>
      </c>
      <c r="B6706" s="11" t="s">
        <v>980</v>
      </c>
      <c r="C6706" s="12">
        <v>0.0</v>
      </c>
      <c r="D6706" s="12">
        <f t="shared" si="1"/>
        <v>4</v>
      </c>
    </row>
    <row r="6707">
      <c r="A6707" s="10">
        <v>45234.0</v>
      </c>
      <c r="B6707" s="11" t="s">
        <v>4266</v>
      </c>
      <c r="C6707" s="12">
        <v>0.0</v>
      </c>
      <c r="D6707" s="12">
        <f t="shared" si="1"/>
        <v>4</v>
      </c>
    </row>
    <row r="6708">
      <c r="A6708" s="10">
        <v>45234.0</v>
      </c>
      <c r="B6708" s="11" t="s">
        <v>2456</v>
      </c>
      <c r="C6708" s="12">
        <v>0.0</v>
      </c>
      <c r="D6708" s="12">
        <f t="shared" si="1"/>
        <v>4</v>
      </c>
    </row>
    <row r="6709">
      <c r="A6709" s="10">
        <v>45234.0</v>
      </c>
      <c r="B6709" s="11" t="s">
        <v>4267</v>
      </c>
      <c r="C6709" s="12">
        <v>0.0</v>
      </c>
      <c r="D6709" s="12">
        <f t="shared" si="1"/>
        <v>4</v>
      </c>
    </row>
    <row r="6710">
      <c r="A6710" s="10">
        <v>45234.0</v>
      </c>
      <c r="B6710" s="11" t="s">
        <v>4268</v>
      </c>
      <c r="C6710" s="12">
        <v>0.0</v>
      </c>
      <c r="D6710" s="12">
        <f t="shared" si="1"/>
        <v>4</v>
      </c>
    </row>
    <row r="6711">
      <c r="A6711" s="10">
        <v>45234.0</v>
      </c>
      <c r="B6711" s="11" t="s">
        <v>3906</v>
      </c>
      <c r="C6711" s="12">
        <v>0.0</v>
      </c>
      <c r="D6711" s="12">
        <f t="shared" si="1"/>
        <v>4</v>
      </c>
    </row>
    <row r="6712">
      <c r="A6712" s="10">
        <v>45234.0</v>
      </c>
      <c r="B6712" s="11" t="s">
        <v>4269</v>
      </c>
      <c r="C6712" s="12">
        <v>0.0</v>
      </c>
      <c r="D6712" s="12">
        <f t="shared" si="1"/>
        <v>4</v>
      </c>
    </row>
    <row r="6713">
      <c r="A6713" s="10">
        <v>45234.0</v>
      </c>
      <c r="B6713" s="11" t="s">
        <v>4270</v>
      </c>
      <c r="C6713" s="12">
        <v>0.0</v>
      </c>
      <c r="D6713" s="12">
        <f t="shared" si="1"/>
        <v>4</v>
      </c>
    </row>
    <row r="6714">
      <c r="A6714" s="10">
        <v>45234.0</v>
      </c>
      <c r="B6714" s="11" t="s">
        <v>50</v>
      </c>
      <c r="C6714" s="12">
        <v>0.0</v>
      </c>
      <c r="D6714" s="12">
        <f t="shared" si="1"/>
        <v>4</v>
      </c>
    </row>
    <row r="6715">
      <c r="A6715" s="10">
        <v>45234.0</v>
      </c>
      <c r="B6715" s="11" t="s">
        <v>1982</v>
      </c>
      <c r="C6715" s="12">
        <v>0.0</v>
      </c>
      <c r="D6715" s="12">
        <f t="shared" si="1"/>
        <v>4</v>
      </c>
    </row>
    <row r="6716">
      <c r="A6716" s="10">
        <v>45234.0</v>
      </c>
      <c r="B6716" s="11" t="s">
        <v>804</v>
      </c>
      <c r="C6716" s="12">
        <v>0.0</v>
      </c>
      <c r="D6716" s="12">
        <f t="shared" si="1"/>
        <v>4</v>
      </c>
    </row>
    <row r="6717">
      <c r="A6717" s="10">
        <v>45234.0</v>
      </c>
      <c r="B6717" s="11" t="s">
        <v>4271</v>
      </c>
      <c r="C6717" s="12">
        <v>0.0</v>
      </c>
      <c r="D6717" s="12">
        <f t="shared" si="1"/>
        <v>4</v>
      </c>
    </row>
    <row r="6718">
      <c r="A6718" s="10">
        <v>45234.0</v>
      </c>
      <c r="B6718" s="11" t="s">
        <v>656</v>
      </c>
      <c r="C6718" s="12">
        <v>0.0</v>
      </c>
      <c r="D6718" s="12">
        <f t="shared" si="1"/>
        <v>4</v>
      </c>
    </row>
    <row r="6719">
      <c r="A6719" s="10">
        <v>45234.0</v>
      </c>
      <c r="B6719" s="11" t="s">
        <v>4272</v>
      </c>
      <c r="C6719" s="12">
        <v>0.0</v>
      </c>
      <c r="D6719" s="12">
        <f t="shared" si="1"/>
        <v>4</v>
      </c>
    </row>
    <row r="6720">
      <c r="A6720" s="10">
        <v>45234.0</v>
      </c>
      <c r="B6720" s="11" t="s">
        <v>3540</v>
      </c>
      <c r="C6720" s="12">
        <v>0.0</v>
      </c>
      <c r="D6720" s="12">
        <f t="shared" si="1"/>
        <v>4</v>
      </c>
    </row>
    <row r="6721">
      <c r="A6721" s="10">
        <v>45234.0</v>
      </c>
      <c r="B6721" s="11" t="s">
        <v>4273</v>
      </c>
      <c r="C6721" s="12">
        <v>0.0</v>
      </c>
      <c r="D6721" s="12">
        <f t="shared" si="1"/>
        <v>4</v>
      </c>
    </row>
    <row r="6722">
      <c r="A6722" s="10">
        <v>45234.0</v>
      </c>
      <c r="B6722" s="11" t="s">
        <v>4274</v>
      </c>
      <c r="C6722" s="12">
        <v>0.0</v>
      </c>
      <c r="D6722" s="12">
        <f t="shared" si="1"/>
        <v>4</v>
      </c>
    </row>
    <row r="6723">
      <c r="A6723" s="10">
        <v>45236.0</v>
      </c>
      <c r="B6723" s="11" t="s">
        <v>547</v>
      </c>
      <c r="C6723" s="12">
        <v>0.0</v>
      </c>
      <c r="D6723" s="12">
        <f t="shared" si="1"/>
        <v>6</v>
      </c>
    </row>
    <row r="6724">
      <c r="A6724" s="10">
        <v>45236.0</v>
      </c>
      <c r="B6724" s="11" t="s">
        <v>343</v>
      </c>
      <c r="C6724" s="12">
        <v>0.0</v>
      </c>
      <c r="D6724" s="12">
        <f t="shared" si="1"/>
        <v>6</v>
      </c>
    </row>
    <row r="6725">
      <c r="A6725" s="10">
        <v>45236.0</v>
      </c>
      <c r="B6725" s="11" t="s">
        <v>4275</v>
      </c>
      <c r="C6725" s="12">
        <v>0.0</v>
      </c>
      <c r="D6725" s="12">
        <f t="shared" si="1"/>
        <v>6</v>
      </c>
    </row>
    <row r="6726">
      <c r="A6726" s="10">
        <v>45236.0</v>
      </c>
      <c r="B6726" s="11" t="s">
        <v>590</v>
      </c>
      <c r="C6726" s="12">
        <v>0.0</v>
      </c>
      <c r="D6726" s="12">
        <f t="shared" si="1"/>
        <v>6</v>
      </c>
    </row>
    <row r="6727">
      <c r="A6727" s="10">
        <v>45236.0</v>
      </c>
      <c r="B6727" s="11" t="s">
        <v>843</v>
      </c>
      <c r="C6727" s="12">
        <v>0.0</v>
      </c>
      <c r="D6727" s="12">
        <f t="shared" si="1"/>
        <v>6</v>
      </c>
    </row>
    <row r="6728">
      <c r="A6728" s="10">
        <v>45236.0</v>
      </c>
      <c r="B6728" s="11" t="s">
        <v>3784</v>
      </c>
      <c r="C6728" s="12">
        <v>0.0</v>
      </c>
      <c r="D6728" s="12">
        <f t="shared" si="1"/>
        <v>6</v>
      </c>
    </row>
    <row r="6729">
      <c r="A6729" s="10">
        <v>45236.0</v>
      </c>
      <c r="B6729" s="11" t="s">
        <v>1101</v>
      </c>
      <c r="C6729" s="12">
        <v>0.0</v>
      </c>
      <c r="D6729" s="12">
        <f t="shared" si="1"/>
        <v>6</v>
      </c>
    </row>
    <row r="6730">
      <c r="A6730" s="10">
        <v>45236.0</v>
      </c>
      <c r="B6730" s="11" t="s">
        <v>263</v>
      </c>
      <c r="C6730" s="12">
        <v>0.0</v>
      </c>
      <c r="D6730" s="12">
        <f t="shared" si="1"/>
        <v>6</v>
      </c>
    </row>
    <row r="6731">
      <c r="A6731" s="10">
        <v>45236.0</v>
      </c>
      <c r="B6731" s="11" t="s">
        <v>2167</v>
      </c>
      <c r="C6731" s="12">
        <v>0.0</v>
      </c>
      <c r="D6731" s="12">
        <f t="shared" si="1"/>
        <v>6</v>
      </c>
    </row>
    <row r="6732">
      <c r="A6732" s="10">
        <v>45236.0</v>
      </c>
      <c r="B6732" s="11" t="s">
        <v>4276</v>
      </c>
      <c r="C6732" s="12">
        <v>0.0</v>
      </c>
      <c r="D6732" s="12">
        <f t="shared" si="1"/>
        <v>6</v>
      </c>
    </row>
    <row r="6733">
      <c r="A6733" s="10">
        <v>45236.0</v>
      </c>
      <c r="B6733" s="11" t="s">
        <v>1085</v>
      </c>
      <c r="C6733" s="12">
        <v>0.0</v>
      </c>
      <c r="D6733" s="12">
        <f t="shared" si="1"/>
        <v>6</v>
      </c>
    </row>
    <row r="6734">
      <c r="A6734" s="10">
        <v>45236.0</v>
      </c>
      <c r="B6734" s="11" t="s">
        <v>1350</v>
      </c>
      <c r="C6734" s="12">
        <v>0.0</v>
      </c>
      <c r="D6734" s="12">
        <f t="shared" si="1"/>
        <v>6</v>
      </c>
    </row>
    <row r="6735">
      <c r="A6735" s="10">
        <v>45236.0</v>
      </c>
      <c r="B6735" s="11" t="s">
        <v>719</v>
      </c>
      <c r="C6735" s="12">
        <v>0.0</v>
      </c>
      <c r="D6735" s="12">
        <f t="shared" si="1"/>
        <v>6</v>
      </c>
    </row>
    <row r="6736">
      <c r="A6736" s="10">
        <v>45236.0</v>
      </c>
      <c r="B6736" s="11" t="s">
        <v>4093</v>
      </c>
      <c r="C6736" s="12">
        <v>0.0</v>
      </c>
      <c r="D6736" s="12">
        <f t="shared" si="1"/>
        <v>6</v>
      </c>
    </row>
    <row r="6737">
      <c r="A6737" s="10">
        <v>45236.0</v>
      </c>
      <c r="B6737" s="11" t="s">
        <v>4277</v>
      </c>
      <c r="C6737" s="12">
        <v>0.0</v>
      </c>
      <c r="D6737" s="12">
        <f t="shared" si="1"/>
        <v>6</v>
      </c>
    </row>
    <row r="6738">
      <c r="A6738" s="10">
        <v>45236.0</v>
      </c>
      <c r="B6738" s="11" t="s">
        <v>4278</v>
      </c>
      <c r="C6738" s="12">
        <v>0.0</v>
      </c>
      <c r="D6738" s="12">
        <f t="shared" si="1"/>
        <v>6</v>
      </c>
    </row>
    <row r="6739">
      <c r="A6739" s="10">
        <v>45236.0</v>
      </c>
      <c r="B6739" s="11" t="s">
        <v>1338</v>
      </c>
      <c r="C6739" s="12">
        <v>0.0</v>
      </c>
      <c r="D6739" s="12">
        <f t="shared" si="1"/>
        <v>6</v>
      </c>
    </row>
    <row r="6740">
      <c r="A6740" s="10">
        <v>45236.0</v>
      </c>
      <c r="B6740" s="11" t="s">
        <v>3414</v>
      </c>
      <c r="C6740" s="12">
        <v>0.0</v>
      </c>
      <c r="D6740" s="12">
        <f t="shared" si="1"/>
        <v>6</v>
      </c>
    </row>
    <row r="6741">
      <c r="A6741" s="10">
        <v>45236.0</v>
      </c>
      <c r="B6741" s="11" t="s">
        <v>4279</v>
      </c>
      <c r="C6741" s="12">
        <v>0.0</v>
      </c>
      <c r="D6741" s="12">
        <f t="shared" si="1"/>
        <v>6</v>
      </c>
    </row>
    <row r="6742">
      <c r="A6742" s="10">
        <v>45236.0</v>
      </c>
      <c r="B6742" s="11" t="s">
        <v>2429</v>
      </c>
      <c r="C6742" s="12">
        <v>0.0</v>
      </c>
      <c r="D6742" s="12">
        <f t="shared" si="1"/>
        <v>6</v>
      </c>
    </row>
    <row r="6743">
      <c r="A6743" s="10">
        <v>45236.0</v>
      </c>
      <c r="B6743" s="11" t="s">
        <v>4280</v>
      </c>
      <c r="C6743" s="12">
        <v>0.0</v>
      </c>
      <c r="D6743" s="12">
        <f t="shared" si="1"/>
        <v>6</v>
      </c>
    </row>
    <row r="6744">
      <c r="A6744" s="10">
        <v>45236.0</v>
      </c>
      <c r="B6744" s="11" t="s">
        <v>336</v>
      </c>
      <c r="C6744" s="12">
        <v>0.0</v>
      </c>
      <c r="D6744" s="12">
        <f t="shared" si="1"/>
        <v>6</v>
      </c>
    </row>
    <row r="6745">
      <c r="A6745" s="10">
        <v>45236.0</v>
      </c>
      <c r="B6745" s="11" t="s">
        <v>4281</v>
      </c>
      <c r="C6745" s="12">
        <v>0.0</v>
      </c>
      <c r="D6745" s="12">
        <f t="shared" si="1"/>
        <v>6</v>
      </c>
    </row>
    <row r="6746">
      <c r="A6746" s="10">
        <v>45236.0</v>
      </c>
      <c r="B6746" s="11" t="s">
        <v>4282</v>
      </c>
      <c r="C6746" s="12">
        <v>0.0</v>
      </c>
      <c r="D6746" s="12">
        <f t="shared" si="1"/>
        <v>6</v>
      </c>
    </row>
    <row r="6747">
      <c r="A6747" s="10">
        <v>45236.0</v>
      </c>
      <c r="B6747" s="11" t="s">
        <v>2264</v>
      </c>
      <c r="C6747" s="12">
        <v>0.0</v>
      </c>
      <c r="D6747" s="12">
        <f t="shared" si="1"/>
        <v>6</v>
      </c>
    </row>
    <row r="6748">
      <c r="A6748" s="10">
        <v>45236.0</v>
      </c>
      <c r="B6748" s="11" t="s">
        <v>4283</v>
      </c>
      <c r="C6748" s="12">
        <v>0.0</v>
      </c>
      <c r="D6748" s="12">
        <f t="shared" si="1"/>
        <v>6</v>
      </c>
    </row>
    <row r="6749">
      <c r="A6749" s="10">
        <v>45236.0</v>
      </c>
      <c r="B6749" s="11" t="s">
        <v>282</v>
      </c>
      <c r="C6749" s="12">
        <v>0.0</v>
      </c>
      <c r="D6749" s="12">
        <f t="shared" si="1"/>
        <v>6</v>
      </c>
    </row>
    <row r="6750">
      <c r="A6750" s="10">
        <v>45236.0</v>
      </c>
      <c r="B6750" s="11" t="s">
        <v>4065</v>
      </c>
      <c r="C6750" s="12">
        <v>0.0</v>
      </c>
      <c r="D6750" s="12">
        <f t="shared" si="1"/>
        <v>6</v>
      </c>
    </row>
    <row r="6751">
      <c r="A6751" s="10">
        <v>45236.0</v>
      </c>
      <c r="B6751" s="11" t="s">
        <v>1977</v>
      </c>
      <c r="C6751" s="12">
        <v>0.0</v>
      </c>
      <c r="D6751" s="12">
        <f t="shared" si="1"/>
        <v>6</v>
      </c>
    </row>
    <row r="6752">
      <c r="A6752" s="10">
        <v>45236.0</v>
      </c>
      <c r="B6752" s="11" t="s">
        <v>4284</v>
      </c>
      <c r="C6752" s="12">
        <v>0.0</v>
      </c>
      <c r="D6752" s="12">
        <f t="shared" si="1"/>
        <v>6</v>
      </c>
    </row>
    <row r="6753">
      <c r="A6753" s="10">
        <v>45236.0</v>
      </c>
      <c r="B6753" s="11" t="s">
        <v>3246</v>
      </c>
      <c r="C6753" s="12">
        <v>0.0</v>
      </c>
      <c r="D6753" s="12">
        <f t="shared" si="1"/>
        <v>6</v>
      </c>
    </row>
    <row r="6754">
      <c r="A6754" s="10">
        <v>45236.0</v>
      </c>
      <c r="B6754" s="11" t="s">
        <v>2734</v>
      </c>
      <c r="C6754" s="12">
        <v>0.0</v>
      </c>
      <c r="D6754" s="12">
        <f t="shared" si="1"/>
        <v>6</v>
      </c>
    </row>
    <row r="6755">
      <c r="A6755" s="10">
        <v>45236.0</v>
      </c>
      <c r="B6755" s="11" t="s">
        <v>4285</v>
      </c>
      <c r="C6755" s="12">
        <v>0.0</v>
      </c>
      <c r="D6755" s="12">
        <f t="shared" si="1"/>
        <v>6</v>
      </c>
    </row>
    <row r="6756">
      <c r="A6756" s="10">
        <v>45236.0</v>
      </c>
      <c r="B6756" s="11" t="s">
        <v>4286</v>
      </c>
      <c r="C6756" s="12">
        <v>0.0</v>
      </c>
      <c r="D6756" s="12">
        <f t="shared" si="1"/>
        <v>6</v>
      </c>
    </row>
    <row r="6757">
      <c r="A6757" s="10">
        <v>45236.0</v>
      </c>
      <c r="B6757" s="11" t="s">
        <v>662</v>
      </c>
      <c r="C6757" s="12">
        <v>0.0</v>
      </c>
      <c r="D6757" s="12">
        <f t="shared" si="1"/>
        <v>6</v>
      </c>
    </row>
    <row r="6758">
      <c r="A6758" s="10">
        <v>45236.0</v>
      </c>
      <c r="B6758" s="11" t="s">
        <v>1063</v>
      </c>
      <c r="C6758" s="12">
        <v>0.0</v>
      </c>
      <c r="D6758" s="12">
        <f t="shared" si="1"/>
        <v>6</v>
      </c>
    </row>
    <row r="6759">
      <c r="A6759" s="10">
        <v>45236.0</v>
      </c>
      <c r="B6759" s="11" t="s">
        <v>405</v>
      </c>
      <c r="C6759" s="12">
        <v>0.0</v>
      </c>
      <c r="D6759" s="12">
        <f t="shared" si="1"/>
        <v>6</v>
      </c>
    </row>
    <row r="6760">
      <c r="A6760" s="10">
        <v>45236.0</v>
      </c>
      <c r="B6760" s="11" t="s">
        <v>4287</v>
      </c>
      <c r="C6760" s="12">
        <v>0.0</v>
      </c>
      <c r="D6760" s="12">
        <f t="shared" si="1"/>
        <v>6</v>
      </c>
    </row>
    <row r="6761">
      <c r="A6761" s="10">
        <v>45236.0</v>
      </c>
      <c r="B6761" s="11" t="s">
        <v>4288</v>
      </c>
      <c r="C6761" s="12">
        <v>0.0</v>
      </c>
      <c r="D6761" s="12">
        <f t="shared" si="1"/>
        <v>6</v>
      </c>
    </row>
    <row r="6762">
      <c r="A6762" s="10">
        <v>45236.0</v>
      </c>
      <c r="B6762" s="11" t="s">
        <v>4289</v>
      </c>
      <c r="C6762" s="12">
        <v>0.0</v>
      </c>
      <c r="D6762" s="12">
        <f t="shared" si="1"/>
        <v>6</v>
      </c>
    </row>
    <row r="6763">
      <c r="A6763" s="10">
        <v>45236.0</v>
      </c>
      <c r="B6763" s="11" t="s">
        <v>3210</v>
      </c>
      <c r="C6763" s="12">
        <v>0.0</v>
      </c>
      <c r="D6763" s="12">
        <f t="shared" si="1"/>
        <v>6</v>
      </c>
    </row>
    <row r="6764">
      <c r="A6764" s="10">
        <v>45236.0</v>
      </c>
      <c r="B6764" s="11" t="s">
        <v>3958</v>
      </c>
      <c r="C6764" s="12">
        <v>0.0</v>
      </c>
      <c r="D6764" s="12">
        <f t="shared" si="1"/>
        <v>6</v>
      </c>
    </row>
    <row r="6765">
      <c r="A6765" s="10">
        <v>45236.0</v>
      </c>
      <c r="B6765" s="11" t="s">
        <v>739</v>
      </c>
      <c r="C6765" s="12">
        <v>0.0</v>
      </c>
      <c r="D6765" s="12">
        <f t="shared" si="1"/>
        <v>6</v>
      </c>
    </row>
    <row r="6766">
      <c r="A6766" s="10">
        <v>45236.0</v>
      </c>
      <c r="B6766" s="11" t="s">
        <v>4290</v>
      </c>
      <c r="C6766" s="12">
        <v>0.0</v>
      </c>
      <c r="D6766" s="12">
        <f t="shared" si="1"/>
        <v>6</v>
      </c>
    </row>
    <row r="6767">
      <c r="A6767" s="10">
        <v>45236.0</v>
      </c>
      <c r="B6767" s="11" t="s">
        <v>4291</v>
      </c>
      <c r="C6767" s="12">
        <v>0.0</v>
      </c>
      <c r="D6767" s="12">
        <f t="shared" si="1"/>
        <v>6</v>
      </c>
    </row>
    <row r="6768">
      <c r="A6768" s="10">
        <v>45236.0</v>
      </c>
      <c r="B6768" s="11" t="s">
        <v>1548</v>
      </c>
      <c r="C6768" s="12">
        <v>0.0</v>
      </c>
      <c r="D6768" s="12">
        <f t="shared" si="1"/>
        <v>6</v>
      </c>
    </row>
    <row r="6769">
      <c r="A6769" s="10">
        <v>45236.0</v>
      </c>
      <c r="B6769" s="11" t="s">
        <v>4292</v>
      </c>
      <c r="C6769" s="12">
        <v>0.0</v>
      </c>
      <c r="D6769" s="12">
        <f t="shared" si="1"/>
        <v>6</v>
      </c>
    </row>
    <row r="6770">
      <c r="A6770" s="10">
        <v>45236.0</v>
      </c>
      <c r="B6770" s="11" t="s">
        <v>3193</v>
      </c>
      <c r="C6770" s="12">
        <v>0.0</v>
      </c>
      <c r="D6770" s="12">
        <f t="shared" si="1"/>
        <v>6</v>
      </c>
    </row>
    <row r="6771">
      <c r="A6771" s="10">
        <v>45236.0</v>
      </c>
      <c r="B6771" s="11" t="s">
        <v>1509</v>
      </c>
      <c r="C6771" s="12">
        <v>0.0</v>
      </c>
      <c r="D6771" s="12">
        <f t="shared" si="1"/>
        <v>6</v>
      </c>
    </row>
    <row r="6772">
      <c r="A6772" s="10">
        <v>45236.0</v>
      </c>
      <c r="B6772" s="11" t="s">
        <v>4293</v>
      </c>
      <c r="C6772" s="12">
        <v>0.0</v>
      </c>
      <c r="D6772" s="12">
        <f t="shared" si="1"/>
        <v>6</v>
      </c>
    </row>
    <row r="6773">
      <c r="A6773" s="10">
        <v>45236.0</v>
      </c>
      <c r="B6773" s="11" t="s">
        <v>4294</v>
      </c>
      <c r="C6773" s="12">
        <v>0.0</v>
      </c>
      <c r="D6773" s="12">
        <f t="shared" si="1"/>
        <v>6</v>
      </c>
    </row>
    <row r="6774">
      <c r="A6774" s="10">
        <v>45236.0</v>
      </c>
      <c r="B6774" s="11" t="s">
        <v>432</v>
      </c>
      <c r="C6774" s="12">
        <v>0.0</v>
      </c>
      <c r="D6774" s="12">
        <f t="shared" si="1"/>
        <v>6</v>
      </c>
    </row>
    <row r="6775">
      <c r="A6775" s="10">
        <v>45236.0</v>
      </c>
      <c r="B6775" s="11" t="s">
        <v>321</v>
      </c>
      <c r="C6775" s="12">
        <v>0.0</v>
      </c>
      <c r="D6775" s="12">
        <f t="shared" si="1"/>
        <v>6</v>
      </c>
    </row>
    <row r="6776">
      <c r="A6776" s="10">
        <v>45236.0</v>
      </c>
      <c r="B6776" s="11" t="s">
        <v>2911</v>
      </c>
      <c r="C6776" s="12">
        <v>0.0</v>
      </c>
      <c r="D6776" s="12">
        <f t="shared" si="1"/>
        <v>6</v>
      </c>
    </row>
    <row r="6777">
      <c r="A6777" s="10">
        <v>45236.0</v>
      </c>
      <c r="B6777" s="11" t="s">
        <v>4295</v>
      </c>
      <c r="C6777" s="12">
        <v>0.0</v>
      </c>
      <c r="D6777" s="12">
        <f t="shared" si="1"/>
        <v>6</v>
      </c>
    </row>
    <row r="6778">
      <c r="A6778" s="10">
        <v>45236.0</v>
      </c>
      <c r="B6778" s="11" t="s">
        <v>601</v>
      </c>
      <c r="C6778" s="12">
        <v>0.0</v>
      </c>
      <c r="D6778" s="12">
        <f t="shared" si="1"/>
        <v>6</v>
      </c>
    </row>
    <row r="6779">
      <c r="A6779" s="10">
        <v>45236.0</v>
      </c>
      <c r="B6779" s="11" t="s">
        <v>3266</v>
      </c>
      <c r="C6779" s="12">
        <v>0.0</v>
      </c>
      <c r="D6779" s="12">
        <f t="shared" si="1"/>
        <v>6</v>
      </c>
    </row>
    <row r="6780">
      <c r="A6780" s="10">
        <v>45236.0</v>
      </c>
      <c r="B6780" s="11" t="s">
        <v>4296</v>
      </c>
      <c r="C6780" s="12">
        <v>0.0</v>
      </c>
      <c r="D6780" s="12">
        <f t="shared" si="1"/>
        <v>6</v>
      </c>
    </row>
    <row r="6781">
      <c r="A6781" s="10">
        <v>45236.0</v>
      </c>
      <c r="B6781" s="11" t="s">
        <v>844</v>
      </c>
      <c r="C6781" s="12">
        <v>0.0</v>
      </c>
      <c r="D6781" s="12">
        <f t="shared" si="1"/>
        <v>6</v>
      </c>
    </row>
    <row r="6782">
      <c r="A6782" s="10">
        <v>45236.0</v>
      </c>
      <c r="B6782" s="11" t="s">
        <v>4297</v>
      </c>
      <c r="C6782" s="12">
        <v>0.0</v>
      </c>
      <c r="D6782" s="12">
        <f t="shared" si="1"/>
        <v>6</v>
      </c>
    </row>
    <row r="6783">
      <c r="A6783" s="10">
        <v>45236.0</v>
      </c>
      <c r="B6783" s="11" t="s">
        <v>4298</v>
      </c>
      <c r="C6783" s="12">
        <v>0.0</v>
      </c>
      <c r="D6783" s="12">
        <f t="shared" si="1"/>
        <v>6</v>
      </c>
    </row>
    <row r="6784">
      <c r="A6784" s="10">
        <v>45236.0</v>
      </c>
      <c r="B6784" s="11" t="s">
        <v>4299</v>
      </c>
      <c r="C6784" s="12">
        <v>0.0</v>
      </c>
      <c r="D6784" s="12">
        <f t="shared" si="1"/>
        <v>6</v>
      </c>
    </row>
    <row r="6785">
      <c r="A6785" s="10">
        <v>45243.0</v>
      </c>
      <c r="B6785" s="11" t="s">
        <v>4300</v>
      </c>
      <c r="C6785" s="12">
        <v>0.0</v>
      </c>
      <c r="D6785" s="12">
        <f t="shared" si="1"/>
        <v>13</v>
      </c>
    </row>
    <row r="6786">
      <c r="A6786" s="10">
        <v>45243.0</v>
      </c>
      <c r="B6786" s="11" t="s">
        <v>1269</v>
      </c>
      <c r="C6786" s="12">
        <v>0.0</v>
      </c>
      <c r="D6786" s="12">
        <f t="shared" si="1"/>
        <v>13</v>
      </c>
    </row>
    <row r="6787">
      <c r="A6787" s="10">
        <v>45243.0</v>
      </c>
      <c r="B6787" s="11" t="s">
        <v>485</v>
      </c>
      <c r="C6787" s="12">
        <v>0.0</v>
      </c>
      <c r="D6787" s="12">
        <f t="shared" si="1"/>
        <v>13</v>
      </c>
    </row>
    <row r="6788">
      <c r="A6788" s="10">
        <v>45243.0</v>
      </c>
      <c r="B6788" s="11" t="s">
        <v>592</v>
      </c>
      <c r="C6788" s="12">
        <v>0.0</v>
      </c>
      <c r="D6788" s="12">
        <f t="shared" si="1"/>
        <v>13</v>
      </c>
    </row>
    <row r="6789">
      <c r="A6789" s="10">
        <v>45243.0</v>
      </c>
      <c r="B6789" s="11" t="s">
        <v>1385</v>
      </c>
      <c r="C6789" s="12">
        <v>0.0</v>
      </c>
      <c r="D6789" s="12">
        <f t="shared" si="1"/>
        <v>13</v>
      </c>
    </row>
    <row r="6790">
      <c r="A6790" s="10">
        <v>45243.0</v>
      </c>
      <c r="B6790" s="11" t="s">
        <v>1512</v>
      </c>
      <c r="C6790" s="12">
        <v>0.0</v>
      </c>
      <c r="D6790" s="12">
        <f t="shared" si="1"/>
        <v>13</v>
      </c>
    </row>
    <row r="6791">
      <c r="A6791" s="10">
        <v>45243.0</v>
      </c>
      <c r="B6791" s="11" t="s">
        <v>4301</v>
      </c>
      <c r="C6791" s="12">
        <v>0.0</v>
      </c>
      <c r="D6791" s="12">
        <f t="shared" si="1"/>
        <v>13</v>
      </c>
    </row>
    <row r="6792">
      <c r="A6792" s="10">
        <v>45243.0</v>
      </c>
      <c r="B6792" s="11" t="s">
        <v>4302</v>
      </c>
      <c r="C6792" s="12">
        <v>0.0</v>
      </c>
      <c r="D6792" s="12">
        <f t="shared" si="1"/>
        <v>13</v>
      </c>
    </row>
    <row r="6793">
      <c r="A6793" s="10">
        <v>45243.0</v>
      </c>
      <c r="B6793" s="11" t="s">
        <v>2456</v>
      </c>
      <c r="C6793" s="12">
        <v>0.0</v>
      </c>
      <c r="D6793" s="12">
        <f t="shared" si="1"/>
        <v>13</v>
      </c>
    </row>
    <row r="6794">
      <c r="A6794" s="10">
        <v>45243.0</v>
      </c>
      <c r="B6794" s="11" t="s">
        <v>1101</v>
      </c>
      <c r="C6794" s="12">
        <v>0.0</v>
      </c>
      <c r="D6794" s="12">
        <f t="shared" si="1"/>
        <v>13</v>
      </c>
    </row>
    <row r="6795">
      <c r="A6795" s="10">
        <v>45243.0</v>
      </c>
      <c r="B6795" s="11" t="s">
        <v>4303</v>
      </c>
      <c r="C6795" s="12">
        <v>0.0</v>
      </c>
      <c r="D6795" s="12">
        <f t="shared" si="1"/>
        <v>13</v>
      </c>
    </row>
    <row r="6796">
      <c r="A6796" s="10">
        <v>45243.0</v>
      </c>
      <c r="B6796" s="11" t="s">
        <v>2179</v>
      </c>
      <c r="C6796" s="12">
        <v>0.0</v>
      </c>
      <c r="D6796" s="12">
        <f t="shared" si="1"/>
        <v>13</v>
      </c>
    </row>
    <row r="6797">
      <c r="A6797" s="10">
        <v>45243.0</v>
      </c>
      <c r="B6797" s="11" t="s">
        <v>166</v>
      </c>
      <c r="C6797" s="12">
        <v>0.0</v>
      </c>
      <c r="D6797" s="12">
        <f t="shared" si="1"/>
        <v>13</v>
      </c>
    </row>
    <row r="6798">
      <c r="A6798" s="10">
        <v>45243.0</v>
      </c>
      <c r="B6798" s="11" t="s">
        <v>993</v>
      </c>
      <c r="C6798" s="12">
        <v>0.0</v>
      </c>
      <c r="D6798" s="12">
        <f t="shared" si="1"/>
        <v>13</v>
      </c>
    </row>
    <row r="6799">
      <c r="A6799" s="10">
        <v>45243.0</v>
      </c>
      <c r="B6799" s="11" t="s">
        <v>315</v>
      </c>
      <c r="C6799" s="12">
        <v>0.0</v>
      </c>
      <c r="D6799" s="12">
        <f t="shared" si="1"/>
        <v>13</v>
      </c>
    </row>
    <row r="6800">
      <c r="A6800" s="10">
        <v>45243.0</v>
      </c>
      <c r="B6800" s="11" t="s">
        <v>3469</v>
      </c>
      <c r="C6800" s="12">
        <v>0.0</v>
      </c>
      <c r="D6800" s="12">
        <f t="shared" si="1"/>
        <v>13</v>
      </c>
    </row>
    <row r="6801">
      <c r="A6801" s="10">
        <v>45243.0</v>
      </c>
      <c r="B6801" s="11" t="s">
        <v>4304</v>
      </c>
      <c r="C6801" s="12">
        <v>0.0</v>
      </c>
      <c r="D6801" s="12">
        <f t="shared" si="1"/>
        <v>13</v>
      </c>
    </row>
    <row r="6802">
      <c r="A6802" s="10">
        <v>45243.0</v>
      </c>
      <c r="B6802" s="11" t="s">
        <v>4305</v>
      </c>
      <c r="C6802" s="12">
        <v>0.0</v>
      </c>
      <c r="D6802" s="12">
        <f t="shared" si="1"/>
        <v>13</v>
      </c>
    </row>
    <row r="6803">
      <c r="A6803" s="10">
        <v>45243.0</v>
      </c>
      <c r="B6803" s="11" t="s">
        <v>853</v>
      </c>
      <c r="C6803" s="12">
        <v>0.0</v>
      </c>
      <c r="D6803" s="12">
        <f t="shared" si="1"/>
        <v>13</v>
      </c>
    </row>
    <row r="6804">
      <c r="A6804" s="10">
        <v>45243.0</v>
      </c>
      <c r="B6804" s="11" t="s">
        <v>4306</v>
      </c>
      <c r="C6804" s="12">
        <v>0.0</v>
      </c>
      <c r="D6804" s="12">
        <f t="shared" si="1"/>
        <v>13</v>
      </c>
    </row>
    <row r="6805">
      <c r="A6805" s="10">
        <v>45243.0</v>
      </c>
      <c r="B6805" s="11" t="s">
        <v>4307</v>
      </c>
      <c r="C6805" s="12">
        <v>0.0</v>
      </c>
      <c r="D6805" s="12">
        <f t="shared" si="1"/>
        <v>13</v>
      </c>
    </row>
    <row r="6806">
      <c r="A6806" s="10">
        <v>45243.0</v>
      </c>
      <c r="B6806" s="11" t="s">
        <v>91</v>
      </c>
      <c r="C6806" s="12">
        <v>0.0</v>
      </c>
      <c r="D6806" s="12">
        <f t="shared" si="1"/>
        <v>13</v>
      </c>
    </row>
    <row r="6807">
      <c r="A6807" s="10">
        <v>45243.0</v>
      </c>
      <c r="B6807" s="11" t="s">
        <v>4308</v>
      </c>
      <c r="C6807" s="12">
        <v>0.0</v>
      </c>
      <c r="D6807" s="12">
        <f t="shared" si="1"/>
        <v>13</v>
      </c>
    </row>
    <row r="6808">
      <c r="A6808" s="10">
        <v>45243.0</v>
      </c>
      <c r="B6808" s="11" t="s">
        <v>2239</v>
      </c>
      <c r="C6808" s="12">
        <v>0.0</v>
      </c>
      <c r="D6808" s="12">
        <f t="shared" si="1"/>
        <v>13</v>
      </c>
    </row>
    <row r="6809">
      <c r="A6809" s="10">
        <v>45243.0</v>
      </c>
      <c r="B6809" s="11" t="s">
        <v>4309</v>
      </c>
      <c r="C6809" s="12">
        <v>0.0</v>
      </c>
      <c r="D6809" s="12">
        <f t="shared" si="1"/>
        <v>13</v>
      </c>
    </row>
    <row r="6810">
      <c r="A6810" s="10">
        <v>45243.0</v>
      </c>
      <c r="B6810" s="11" t="s">
        <v>327</v>
      </c>
      <c r="C6810" s="12">
        <v>0.0</v>
      </c>
      <c r="D6810" s="12">
        <f t="shared" si="1"/>
        <v>13</v>
      </c>
    </row>
    <row r="6811">
      <c r="A6811" s="10">
        <v>45243.0</v>
      </c>
      <c r="B6811" s="11" t="s">
        <v>343</v>
      </c>
      <c r="C6811" s="12">
        <v>0.0</v>
      </c>
      <c r="D6811" s="12">
        <f t="shared" si="1"/>
        <v>13</v>
      </c>
    </row>
    <row r="6812">
      <c r="A6812" s="10">
        <v>45243.0</v>
      </c>
      <c r="B6812" s="11" t="s">
        <v>2497</v>
      </c>
      <c r="C6812" s="12">
        <v>0.0</v>
      </c>
      <c r="D6812" s="12">
        <f t="shared" si="1"/>
        <v>13</v>
      </c>
    </row>
    <row r="6813">
      <c r="A6813" s="10">
        <v>45243.0</v>
      </c>
      <c r="B6813" s="11" t="s">
        <v>1627</v>
      </c>
      <c r="C6813" s="12">
        <v>0.0</v>
      </c>
      <c r="D6813" s="12">
        <f t="shared" si="1"/>
        <v>13</v>
      </c>
    </row>
    <row r="6814">
      <c r="A6814" s="10">
        <v>45243.0</v>
      </c>
      <c r="B6814" s="11" t="s">
        <v>1821</v>
      </c>
      <c r="C6814" s="12">
        <v>0.0</v>
      </c>
      <c r="D6814" s="12">
        <f t="shared" si="1"/>
        <v>13</v>
      </c>
    </row>
    <row r="6815">
      <c r="A6815" s="10">
        <v>45243.0</v>
      </c>
      <c r="B6815" s="11" t="s">
        <v>1583</v>
      </c>
      <c r="C6815" s="12">
        <v>0.0</v>
      </c>
      <c r="D6815" s="12">
        <f t="shared" si="1"/>
        <v>13</v>
      </c>
    </row>
    <row r="6816">
      <c r="A6816" s="10">
        <v>45243.0</v>
      </c>
      <c r="B6816" s="11" t="s">
        <v>1172</v>
      </c>
      <c r="C6816" s="12">
        <v>0.0</v>
      </c>
      <c r="D6816" s="12">
        <f t="shared" si="1"/>
        <v>13</v>
      </c>
    </row>
    <row r="6817">
      <c r="A6817" s="10">
        <v>45243.0</v>
      </c>
      <c r="B6817" s="11" t="s">
        <v>4310</v>
      </c>
      <c r="C6817" s="12">
        <v>0.0</v>
      </c>
      <c r="D6817" s="12">
        <f t="shared" si="1"/>
        <v>13</v>
      </c>
    </row>
    <row r="6818">
      <c r="A6818" s="10">
        <v>45243.0</v>
      </c>
      <c r="B6818" s="11" t="s">
        <v>517</v>
      </c>
      <c r="C6818" s="12">
        <v>0.0</v>
      </c>
      <c r="D6818" s="12">
        <f t="shared" si="1"/>
        <v>13</v>
      </c>
    </row>
    <row r="6819">
      <c r="A6819" s="10">
        <v>45243.0</v>
      </c>
      <c r="B6819" s="11" t="s">
        <v>4311</v>
      </c>
      <c r="C6819" s="12">
        <v>0.0</v>
      </c>
      <c r="D6819" s="12">
        <f t="shared" si="1"/>
        <v>13</v>
      </c>
    </row>
    <row r="6820">
      <c r="A6820" s="10">
        <v>45243.0</v>
      </c>
      <c r="B6820" s="11" t="s">
        <v>4312</v>
      </c>
      <c r="C6820" s="12">
        <v>0.0</v>
      </c>
      <c r="D6820" s="12">
        <f t="shared" si="1"/>
        <v>13</v>
      </c>
    </row>
    <row r="6821">
      <c r="A6821" s="10">
        <v>45243.0</v>
      </c>
      <c r="B6821" s="11" t="s">
        <v>403</v>
      </c>
      <c r="C6821" s="12">
        <v>0.0</v>
      </c>
      <c r="D6821" s="12">
        <f t="shared" si="1"/>
        <v>13</v>
      </c>
    </row>
    <row r="6822">
      <c r="A6822" s="10">
        <v>45243.0</v>
      </c>
      <c r="B6822" s="11" t="s">
        <v>1404</v>
      </c>
      <c r="C6822" s="12">
        <v>0.0</v>
      </c>
      <c r="D6822" s="12">
        <f t="shared" si="1"/>
        <v>13</v>
      </c>
    </row>
    <row r="6823">
      <c r="A6823" s="10">
        <v>45243.0</v>
      </c>
      <c r="B6823" s="11" t="s">
        <v>1291</v>
      </c>
      <c r="C6823" s="12">
        <v>0.0</v>
      </c>
      <c r="D6823" s="12">
        <f t="shared" si="1"/>
        <v>13</v>
      </c>
    </row>
    <row r="6824">
      <c r="A6824" s="10">
        <v>45243.0</v>
      </c>
      <c r="B6824" s="11" t="s">
        <v>4018</v>
      </c>
      <c r="C6824" s="12">
        <v>0.0</v>
      </c>
      <c r="D6824" s="12">
        <f t="shared" si="1"/>
        <v>13</v>
      </c>
    </row>
    <row r="6825">
      <c r="A6825" s="10">
        <v>45243.0</v>
      </c>
      <c r="B6825" s="11" t="s">
        <v>4313</v>
      </c>
      <c r="C6825" s="12">
        <v>0.0</v>
      </c>
      <c r="D6825" s="12">
        <f t="shared" si="1"/>
        <v>13</v>
      </c>
    </row>
    <row r="6826">
      <c r="A6826" s="10">
        <v>45243.0</v>
      </c>
      <c r="B6826" s="11" t="s">
        <v>2401</v>
      </c>
      <c r="C6826" s="12">
        <v>0.0</v>
      </c>
      <c r="D6826" s="12">
        <f t="shared" si="1"/>
        <v>13</v>
      </c>
    </row>
    <row r="6827">
      <c r="A6827" s="10">
        <v>45243.0</v>
      </c>
      <c r="B6827" s="11" t="s">
        <v>4314</v>
      </c>
      <c r="C6827" s="12">
        <v>0.0</v>
      </c>
      <c r="D6827" s="12">
        <f t="shared" si="1"/>
        <v>13</v>
      </c>
    </row>
    <row r="6828">
      <c r="A6828" s="10">
        <v>45243.0</v>
      </c>
      <c r="B6828" s="11" t="s">
        <v>4315</v>
      </c>
      <c r="C6828" s="12">
        <v>0.0</v>
      </c>
      <c r="D6828" s="12">
        <f t="shared" si="1"/>
        <v>13</v>
      </c>
    </row>
    <row r="6829">
      <c r="A6829" s="10">
        <v>45243.0</v>
      </c>
      <c r="B6829" s="11" t="s">
        <v>2356</v>
      </c>
      <c r="C6829" s="12">
        <v>0.0</v>
      </c>
      <c r="D6829" s="12">
        <f t="shared" si="1"/>
        <v>13</v>
      </c>
    </row>
    <row r="6830">
      <c r="A6830" s="10">
        <v>45243.0</v>
      </c>
      <c r="B6830" s="11" t="s">
        <v>4316</v>
      </c>
      <c r="C6830" s="12">
        <v>0.0</v>
      </c>
      <c r="D6830" s="12">
        <f t="shared" si="1"/>
        <v>13</v>
      </c>
    </row>
    <row r="6831">
      <c r="A6831" s="10">
        <v>45243.0</v>
      </c>
      <c r="B6831" s="11" t="s">
        <v>61</v>
      </c>
      <c r="C6831" s="12">
        <v>0.0</v>
      </c>
      <c r="D6831" s="12">
        <f t="shared" si="1"/>
        <v>13</v>
      </c>
    </row>
    <row r="6832">
      <c r="A6832" s="10">
        <v>45243.0</v>
      </c>
      <c r="B6832" s="11" t="s">
        <v>562</v>
      </c>
      <c r="C6832" s="12">
        <v>0.0</v>
      </c>
      <c r="D6832" s="12">
        <f t="shared" si="1"/>
        <v>13</v>
      </c>
    </row>
    <row r="6833">
      <c r="A6833" s="10">
        <v>45243.0</v>
      </c>
      <c r="B6833" s="11" t="s">
        <v>3432</v>
      </c>
      <c r="C6833" s="12">
        <v>0.0</v>
      </c>
      <c r="D6833" s="12">
        <f t="shared" si="1"/>
        <v>13</v>
      </c>
    </row>
    <row r="6834">
      <c r="A6834" s="10">
        <v>45243.0</v>
      </c>
      <c r="B6834" s="11" t="s">
        <v>2347</v>
      </c>
      <c r="C6834" s="12">
        <v>0.0</v>
      </c>
      <c r="D6834" s="12">
        <f t="shared" si="1"/>
        <v>13</v>
      </c>
    </row>
    <row r="6835">
      <c r="A6835" s="10">
        <v>45243.0</v>
      </c>
      <c r="B6835" s="11" t="s">
        <v>1278</v>
      </c>
      <c r="C6835" s="12">
        <v>0.0</v>
      </c>
      <c r="D6835" s="12">
        <f t="shared" si="1"/>
        <v>13</v>
      </c>
    </row>
    <row r="6836">
      <c r="A6836" s="10">
        <v>45243.0</v>
      </c>
      <c r="B6836" s="11" t="s">
        <v>620</v>
      </c>
      <c r="C6836" s="12">
        <v>0.0</v>
      </c>
      <c r="D6836" s="12">
        <f t="shared" si="1"/>
        <v>13</v>
      </c>
    </row>
    <row r="6837">
      <c r="A6837" s="10">
        <v>45243.0</v>
      </c>
      <c r="B6837" s="11" t="s">
        <v>1231</v>
      </c>
      <c r="C6837" s="12">
        <v>0.0</v>
      </c>
      <c r="D6837" s="12">
        <f t="shared" si="1"/>
        <v>13</v>
      </c>
    </row>
    <row r="6838">
      <c r="A6838" s="10">
        <v>45243.0</v>
      </c>
      <c r="B6838" s="11" t="s">
        <v>4317</v>
      </c>
      <c r="C6838" s="12">
        <v>0.0</v>
      </c>
      <c r="D6838" s="12">
        <f t="shared" si="1"/>
        <v>13</v>
      </c>
    </row>
    <row r="6839">
      <c r="A6839" s="10">
        <v>45243.0</v>
      </c>
      <c r="B6839" s="11" t="s">
        <v>1533</v>
      </c>
      <c r="C6839" s="12">
        <v>0.0</v>
      </c>
      <c r="D6839" s="12">
        <f t="shared" si="1"/>
        <v>13</v>
      </c>
    </row>
    <row r="6840">
      <c r="A6840" s="10">
        <v>45243.0</v>
      </c>
      <c r="B6840" s="11" t="s">
        <v>4318</v>
      </c>
      <c r="C6840" s="12">
        <v>0.0</v>
      </c>
      <c r="D6840" s="12">
        <f t="shared" si="1"/>
        <v>13</v>
      </c>
    </row>
    <row r="6841">
      <c r="A6841" s="10">
        <v>45243.0</v>
      </c>
      <c r="B6841" s="11" t="s">
        <v>4319</v>
      </c>
      <c r="C6841" s="12">
        <v>0.0</v>
      </c>
      <c r="D6841" s="12">
        <f t="shared" si="1"/>
        <v>13</v>
      </c>
    </row>
    <row r="6842">
      <c r="A6842" s="10">
        <v>45243.0</v>
      </c>
      <c r="B6842" s="11" t="s">
        <v>4320</v>
      </c>
      <c r="C6842" s="12">
        <v>0.0</v>
      </c>
      <c r="D6842" s="12">
        <f t="shared" si="1"/>
        <v>13</v>
      </c>
    </row>
    <row r="6843">
      <c r="A6843" s="10">
        <v>45243.0</v>
      </c>
      <c r="B6843" s="11" t="s">
        <v>418</v>
      </c>
      <c r="C6843" s="12">
        <v>0.0</v>
      </c>
      <c r="D6843" s="12">
        <f t="shared" si="1"/>
        <v>13</v>
      </c>
    </row>
    <row r="6844">
      <c r="A6844" s="10">
        <v>45243.0</v>
      </c>
      <c r="B6844" s="11" t="s">
        <v>2531</v>
      </c>
      <c r="C6844" s="12">
        <v>0.0</v>
      </c>
      <c r="D6844" s="12">
        <f t="shared" si="1"/>
        <v>13</v>
      </c>
    </row>
    <row r="6845">
      <c r="A6845" s="10">
        <v>45244.0</v>
      </c>
      <c r="B6845" s="11" t="s">
        <v>4321</v>
      </c>
      <c r="C6845" s="12">
        <v>0.0</v>
      </c>
      <c r="D6845" s="12">
        <f t="shared" si="1"/>
        <v>14</v>
      </c>
    </row>
    <row r="6846">
      <c r="A6846" s="10">
        <v>45244.0</v>
      </c>
      <c r="B6846" s="11" t="s">
        <v>890</v>
      </c>
      <c r="C6846" s="12">
        <v>0.0</v>
      </c>
      <c r="D6846" s="12">
        <f t="shared" si="1"/>
        <v>14</v>
      </c>
    </row>
    <row r="6847">
      <c r="A6847" s="10">
        <v>45244.0</v>
      </c>
      <c r="B6847" s="11" t="s">
        <v>4322</v>
      </c>
      <c r="C6847" s="12">
        <v>0.0</v>
      </c>
      <c r="D6847" s="12">
        <f t="shared" si="1"/>
        <v>14</v>
      </c>
    </row>
    <row r="6848">
      <c r="A6848" s="10">
        <v>45244.0</v>
      </c>
      <c r="B6848" s="11" t="s">
        <v>3714</v>
      </c>
      <c r="C6848" s="12">
        <v>0.0</v>
      </c>
      <c r="D6848" s="12">
        <f t="shared" si="1"/>
        <v>14</v>
      </c>
    </row>
    <row r="6849">
      <c r="A6849" s="10">
        <v>45244.0</v>
      </c>
      <c r="B6849" s="11" t="s">
        <v>4323</v>
      </c>
      <c r="C6849" s="12">
        <v>0.0</v>
      </c>
      <c r="D6849" s="12">
        <f t="shared" si="1"/>
        <v>14</v>
      </c>
    </row>
    <row r="6850">
      <c r="A6850" s="10">
        <v>45244.0</v>
      </c>
      <c r="B6850" s="11" t="s">
        <v>4324</v>
      </c>
      <c r="C6850" s="12">
        <v>0.0</v>
      </c>
      <c r="D6850" s="12">
        <f t="shared" si="1"/>
        <v>14</v>
      </c>
    </row>
    <row r="6851">
      <c r="A6851" s="10">
        <v>45244.0</v>
      </c>
      <c r="B6851" s="11" t="s">
        <v>4325</v>
      </c>
      <c r="C6851" s="12">
        <v>0.0</v>
      </c>
      <c r="D6851" s="12">
        <f t="shared" si="1"/>
        <v>14</v>
      </c>
    </row>
    <row r="6852">
      <c r="A6852" s="10">
        <v>45244.0</v>
      </c>
      <c r="B6852" s="11" t="s">
        <v>315</v>
      </c>
      <c r="C6852" s="12">
        <v>0.0</v>
      </c>
      <c r="D6852" s="12">
        <f t="shared" si="1"/>
        <v>14</v>
      </c>
    </row>
    <row r="6853">
      <c r="A6853" s="10">
        <v>45244.0</v>
      </c>
      <c r="B6853" s="11" t="s">
        <v>2396</v>
      </c>
      <c r="C6853" s="12">
        <v>0.0</v>
      </c>
      <c r="D6853" s="12">
        <f t="shared" si="1"/>
        <v>14</v>
      </c>
    </row>
    <row r="6854">
      <c r="A6854" s="10">
        <v>45244.0</v>
      </c>
      <c r="B6854" s="11" t="s">
        <v>361</v>
      </c>
      <c r="C6854" s="12">
        <v>0.0</v>
      </c>
      <c r="D6854" s="12">
        <f t="shared" si="1"/>
        <v>14</v>
      </c>
    </row>
    <row r="6855">
      <c r="A6855" s="10">
        <v>45244.0</v>
      </c>
      <c r="B6855" s="11" t="s">
        <v>4326</v>
      </c>
      <c r="C6855" s="12">
        <v>0.0</v>
      </c>
      <c r="D6855" s="12">
        <f t="shared" si="1"/>
        <v>14</v>
      </c>
    </row>
    <row r="6856">
      <c r="A6856" s="10">
        <v>45244.0</v>
      </c>
      <c r="B6856" s="11" t="s">
        <v>4327</v>
      </c>
      <c r="C6856" s="12">
        <v>0.0</v>
      </c>
      <c r="D6856" s="12">
        <f t="shared" si="1"/>
        <v>14</v>
      </c>
    </row>
    <row r="6857">
      <c r="A6857" s="10">
        <v>45244.0</v>
      </c>
      <c r="B6857" s="11" t="s">
        <v>2427</v>
      </c>
      <c r="C6857" s="12">
        <v>0.0</v>
      </c>
      <c r="D6857" s="12">
        <f t="shared" si="1"/>
        <v>14</v>
      </c>
    </row>
    <row r="6858">
      <c r="A6858" s="10">
        <v>45244.0</v>
      </c>
      <c r="B6858" s="11" t="s">
        <v>657</v>
      </c>
      <c r="C6858" s="12">
        <v>0.0</v>
      </c>
      <c r="D6858" s="12">
        <f t="shared" si="1"/>
        <v>14</v>
      </c>
    </row>
    <row r="6859">
      <c r="A6859" s="10">
        <v>45244.0</v>
      </c>
      <c r="B6859" s="11" t="s">
        <v>1902</v>
      </c>
      <c r="C6859" s="12">
        <v>0.0</v>
      </c>
      <c r="D6859" s="12">
        <f t="shared" si="1"/>
        <v>14</v>
      </c>
    </row>
    <row r="6860">
      <c r="A6860" s="10">
        <v>45244.0</v>
      </c>
      <c r="B6860" s="11" t="s">
        <v>1414</v>
      </c>
      <c r="C6860" s="12">
        <v>0.0</v>
      </c>
      <c r="D6860" s="12">
        <f t="shared" si="1"/>
        <v>14</v>
      </c>
    </row>
    <row r="6861">
      <c r="A6861" s="10">
        <v>45244.0</v>
      </c>
      <c r="B6861" s="11" t="s">
        <v>1489</v>
      </c>
      <c r="C6861" s="12">
        <v>0.0</v>
      </c>
      <c r="D6861" s="12">
        <f t="shared" si="1"/>
        <v>14</v>
      </c>
    </row>
    <row r="6862">
      <c r="A6862" s="10">
        <v>45244.0</v>
      </c>
      <c r="B6862" s="11" t="s">
        <v>3085</v>
      </c>
      <c r="C6862" s="12">
        <v>0.0</v>
      </c>
      <c r="D6862" s="12">
        <f t="shared" si="1"/>
        <v>14</v>
      </c>
    </row>
    <row r="6863">
      <c r="A6863" s="10">
        <v>45244.0</v>
      </c>
      <c r="B6863" s="11" t="s">
        <v>4328</v>
      </c>
      <c r="C6863" s="12">
        <v>0.0</v>
      </c>
      <c r="D6863" s="12">
        <f t="shared" si="1"/>
        <v>14</v>
      </c>
    </row>
    <row r="6864">
      <c r="A6864" s="10">
        <v>45244.0</v>
      </c>
      <c r="B6864" s="11" t="s">
        <v>4329</v>
      </c>
      <c r="C6864" s="12">
        <v>0.0</v>
      </c>
      <c r="D6864" s="12">
        <f t="shared" si="1"/>
        <v>14</v>
      </c>
    </row>
    <row r="6865">
      <c r="A6865" s="10">
        <v>45244.0</v>
      </c>
      <c r="B6865" s="11" t="s">
        <v>1004</v>
      </c>
      <c r="C6865" s="12">
        <v>0.0</v>
      </c>
      <c r="D6865" s="12">
        <f t="shared" si="1"/>
        <v>14</v>
      </c>
    </row>
    <row r="6866">
      <c r="A6866" s="10">
        <v>45244.0</v>
      </c>
      <c r="B6866" s="11" t="s">
        <v>2716</v>
      </c>
      <c r="C6866" s="12">
        <v>0.0</v>
      </c>
      <c r="D6866" s="12">
        <f t="shared" si="1"/>
        <v>14</v>
      </c>
    </row>
    <row r="6867">
      <c r="A6867" s="10">
        <v>45244.0</v>
      </c>
      <c r="B6867" s="11" t="s">
        <v>2616</v>
      </c>
      <c r="C6867" s="12">
        <v>0.0</v>
      </c>
      <c r="D6867" s="12">
        <f t="shared" si="1"/>
        <v>14</v>
      </c>
    </row>
    <row r="6868">
      <c r="A6868" s="10">
        <v>45244.0</v>
      </c>
      <c r="B6868" s="11" t="s">
        <v>4330</v>
      </c>
      <c r="C6868" s="12">
        <v>0.0</v>
      </c>
      <c r="D6868" s="12">
        <f t="shared" si="1"/>
        <v>14</v>
      </c>
    </row>
    <row r="6869">
      <c r="A6869" s="10">
        <v>45244.0</v>
      </c>
      <c r="B6869" s="11" t="s">
        <v>4331</v>
      </c>
      <c r="C6869" s="12">
        <v>0.0</v>
      </c>
      <c r="D6869" s="12">
        <f t="shared" si="1"/>
        <v>14</v>
      </c>
    </row>
    <row r="6870">
      <c r="A6870" s="10">
        <v>45244.0</v>
      </c>
      <c r="B6870" s="11" t="s">
        <v>4332</v>
      </c>
      <c r="C6870" s="12">
        <v>0.0</v>
      </c>
      <c r="D6870" s="12">
        <f t="shared" si="1"/>
        <v>14</v>
      </c>
    </row>
    <row r="6871">
      <c r="A6871" s="10">
        <v>45244.0</v>
      </c>
      <c r="B6871" s="11" t="s">
        <v>4333</v>
      </c>
      <c r="C6871" s="12">
        <v>0.0</v>
      </c>
      <c r="D6871" s="12">
        <f t="shared" si="1"/>
        <v>14</v>
      </c>
    </row>
    <row r="6872">
      <c r="A6872" s="10">
        <v>45244.0</v>
      </c>
      <c r="B6872" s="11" t="s">
        <v>369</v>
      </c>
      <c r="C6872" s="12">
        <v>0.0</v>
      </c>
      <c r="D6872" s="12">
        <f t="shared" si="1"/>
        <v>14</v>
      </c>
    </row>
    <row r="6873">
      <c r="A6873" s="10">
        <v>45244.0</v>
      </c>
      <c r="B6873" s="11" t="s">
        <v>4334</v>
      </c>
      <c r="C6873" s="12">
        <v>0.0</v>
      </c>
      <c r="D6873" s="12">
        <f t="shared" si="1"/>
        <v>14</v>
      </c>
    </row>
    <row r="6874">
      <c r="A6874" s="10">
        <v>45244.0</v>
      </c>
      <c r="B6874" s="11" t="s">
        <v>1678</v>
      </c>
      <c r="C6874" s="12">
        <v>0.0</v>
      </c>
      <c r="D6874" s="12">
        <f t="shared" si="1"/>
        <v>14</v>
      </c>
    </row>
    <row r="6875">
      <c r="A6875" s="10">
        <v>45244.0</v>
      </c>
      <c r="B6875" s="11" t="s">
        <v>4335</v>
      </c>
      <c r="C6875" s="12">
        <v>0.0</v>
      </c>
      <c r="D6875" s="12">
        <f t="shared" si="1"/>
        <v>14</v>
      </c>
    </row>
    <row r="6876">
      <c r="A6876" s="10">
        <v>45244.0</v>
      </c>
      <c r="B6876" s="11" t="s">
        <v>4336</v>
      </c>
      <c r="C6876" s="12">
        <v>0.0</v>
      </c>
      <c r="D6876" s="12">
        <f t="shared" si="1"/>
        <v>14</v>
      </c>
    </row>
    <row r="6877">
      <c r="A6877" s="10">
        <v>45244.0</v>
      </c>
      <c r="B6877" s="11" t="s">
        <v>1003</v>
      </c>
      <c r="C6877" s="12">
        <v>0.0</v>
      </c>
      <c r="D6877" s="12">
        <f t="shared" si="1"/>
        <v>14</v>
      </c>
    </row>
    <row r="6878">
      <c r="A6878" s="10">
        <v>45244.0</v>
      </c>
      <c r="B6878" s="11" t="s">
        <v>477</v>
      </c>
      <c r="C6878" s="12">
        <v>0.0</v>
      </c>
      <c r="D6878" s="12">
        <f t="shared" si="1"/>
        <v>14</v>
      </c>
    </row>
    <row r="6879">
      <c r="A6879" s="10">
        <v>45244.0</v>
      </c>
      <c r="B6879" s="11" t="s">
        <v>3220</v>
      </c>
      <c r="C6879" s="12">
        <v>0.0</v>
      </c>
      <c r="D6879" s="12">
        <f t="shared" si="1"/>
        <v>14</v>
      </c>
    </row>
    <row r="6880">
      <c r="A6880" s="10">
        <v>45244.0</v>
      </c>
      <c r="B6880" s="11" t="s">
        <v>274</v>
      </c>
      <c r="C6880" s="12">
        <v>0.0</v>
      </c>
      <c r="D6880" s="12">
        <f t="shared" si="1"/>
        <v>14</v>
      </c>
    </row>
    <row r="6881">
      <c r="A6881" s="10">
        <v>45244.0</v>
      </c>
      <c r="B6881" s="11" t="s">
        <v>4337</v>
      </c>
      <c r="C6881" s="12">
        <v>0.0</v>
      </c>
      <c r="D6881" s="12">
        <f t="shared" si="1"/>
        <v>14</v>
      </c>
    </row>
    <row r="6882">
      <c r="A6882" s="10">
        <v>45244.0</v>
      </c>
      <c r="B6882" s="11" t="s">
        <v>4138</v>
      </c>
      <c r="C6882" s="12">
        <v>0.0</v>
      </c>
      <c r="D6882" s="12">
        <f t="shared" si="1"/>
        <v>14</v>
      </c>
    </row>
    <row r="6883">
      <c r="A6883" s="10">
        <v>45244.0</v>
      </c>
      <c r="B6883" s="11" t="s">
        <v>3775</v>
      </c>
      <c r="C6883" s="12">
        <v>0.0</v>
      </c>
      <c r="D6883" s="12">
        <f t="shared" si="1"/>
        <v>14</v>
      </c>
    </row>
    <row r="6884">
      <c r="A6884" s="10">
        <v>45244.0</v>
      </c>
      <c r="B6884" s="11" t="s">
        <v>1369</v>
      </c>
      <c r="C6884" s="12">
        <v>0.0</v>
      </c>
      <c r="D6884" s="12">
        <f t="shared" si="1"/>
        <v>14</v>
      </c>
    </row>
    <row r="6885">
      <c r="A6885" s="10">
        <v>45244.0</v>
      </c>
      <c r="B6885" s="11" t="s">
        <v>4338</v>
      </c>
      <c r="C6885" s="12">
        <v>0.0</v>
      </c>
      <c r="D6885" s="12">
        <f t="shared" si="1"/>
        <v>14</v>
      </c>
    </row>
    <row r="6886">
      <c r="A6886" s="10">
        <v>45244.0</v>
      </c>
      <c r="B6886" s="11" t="s">
        <v>2440</v>
      </c>
      <c r="C6886" s="12">
        <v>0.0</v>
      </c>
      <c r="D6886" s="12">
        <f t="shared" si="1"/>
        <v>14</v>
      </c>
    </row>
    <row r="6887">
      <c r="A6887" s="10">
        <v>45244.0</v>
      </c>
      <c r="B6887" s="11" t="s">
        <v>2456</v>
      </c>
      <c r="C6887" s="12">
        <v>0.0</v>
      </c>
      <c r="D6887" s="12">
        <f t="shared" si="1"/>
        <v>14</v>
      </c>
    </row>
    <row r="6888">
      <c r="A6888" s="10">
        <v>45244.0</v>
      </c>
      <c r="B6888" s="11" t="s">
        <v>2973</v>
      </c>
      <c r="C6888" s="12">
        <v>0.0</v>
      </c>
      <c r="D6888" s="12">
        <f t="shared" si="1"/>
        <v>14</v>
      </c>
    </row>
    <row r="6889">
      <c r="A6889" s="10">
        <v>45244.0</v>
      </c>
      <c r="B6889" s="11" t="s">
        <v>4339</v>
      </c>
      <c r="C6889" s="12">
        <v>0.0</v>
      </c>
      <c r="D6889" s="12">
        <f t="shared" si="1"/>
        <v>14</v>
      </c>
    </row>
    <row r="6890">
      <c r="A6890" s="10">
        <v>45244.0</v>
      </c>
      <c r="B6890" s="11" t="s">
        <v>4115</v>
      </c>
      <c r="C6890" s="12">
        <v>0.0</v>
      </c>
      <c r="D6890" s="12">
        <f t="shared" si="1"/>
        <v>14</v>
      </c>
    </row>
    <row r="6891">
      <c r="A6891" s="10">
        <v>45244.0</v>
      </c>
      <c r="B6891" s="11" t="s">
        <v>4340</v>
      </c>
      <c r="C6891" s="12">
        <v>0.0</v>
      </c>
      <c r="D6891" s="12">
        <f t="shared" si="1"/>
        <v>14</v>
      </c>
    </row>
    <row r="6892">
      <c r="A6892" s="10">
        <v>45244.0</v>
      </c>
      <c r="B6892" s="11" t="s">
        <v>4341</v>
      </c>
      <c r="C6892" s="12">
        <v>0.0</v>
      </c>
      <c r="D6892" s="12">
        <f t="shared" si="1"/>
        <v>14</v>
      </c>
    </row>
    <row r="6893">
      <c r="A6893" s="10">
        <v>45249.0</v>
      </c>
      <c r="B6893" s="11" t="s">
        <v>3494</v>
      </c>
      <c r="C6893" s="12">
        <v>0.0</v>
      </c>
      <c r="D6893" s="12">
        <f t="shared" si="1"/>
        <v>19</v>
      </c>
    </row>
    <row r="6894">
      <c r="A6894" s="10">
        <v>45249.0</v>
      </c>
      <c r="B6894" s="11" t="s">
        <v>4342</v>
      </c>
      <c r="C6894" s="12">
        <v>0.0</v>
      </c>
      <c r="D6894" s="12">
        <f t="shared" si="1"/>
        <v>19</v>
      </c>
    </row>
    <row r="6895">
      <c r="A6895" s="10">
        <v>45249.0</v>
      </c>
      <c r="B6895" s="11" t="s">
        <v>4343</v>
      </c>
      <c r="C6895" s="12">
        <v>0.0</v>
      </c>
      <c r="D6895" s="12">
        <f t="shared" si="1"/>
        <v>19</v>
      </c>
    </row>
    <row r="6896">
      <c r="A6896" s="10">
        <v>45249.0</v>
      </c>
      <c r="B6896" s="11" t="s">
        <v>4344</v>
      </c>
      <c r="C6896" s="12">
        <v>0.0</v>
      </c>
      <c r="D6896" s="12">
        <f t="shared" si="1"/>
        <v>19</v>
      </c>
    </row>
    <row r="6897">
      <c r="A6897" s="10">
        <v>45249.0</v>
      </c>
      <c r="B6897" s="11" t="s">
        <v>4345</v>
      </c>
      <c r="C6897" s="12">
        <v>0.0</v>
      </c>
      <c r="D6897" s="12">
        <f t="shared" si="1"/>
        <v>19</v>
      </c>
    </row>
    <row r="6898">
      <c r="A6898" s="10">
        <v>45249.0</v>
      </c>
      <c r="B6898" s="11" t="s">
        <v>4346</v>
      </c>
      <c r="C6898" s="12">
        <v>0.0</v>
      </c>
      <c r="D6898" s="12">
        <f t="shared" si="1"/>
        <v>19</v>
      </c>
    </row>
    <row r="6899">
      <c r="A6899" s="10">
        <v>45249.0</v>
      </c>
      <c r="B6899" s="11" t="s">
        <v>1625</v>
      </c>
      <c r="C6899" s="12">
        <v>0.0</v>
      </c>
      <c r="D6899" s="12">
        <f t="shared" si="1"/>
        <v>19</v>
      </c>
    </row>
    <row r="6900">
      <c r="A6900" s="10">
        <v>45249.0</v>
      </c>
      <c r="B6900" s="11" t="s">
        <v>4347</v>
      </c>
      <c r="C6900" s="12">
        <v>0.0</v>
      </c>
      <c r="D6900" s="12">
        <f t="shared" si="1"/>
        <v>19</v>
      </c>
    </row>
    <row r="6901">
      <c r="A6901" s="10">
        <v>45249.0</v>
      </c>
      <c r="B6901" s="11" t="s">
        <v>1224</v>
      </c>
      <c r="C6901" s="12">
        <v>0.0</v>
      </c>
      <c r="D6901" s="12">
        <f t="shared" si="1"/>
        <v>19</v>
      </c>
    </row>
    <row r="6902">
      <c r="A6902" s="10">
        <v>45249.0</v>
      </c>
      <c r="B6902" s="11" t="s">
        <v>4348</v>
      </c>
      <c r="C6902" s="12">
        <v>0.0</v>
      </c>
      <c r="D6902" s="12">
        <f t="shared" si="1"/>
        <v>19</v>
      </c>
    </row>
    <row r="6903">
      <c r="A6903" s="10">
        <v>45249.0</v>
      </c>
      <c r="B6903" s="11" t="s">
        <v>3328</v>
      </c>
      <c r="C6903" s="12">
        <v>0.0</v>
      </c>
      <c r="D6903" s="12">
        <f t="shared" si="1"/>
        <v>19</v>
      </c>
    </row>
    <row r="6904">
      <c r="A6904" s="10">
        <v>45249.0</v>
      </c>
      <c r="B6904" s="11" t="s">
        <v>1589</v>
      </c>
      <c r="C6904" s="12">
        <v>0.0</v>
      </c>
      <c r="D6904" s="12">
        <f t="shared" si="1"/>
        <v>19</v>
      </c>
    </row>
    <row r="6905">
      <c r="A6905" s="10">
        <v>45249.0</v>
      </c>
      <c r="B6905" s="11" t="s">
        <v>4349</v>
      </c>
      <c r="C6905" s="12">
        <v>0.0</v>
      </c>
      <c r="D6905" s="12">
        <f t="shared" si="1"/>
        <v>19</v>
      </c>
    </row>
    <row r="6906">
      <c r="A6906" s="10">
        <v>45249.0</v>
      </c>
      <c r="B6906" s="11" t="s">
        <v>4350</v>
      </c>
      <c r="C6906" s="12">
        <v>0.0</v>
      </c>
      <c r="D6906" s="12">
        <f t="shared" si="1"/>
        <v>19</v>
      </c>
    </row>
    <row r="6907">
      <c r="A6907" s="10">
        <v>45249.0</v>
      </c>
      <c r="B6907" s="11" t="s">
        <v>4351</v>
      </c>
      <c r="C6907" s="12">
        <v>0.0</v>
      </c>
      <c r="D6907" s="12">
        <f t="shared" si="1"/>
        <v>19</v>
      </c>
    </row>
    <row r="6908">
      <c r="A6908" s="10">
        <v>45249.0</v>
      </c>
      <c r="B6908" s="11" t="s">
        <v>4352</v>
      </c>
      <c r="C6908" s="12">
        <v>0.0</v>
      </c>
      <c r="D6908" s="12">
        <f t="shared" si="1"/>
        <v>19</v>
      </c>
    </row>
    <row r="6909">
      <c r="A6909" s="10">
        <v>45249.0</v>
      </c>
      <c r="B6909" s="11" t="s">
        <v>374</v>
      </c>
      <c r="C6909" s="12">
        <v>0.0</v>
      </c>
      <c r="D6909" s="12">
        <f t="shared" si="1"/>
        <v>19</v>
      </c>
    </row>
    <row r="6910">
      <c r="A6910" s="10">
        <v>45249.0</v>
      </c>
      <c r="B6910" s="11" t="s">
        <v>2814</v>
      </c>
      <c r="C6910" s="12">
        <v>0.0</v>
      </c>
      <c r="D6910" s="12">
        <f t="shared" si="1"/>
        <v>19</v>
      </c>
    </row>
    <row r="6911">
      <c r="A6911" s="10">
        <v>45249.0</v>
      </c>
      <c r="B6911" s="11" t="s">
        <v>1929</v>
      </c>
      <c r="C6911" s="12">
        <v>0.0</v>
      </c>
      <c r="D6911" s="12">
        <f t="shared" si="1"/>
        <v>19</v>
      </c>
    </row>
    <row r="6912">
      <c r="A6912" s="10">
        <v>45249.0</v>
      </c>
      <c r="B6912" s="11" t="s">
        <v>2339</v>
      </c>
      <c r="C6912" s="12">
        <v>0.0</v>
      </c>
      <c r="D6912" s="12">
        <f t="shared" si="1"/>
        <v>19</v>
      </c>
    </row>
    <row r="6913">
      <c r="A6913" s="10">
        <v>45249.0</v>
      </c>
      <c r="B6913" s="11" t="s">
        <v>4353</v>
      </c>
      <c r="C6913" s="12">
        <v>0.0</v>
      </c>
      <c r="D6913" s="12">
        <f t="shared" si="1"/>
        <v>19</v>
      </c>
    </row>
    <row r="6914">
      <c r="A6914" s="10">
        <v>45249.0</v>
      </c>
      <c r="B6914" s="11" t="s">
        <v>2826</v>
      </c>
      <c r="C6914" s="12">
        <v>0.0</v>
      </c>
      <c r="D6914" s="12">
        <f t="shared" si="1"/>
        <v>19</v>
      </c>
    </row>
    <row r="6915">
      <c r="A6915" s="10">
        <v>45249.0</v>
      </c>
      <c r="B6915" s="11" t="s">
        <v>4354</v>
      </c>
      <c r="C6915" s="12">
        <v>0.0</v>
      </c>
      <c r="D6915" s="12">
        <f t="shared" si="1"/>
        <v>19</v>
      </c>
    </row>
    <row r="6916">
      <c r="A6916" s="10">
        <v>45249.0</v>
      </c>
      <c r="B6916" s="11" t="s">
        <v>4355</v>
      </c>
      <c r="C6916" s="12">
        <v>0.0</v>
      </c>
      <c r="D6916" s="12">
        <f t="shared" si="1"/>
        <v>19</v>
      </c>
    </row>
    <row r="6917">
      <c r="A6917" s="10">
        <v>45249.0</v>
      </c>
      <c r="B6917" s="11" t="s">
        <v>4356</v>
      </c>
      <c r="C6917" s="12">
        <v>0.0</v>
      </c>
      <c r="D6917" s="12">
        <f t="shared" si="1"/>
        <v>19</v>
      </c>
    </row>
    <row r="6918">
      <c r="A6918" s="10">
        <v>45249.0</v>
      </c>
      <c r="B6918" s="11" t="s">
        <v>4357</v>
      </c>
      <c r="C6918" s="12">
        <v>0.0</v>
      </c>
      <c r="D6918" s="12">
        <f t="shared" si="1"/>
        <v>19</v>
      </c>
    </row>
    <row r="6919">
      <c r="A6919" s="10">
        <v>45249.0</v>
      </c>
      <c r="B6919" s="11" t="s">
        <v>2797</v>
      </c>
      <c r="C6919" s="12">
        <v>0.0</v>
      </c>
      <c r="D6919" s="12">
        <f t="shared" si="1"/>
        <v>19</v>
      </c>
    </row>
    <row r="6920">
      <c r="A6920" s="10">
        <v>45249.0</v>
      </c>
      <c r="B6920" s="11" t="s">
        <v>353</v>
      </c>
      <c r="C6920" s="12">
        <v>0.0</v>
      </c>
      <c r="D6920" s="12">
        <f t="shared" si="1"/>
        <v>19</v>
      </c>
    </row>
    <row r="6921">
      <c r="A6921" s="10">
        <v>45249.0</v>
      </c>
      <c r="B6921" s="11" t="s">
        <v>2267</v>
      </c>
      <c r="C6921" s="12">
        <v>0.0</v>
      </c>
      <c r="D6921" s="12">
        <f t="shared" si="1"/>
        <v>19</v>
      </c>
    </row>
    <row r="6922">
      <c r="A6922" s="10">
        <v>45249.0</v>
      </c>
      <c r="B6922" s="11" t="s">
        <v>4358</v>
      </c>
      <c r="C6922" s="12">
        <v>0.0</v>
      </c>
      <c r="D6922" s="12">
        <f t="shared" si="1"/>
        <v>19</v>
      </c>
    </row>
    <row r="6923">
      <c r="A6923" s="10">
        <v>45249.0</v>
      </c>
      <c r="B6923" s="11" t="s">
        <v>4163</v>
      </c>
      <c r="C6923" s="12">
        <v>0.0</v>
      </c>
      <c r="D6923" s="12">
        <f t="shared" si="1"/>
        <v>19</v>
      </c>
    </row>
    <row r="6924">
      <c r="A6924" s="10">
        <v>45249.0</v>
      </c>
      <c r="B6924" s="11" t="s">
        <v>4359</v>
      </c>
      <c r="C6924" s="12">
        <v>0.0</v>
      </c>
      <c r="D6924" s="12">
        <f t="shared" si="1"/>
        <v>19</v>
      </c>
    </row>
    <row r="6925">
      <c r="A6925" s="10">
        <v>45249.0</v>
      </c>
      <c r="B6925" s="11" t="s">
        <v>4360</v>
      </c>
      <c r="C6925" s="12">
        <v>0.0</v>
      </c>
      <c r="D6925" s="12">
        <f t="shared" si="1"/>
        <v>19</v>
      </c>
    </row>
    <row r="6926">
      <c r="A6926" s="10">
        <v>45245.0</v>
      </c>
      <c r="B6926" s="11" t="s">
        <v>4361</v>
      </c>
      <c r="C6926" s="12">
        <v>0.0</v>
      </c>
      <c r="D6926" s="12">
        <f t="shared" si="1"/>
        <v>15</v>
      </c>
    </row>
    <row r="6927">
      <c r="A6927" s="10">
        <v>45245.0</v>
      </c>
      <c r="B6927" s="11" t="s">
        <v>4362</v>
      </c>
      <c r="C6927" s="12">
        <v>0.0</v>
      </c>
      <c r="D6927" s="12">
        <f t="shared" si="1"/>
        <v>15</v>
      </c>
    </row>
    <row r="6928">
      <c r="A6928" s="10">
        <v>45245.0</v>
      </c>
      <c r="B6928" s="11" t="s">
        <v>4363</v>
      </c>
      <c r="C6928" s="12">
        <v>0.0</v>
      </c>
      <c r="D6928" s="12">
        <f t="shared" si="1"/>
        <v>15</v>
      </c>
    </row>
    <row r="6929">
      <c r="A6929" s="10">
        <v>45245.0</v>
      </c>
      <c r="B6929" s="11" t="s">
        <v>2904</v>
      </c>
      <c r="C6929" s="12">
        <v>0.0</v>
      </c>
      <c r="D6929" s="12">
        <f t="shared" si="1"/>
        <v>15</v>
      </c>
    </row>
    <row r="6930">
      <c r="A6930" s="10">
        <v>45245.0</v>
      </c>
      <c r="B6930" s="11" t="s">
        <v>1101</v>
      </c>
      <c r="C6930" s="12">
        <v>0.0</v>
      </c>
      <c r="D6930" s="12">
        <f t="shared" si="1"/>
        <v>15</v>
      </c>
    </row>
    <row r="6931">
      <c r="A6931" s="10">
        <v>45245.0</v>
      </c>
      <c r="B6931" s="11" t="s">
        <v>3488</v>
      </c>
      <c r="C6931" s="12">
        <v>0.0</v>
      </c>
      <c r="D6931" s="12">
        <f t="shared" si="1"/>
        <v>15</v>
      </c>
    </row>
    <row r="6932">
      <c r="A6932" s="10">
        <v>45245.0</v>
      </c>
      <c r="B6932" s="11" t="s">
        <v>4364</v>
      </c>
      <c r="C6932" s="12">
        <v>0.0</v>
      </c>
      <c r="D6932" s="12">
        <f t="shared" si="1"/>
        <v>15</v>
      </c>
    </row>
    <row r="6933">
      <c r="A6933" s="10">
        <v>45245.0</v>
      </c>
      <c r="B6933" s="11" t="s">
        <v>1204</v>
      </c>
      <c r="C6933" s="12">
        <v>0.0</v>
      </c>
      <c r="D6933" s="12">
        <f t="shared" si="1"/>
        <v>15</v>
      </c>
    </row>
    <row r="6934">
      <c r="A6934" s="10">
        <v>45245.0</v>
      </c>
      <c r="B6934" s="11" t="s">
        <v>2545</v>
      </c>
      <c r="C6934" s="12">
        <v>0.0</v>
      </c>
      <c r="D6934" s="12">
        <f t="shared" si="1"/>
        <v>15</v>
      </c>
    </row>
    <row r="6935">
      <c r="A6935" s="10">
        <v>45245.0</v>
      </c>
      <c r="B6935" s="11" t="s">
        <v>1011</v>
      </c>
      <c r="C6935" s="12">
        <v>0.0</v>
      </c>
      <c r="D6935" s="12">
        <f t="shared" si="1"/>
        <v>15</v>
      </c>
    </row>
    <row r="6936">
      <c r="A6936" s="10">
        <v>45245.0</v>
      </c>
      <c r="B6936" s="11" t="s">
        <v>719</v>
      </c>
      <c r="C6936" s="12">
        <v>0.0</v>
      </c>
      <c r="D6936" s="12">
        <f t="shared" si="1"/>
        <v>15</v>
      </c>
    </row>
    <row r="6937">
      <c r="A6937" s="10">
        <v>45245.0</v>
      </c>
      <c r="B6937" s="11" t="s">
        <v>1067</v>
      </c>
      <c r="C6937" s="12">
        <v>0.0</v>
      </c>
      <c r="D6937" s="12">
        <f t="shared" si="1"/>
        <v>15</v>
      </c>
    </row>
    <row r="6938">
      <c r="A6938" s="10">
        <v>45245.0</v>
      </c>
      <c r="B6938" s="11" t="s">
        <v>4365</v>
      </c>
      <c r="C6938" s="12">
        <v>0.0</v>
      </c>
      <c r="D6938" s="12">
        <f t="shared" si="1"/>
        <v>15</v>
      </c>
    </row>
    <row r="6939">
      <c r="A6939" s="10">
        <v>45245.0</v>
      </c>
      <c r="B6939" s="11" t="s">
        <v>4366</v>
      </c>
      <c r="C6939" s="12">
        <v>0.0</v>
      </c>
      <c r="D6939" s="12">
        <f t="shared" si="1"/>
        <v>15</v>
      </c>
    </row>
    <row r="6940">
      <c r="A6940" s="10">
        <v>45245.0</v>
      </c>
      <c r="B6940" s="11" t="s">
        <v>4367</v>
      </c>
      <c r="C6940" s="12">
        <v>0.0</v>
      </c>
      <c r="D6940" s="12">
        <f t="shared" si="1"/>
        <v>15</v>
      </c>
    </row>
    <row r="6941">
      <c r="A6941" s="10">
        <v>45245.0</v>
      </c>
      <c r="B6941" s="11" t="s">
        <v>4368</v>
      </c>
      <c r="C6941" s="12">
        <v>0.0</v>
      </c>
      <c r="D6941" s="12">
        <f t="shared" si="1"/>
        <v>15</v>
      </c>
    </row>
    <row r="6942">
      <c r="A6942" s="10">
        <v>45245.0</v>
      </c>
      <c r="B6942" s="11" t="s">
        <v>4369</v>
      </c>
      <c r="C6942" s="12">
        <v>0.0</v>
      </c>
      <c r="D6942" s="12">
        <f t="shared" si="1"/>
        <v>15</v>
      </c>
    </row>
    <row r="6943">
      <c r="A6943" s="10">
        <v>45245.0</v>
      </c>
      <c r="B6943" s="11" t="s">
        <v>4370</v>
      </c>
      <c r="C6943" s="12">
        <v>0.0</v>
      </c>
      <c r="D6943" s="12">
        <f t="shared" si="1"/>
        <v>15</v>
      </c>
    </row>
    <row r="6944">
      <c r="A6944" s="10">
        <v>45245.0</v>
      </c>
      <c r="B6944" s="11" t="s">
        <v>3451</v>
      </c>
      <c r="C6944" s="12">
        <v>0.0</v>
      </c>
      <c r="D6944" s="12">
        <f t="shared" si="1"/>
        <v>15</v>
      </c>
    </row>
    <row r="6945">
      <c r="A6945" s="10">
        <v>45245.0</v>
      </c>
      <c r="B6945" s="11" t="s">
        <v>246</v>
      </c>
      <c r="C6945" s="12">
        <v>0.0</v>
      </c>
      <c r="D6945" s="12">
        <f t="shared" si="1"/>
        <v>15</v>
      </c>
    </row>
    <row r="6946">
      <c r="A6946" s="10">
        <v>45245.0</v>
      </c>
      <c r="B6946" s="11" t="s">
        <v>418</v>
      </c>
      <c r="C6946" s="12">
        <v>0.0</v>
      </c>
      <c r="D6946" s="12">
        <f t="shared" si="1"/>
        <v>15</v>
      </c>
    </row>
    <row r="6947">
      <c r="A6947" s="10">
        <v>45245.0</v>
      </c>
      <c r="B6947" s="11" t="s">
        <v>970</v>
      </c>
      <c r="C6947" s="12">
        <v>0.0</v>
      </c>
      <c r="D6947" s="12">
        <f t="shared" si="1"/>
        <v>15</v>
      </c>
    </row>
    <row r="6948">
      <c r="A6948" s="10">
        <v>45245.0</v>
      </c>
      <c r="B6948" s="11" t="s">
        <v>4371</v>
      </c>
      <c r="C6948" s="12">
        <v>0.0</v>
      </c>
      <c r="D6948" s="12">
        <f t="shared" si="1"/>
        <v>15</v>
      </c>
    </row>
    <row r="6949">
      <c r="A6949" s="10">
        <v>45245.0</v>
      </c>
      <c r="B6949" s="11" t="s">
        <v>2910</v>
      </c>
      <c r="C6949" s="12">
        <v>0.0</v>
      </c>
      <c r="D6949" s="12">
        <f t="shared" si="1"/>
        <v>15</v>
      </c>
    </row>
    <row r="6950">
      <c r="A6950" s="10">
        <v>45245.0</v>
      </c>
      <c r="B6950" s="11" t="s">
        <v>4372</v>
      </c>
      <c r="C6950" s="12">
        <v>0.0</v>
      </c>
      <c r="D6950" s="12">
        <f t="shared" si="1"/>
        <v>15</v>
      </c>
    </row>
    <row r="6951">
      <c r="A6951" s="10">
        <v>45245.0</v>
      </c>
      <c r="B6951" s="11" t="s">
        <v>3085</v>
      </c>
      <c r="C6951" s="12">
        <v>0.0</v>
      </c>
      <c r="D6951" s="12">
        <f t="shared" si="1"/>
        <v>15</v>
      </c>
    </row>
    <row r="6952">
      <c r="A6952" s="10">
        <v>45245.0</v>
      </c>
      <c r="B6952" s="11" t="s">
        <v>4373</v>
      </c>
      <c r="C6952" s="12">
        <v>0.0</v>
      </c>
      <c r="D6952" s="12">
        <f t="shared" si="1"/>
        <v>15</v>
      </c>
    </row>
    <row r="6953">
      <c r="A6953" s="10">
        <v>45245.0</v>
      </c>
      <c r="B6953" s="11" t="s">
        <v>4374</v>
      </c>
      <c r="C6953" s="12">
        <v>0.0</v>
      </c>
      <c r="D6953" s="12">
        <f t="shared" si="1"/>
        <v>15</v>
      </c>
    </row>
    <row r="6954">
      <c r="A6954" s="10">
        <v>45245.0</v>
      </c>
      <c r="B6954" s="11" t="s">
        <v>263</v>
      </c>
      <c r="C6954" s="12">
        <v>0.0</v>
      </c>
      <c r="D6954" s="12">
        <f t="shared" si="1"/>
        <v>15</v>
      </c>
    </row>
    <row r="6955">
      <c r="A6955" s="10">
        <v>45245.0</v>
      </c>
      <c r="B6955" s="11" t="s">
        <v>2625</v>
      </c>
      <c r="C6955" s="12">
        <v>0.0</v>
      </c>
      <c r="D6955" s="12">
        <f t="shared" si="1"/>
        <v>15</v>
      </c>
    </row>
    <row r="6956">
      <c r="A6956" s="10">
        <v>45245.0</v>
      </c>
      <c r="B6956" s="11" t="s">
        <v>4375</v>
      </c>
      <c r="C6956" s="12">
        <v>0.0</v>
      </c>
      <c r="D6956" s="12">
        <f t="shared" si="1"/>
        <v>15</v>
      </c>
    </row>
    <row r="6957">
      <c r="A6957" s="10">
        <v>45245.0</v>
      </c>
      <c r="B6957" s="11" t="s">
        <v>529</v>
      </c>
      <c r="C6957" s="12">
        <v>0.0</v>
      </c>
      <c r="D6957" s="12">
        <f t="shared" si="1"/>
        <v>15</v>
      </c>
    </row>
    <row r="6958">
      <c r="A6958" s="10">
        <v>45245.0</v>
      </c>
      <c r="B6958" s="11" t="s">
        <v>333</v>
      </c>
      <c r="C6958" s="12">
        <v>0.0</v>
      </c>
      <c r="D6958" s="12">
        <f t="shared" si="1"/>
        <v>15</v>
      </c>
    </row>
    <row r="6959">
      <c r="A6959" s="10">
        <v>45245.0</v>
      </c>
      <c r="B6959" s="11" t="s">
        <v>2441</v>
      </c>
      <c r="C6959" s="12">
        <v>0.0</v>
      </c>
      <c r="D6959" s="12">
        <f t="shared" si="1"/>
        <v>15</v>
      </c>
    </row>
    <row r="6960">
      <c r="A6960" s="10">
        <v>45245.0</v>
      </c>
      <c r="B6960" s="11" t="s">
        <v>2407</v>
      </c>
      <c r="C6960" s="12">
        <v>0.0</v>
      </c>
      <c r="D6960" s="12">
        <f t="shared" si="1"/>
        <v>15</v>
      </c>
    </row>
    <row r="6961">
      <c r="A6961" s="10">
        <v>45245.0</v>
      </c>
      <c r="B6961" s="11" t="s">
        <v>4376</v>
      </c>
      <c r="C6961" s="12">
        <v>0.0</v>
      </c>
      <c r="D6961" s="12">
        <f t="shared" si="1"/>
        <v>15</v>
      </c>
    </row>
    <row r="6962">
      <c r="A6962" s="10">
        <v>45245.0</v>
      </c>
      <c r="B6962" s="11" t="s">
        <v>4377</v>
      </c>
      <c r="C6962" s="12">
        <v>0.0</v>
      </c>
      <c r="D6962" s="12">
        <f t="shared" si="1"/>
        <v>15</v>
      </c>
    </row>
    <row r="6963">
      <c r="A6963" s="10">
        <v>45245.0</v>
      </c>
      <c r="B6963" s="11" t="s">
        <v>742</v>
      </c>
      <c r="C6963" s="12">
        <v>0.0</v>
      </c>
      <c r="D6963" s="12">
        <f t="shared" si="1"/>
        <v>15</v>
      </c>
    </row>
    <row r="6964">
      <c r="A6964" s="10">
        <v>45245.0</v>
      </c>
      <c r="B6964" s="11" t="s">
        <v>4378</v>
      </c>
      <c r="C6964" s="12">
        <v>0.0</v>
      </c>
      <c r="D6964" s="12">
        <f t="shared" si="1"/>
        <v>15</v>
      </c>
    </row>
    <row r="6965">
      <c r="A6965" s="10">
        <v>45245.0</v>
      </c>
      <c r="B6965" s="11" t="s">
        <v>300</v>
      </c>
      <c r="C6965" s="12">
        <v>0.0</v>
      </c>
      <c r="D6965" s="12">
        <f t="shared" si="1"/>
        <v>15</v>
      </c>
    </row>
    <row r="6966">
      <c r="A6966" s="10">
        <v>45245.0</v>
      </c>
      <c r="B6966" s="11" t="s">
        <v>4379</v>
      </c>
      <c r="C6966" s="12">
        <v>0.0</v>
      </c>
      <c r="D6966" s="12">
        <f t="shared" si="1"/>
        <v>15</v>
      </c>
    </row>
    <row r="6967">
      <c r="A6967" s="10">
        <v>45245.0</v>
      </c>
      <c r="B6967" s="11" t="s">
        <v>655</v>
      </c>
      <c r="C6967" s="12">
        <v>0.0</v>
      </c>
      <c r="D6967" s="12">
        <f t="shared" si="1"/>
        <v>15</v>
      </c>
    </row>
    <row r="6968">
      <c r="A6968" s="10">
        <v>45245.0</v>
      </c>
      <c r="B6968" s="11" t="s">
        <v>4380</v>
      </c>
      <c r="C6968" s="12">
        <v>0.0</v>
      </c>
      <c r="D6968" s="12">
        <f t="shared" si="1"/>
        <v>15</v>
      </c>
    </row>
    <row r="6969">
      <c r="A6969" s="10">
        <v>45245.0</v>
      </c>
      <c r="B6969" s="11" t="s">
        <v>4381</v>
      </c>
      <c r="C6969" s="12">
        <v>0.0</v>
      </c>
      <c r="D6969" s="12">
        <f t="shared" si="1"/>
        <v>15</v>
      </c>
    </row>
    <row r="6970">
      <c r="A6970" s="10">
        <v>45245.0</v>
      </c>
      <c r="B6970" s="11" t="s">
        <v>4382</v>
      </c>
      <c r="C6970" s="12">
        <v>0.0</v>
      </c>
      <c r="D6970" s="12">
        <f t="shared" si="1"/>
        <v>15</v>
      </c>
    </row>
    <row r="6971">
      <c r="A6971" s="10">
        <v>45245.0</v>
      </c>
      <c r="B6971" s="11" t="s">
        <v>4383</v>
      </c>
      <c r="C6971" s="12">
        <v>0.0</v>
      </c>
      <c r="D6971" s="12">
        <f t="shared" si="1"/>
        <v>15</v>
      </c>
    </row>
    <row r="6972">
      <c r="A6972" s="10">
        <v>45245.0</v>
      </c>
      <c r="B6972" s="11" t="s">
        <v>1382</v>
      </c>
      <c r="C6972" s="12">
        <v>0.0</v>
      </c>
      <c r="D6972" s="12">
        <f t="shared" si="1"/>
        <v>15</v>
      </c>
    </row>
    <row r="6973">
      <c r="A6973" s="10">
        <v>45245.0</v>
      </c>
      <c r="B6973" s="11" t="s">
        <v>4384</v>
      </c>
      <c r="C6973" s="12">
        <v>0.0</v>
      </c>
      <c r="D6973" s="12">
        <f t="shared" si="1"/>
        <v>15</v>
      </c>
    </row>
    <row r="6974">
      <c r="A6974" s="10">
        <v>45245.0</v>
      </c>
      <c r="B6974" s="11" t="s">
        <v>4385</v>
      </c>
      <c r="C6974" s="12">
        <v>0.0</v>
      </c>
      <c r="D6974" s="12">
        <f t="shared" si="1"/>
        <v>15</v>
      </c>
    </row>
    <row r="6975">
      <c r="A6975" s="10">
        <v>45245.0</v>
      </c>
      <c r="B6975" s="11" t="s">
        <v>4386</v>
      </c>
      <c r="C6975" s="12">
        <v>0.0</v>
      </c>
      <c r="D6975" s="12">
        <f t="shared" si="1"/>
        <v>15</v>
      </c>
    </row>
    <row r="6976">
      <c r="A6976" s="10">
        <v>45245.0</v>
      </c>
      <c r="B6976" s="11" t="s">
        <v>2671</v>
      </c>
      <c r="C6976" s="12">
        <v>0.0</v>
      </c>
      <c r="D6976" s="12">
        <f t="shared" si="1"/>
        <v>15</v>
      </c>
    </row>
    <row r="6977">
      <c r="A6977" s="10">
        <v>45245.0</v>
      </c>
      <c r="B6977" s="11" t="s">
        <v>1694</v>
      </c>
      <c r="C6977" s="12">
        <v>0.0</v>
      </c>
      <c r="D6977" s="12">
        <f t="shared" si="1"/>
        <v>15</v>
      </c>
    </row>
    <row r="6978">
      <c r="A6978" s="10">
        <v>45245.0</v>
      </c>
      <c r="B6978" s="11" t="s">
        <v>4387</v>
      </c>
      <c r="C6978" s="12">
        <v>0.0</v>
      </c>
      <c r="D6978" s="12">
        <f t="shared" si="1"/>
        <v>15</v>
      </c>
    </row>
    <row r="6979">
      <c r="A6979" s="10">
        <v>45245.0</v>
      </c>
      <c r="B6979" s="11" t="s">
        <v>268</v>
      </c>
      <c r="C6979" s="12">
        <v>0.0</v>
      </c>
      <c r="D6979" s="12">
        <f t="shared" si="1"/>
        <v>15</v>
      </c>
    </row>
    <row r="6980">
      <c r="A6980" s="10">
        <v>45245.0</v>
      </c>
      <c r="B6980" s="11" t="s">
        <v>1998</v>
      </c>
      <c r="C6980" s="12">
        <v>0.0</v>
      </c>
      <c r="D6980" s="12">
        <f t="shared" si="1"/>
        <v>15</v>
      </c>
    </row>
    <row r="6981">
      <c r="A6981" s="10">
        <v>45245.0</v>
      </c>
      <c r="B6981" s="11" t="s">
        <v>668</v>
      </c>
      <c r="C6981" s="12">
        <v>0.0</v>
      </c>
      <c r="D6981" s="12">
        <f t="shared" si="1"/>
        <v>15</v>
      </c>
    </row>
    <row r="6982">
      <c r="A6982" s="10">
        <v>45245.0</v>
      </c>
      <c r="B6982" s="11" t="s">
        <v>341</v>
      </c>
      <c r="C6982" s="12">
        <v>0.0</v>
      </c>
      <c r="D6982" s="12">
        <f t="shared" si="1"/>
        <v>15</v>
      </c>
    </row>
    <row r="6983">
      <c r="A6983" s="10">
        <v>45245.0</v>
      </c>
      <c r="B6983" s="11" t="s">
        <v>331</v>
      </c>
      <c r="C6983" s="12">
        <v>0.0</v>
      </c>
      <c r="D6983" s="12">
        <f t="shared" si="1"/>
        <v>15</v>
      </c>
    </row>
    <row r="6984">
      <c r="A6984" s="10">
        <v>45245.0</v>
      </c>
      <c r="B6984" s="11" t="s">
        <v>2782</v>
      </c>
      <c r="C6984" s="12">
        <v>0.0</v>
      </c>
      <c r="D6984" s="12">
        <f t="shared" si="1"/>
        <v>15</v>
      </c>
    </row>
    <row r="6985">
      <c r="A6985" s="10">
        <v>45245.0</v>
      </c>
      <c r="B6985" s="11" t="s">
        <v>943</v>
      </c>
      <c r="C6985" s="12">
        <v>0.0</v>
      </c>
      <c r="D6985" s="12">
        <f t="shared" si="1"/>
        <v>15</v>
      </c>
    </row>
    <row r="6986">
      <c r="A6986" s="10">
        <v>45245.0</v>
      </c>
      <c r="B6986" s="11" t="s">
        <v>4388</v>
      </c>
      <c r="C6986" s="12">
        <v>0.0</v>
      </c>
      <c r="D6986" s="12">
        <f t="shared" si="1"/>
        <v>15</v>
      </c>
    </row>
    <row r="6987">
      <c r="A6987" s="10">
        <v>45245.0</v>
      </c>
      <c r="B6987" s="11" t="s">
        <v>772</v>
      </c>
      <c r="C6987" s="12">
        <v>0.0</v>
      </c>
      <c r="D6987" s="12">
        <f t="shared" si="1"/>
        <v>15</v>
      </c>
    </row>
    <row r="6988">
      <c r="A6988" s="10">
        <v>45245.0</v>
      </c>
      <c r="B6988" s="11" t="s">
        <v>4389</v>
      </c>
      <c r="C6988" s="12">
        <v>0.0</v>
      </c>
      <c r="D6988" s="12">
        <f t="shared" si="1"/>
        <v>15</v>
      </c>
    </row>
    <row r="6989">
      <c r="A6989" s="10">
        <v>45245.0</v>
      </c>
      <c r="B6989" s="11" t="s">
        <v>848</v>
      </c>
      <c r="C6989" s="12">
        <v>0.0</v>
      </c>
      <c r="D6989" s="12">
        <f t="shared" si="1"/>
        <v>15</v>
      </c>
    </row>
    <row r="6990">
      <c r="A6990" s="10">
        <v>45245.0</v>
      </c>
      <c r="B6990" s="11" t="s">
        <v>508</v>
      </c>
      <c r="C6990" s="12">
        <v>0.0</v>
      </c>
      <c r="D6990" s="12">
        <f t="shared" si="1"/>
        <v>15</v>
      </c>
    </row>
    <row r="6991">
      <c r="A6991" s="10">
        <v>45245.0</v>
      </c>
      <c r="B6991" s="11" t="s">
        <v>4390</v>
      </c>
      <c r="C6991" s="12">
        <v>0.0</v>
      </c>
      <c r="D6991" s="12">
        <f t="shared" si="1"/>
        <v>15</v>
      </c>
    </row>
    <row r="6992">
      <c r="A6992" s="10">
        <v>45245.0</v>
      </c>
      <c r="B6992" s="11" t="s">
        <v>4391</v>
      </c>
      <c r="C6992" s="12">
        <v>0.0</v>
      </c>
      <c r="D6992" s="12">
        <f t="shared" si="1"/>
        <v>15</v>
      </c>
    </row>
    <row r="6993">
      <c r="A6993" s="10">
        <v>45245.0</v>
      </c>
      <c r="B6993" s="11" t="s">
        <v>4392</v>
      </c>
      <c r="C6993" s="12">
        <v>0.0</v>
      </c>
      <c r="D6993" s="12">
        <f t="shared" si="1"/>
        <v>15</v>
      </c>
    </row>
    <row r="6994">
      <c r="A6994" s="10">
        <v>45245.0</v>
      </c>
      <c r="B6994" s="11" t="s">
        <v>4393</v>
      </c>
      <c r="C6994" s="12">
        <v>0.0</v>
      </c>
      <c r="D6994" s="12">
        <f t="shared" si="1"/>
        <v>15</v>
      </c>
    </row>
    <row r="6995">
      <c r="A6995" s="10">
        <v>45241.0</v>
      </c>
      <c r="B6995" s="11" t="s">
        <v>4394</v>
      </c>
      <c r="C6995" s="12">
        <v>0.0</v>
      </c>
      <c r="D6995" s="12">
        <f t="shared" si="1"/>
        <v>11</v>
      </c>
    </row>
    <row r="6996">
      <c r="A6996" s="10">
        <v>45241.0</v>
      </c>
      <c r="B6996" s="11" t="s">
        <v>848</v>
      </c>
      <c r="C6996" s="12">
        <v>0.0</v>
      </c>
      <c r="D6996" s="12">
        <f t="shared" si="1"/>
        <v>11</v>
      </c>
    </row>
    <row r="6997">
      <c r="A6997" s="10">
        <v>45241.0</v>
      </c>
      <c r="B6997" s="11" t="s">
        <v>513</v>
      </c>
      <c r="C6997" s="12">
        <v>0.0</v>
      </c>
      <c r="D6997" s="12">
        <f t="shared" si="1"/>
        <v>11</v>
      </c>
    </row>
    <row r="6998">
      <c r="A6998" s="10">
        <v>45241.0</v>
      </c>
      <c r="B6998" s="11" t="s">
        <v>2605</v>
      </c>
      <c r="C6998" s="12">
        <v>0.0</v>
      </c>
      <c r="D6998" s="12">
        <f t="shared" si="1"/>
        <v>11</v>
      </c>
    </row>
    <row r="6999">
      <c r="A6999" s="10">
        <v>45241.0</v>
      </c>
      <c r="B6999" s="11" t="s">
        <v>1128</v>
      </c>
      <c r="C6999" s="12">
        <v>0.0</v>
      </c>
      <c r="D6999" s="12">
        <f t="shared" si="1"/>
        <v>11</v>
      </c>
    </row>
    <row r="7000">
      <c r="A7000" s="10">
        <v>45241.0</v>
      </c>
      <c r="B7000" s="11" t="s">
        <v>476</v>
      </c>
      <c r="C7000" s="12">
        <v>0.0</v>
      </c>
      <c r="D7000" s="12">
        <f t="shared" si="1"/>
        <v>11</v>
      </c>
    </row>
    <row r="7001">
      <c r="A7001" s="10">
        <v>45241.0</v>
      </c>
      <c r="B7001" s="11" t="s">
        <v>1466</v>
      </c>
      <c r="C7001" s="12">
        <v>0.0</v>
      </c>
      <c r="D7001" s="12">
        <f t="shared" si="1"/>
        <v>11</v>
      </c>
    </row>
    <row r="7002">
      <c r="A7002" s="10">
        <v>45241.0</v>
      </c>
      <c r="B7002" s="11" t="s">
        <v>4395</v>
      </c>
      <c r="C7002" s="12">
        <v>0.0</v>
      </c>
      <c r="D7002" s="12">
        <f t="shared" si="1"/>
        <v>11</v>
      </c>
    </row>
    <row r="7003">
      <c r="A7003" s="10">
        <v>45241.0</v>
      </c>
      <c r="B7003" s="11" t="s">
        <v>4396</v>
      </c>
      <c r="C7003" s="12">
        <v>0.0</v>
      </c>
      <c r="D7003" s="12">
        <f t="shared" si="1"/>
        <v>11</v>
      </c>
    </row>
    <row r="7004">
      <c r="A7004" s="10">
        <v>45241.0</v>
      </c>
      <c r="B7004" s="11" t="s">
        <v>363</v>
      </c>
      <c r="C7004" s="12">
        <v>0.0</v>
      </c>
      <c r="D7004" s="12">
        <f t="shared" si="1"/>
        <v>11</v>
      </c>
    </row>
    <row r="7005">
      <c r="A7005" s="10">
        <v>45241.0</v>
      </c>
      <c r="B7005" s="11" t="s">
        <v>491</v>
      </c>
      <c r="C7005" s="12">
        <v>0.0</v>
      </c>
      <c r="D7005" s="12">
        <f t="shared" si="1"/>
        <v>11</v>
      </c>
    </row>
    <row r="7006">
      <c r="A7006" s="10">
        <v>45241.0</v>
      </c>
      <c r="B7006" s="11" t="s">
        <v>2627</v>
      </c>
      <c r="C7006" s="12">
        <v>0.0</v>
      </c>
      <c r="D7006" s="12">
        <f t="shared" si="1"/>
        <v>11</v>
      </c>
    </row>
    <row r="7007">
      <c r="A7007" s="10">
        <v>45241.0</v>
      </c>
      <c r="B7007" s="11" t="s">
        <v>213</v>
      </c>
      <c r="C7007" s="12">
        <v>0.0</v>
      </c>
      <c r="D7007" s="12">
        <f t="shared" si="1"/>
        <v>11</v>
      </c>
    </row>
    <row r="7008">
      <c r="A7008" s="10">
        <v>45241.0</v>
      </c>
      <c r="B7008" s="11" t="s">
        <v>4397</v>
      </c>
      <c r="C7008" s="12">
        <v>0.0</v>
      </c>
      <c r="D7008" s="12">
        <f t="shared" si="1"/>
        <v>11</v>
      </c>
    </row>
    <row r="7009">
      <c r="A7009" s="10">
        <v>45241.0</v>
      </c>
      <c r="B7009" s="11" t="s">
        <v>3505</v>
      </c>
      <c r="C7009" s="12">
        <v>0.0</v>
      </c>
      <c r="D7009" s="12">
        <f t="shared" si="1"/>
        <v>11</v>
      </c>
    </row>
    <row r="7010">
      <c r="A7010" s="10">
        <v>45241.0</v>
      </c>
      <c r="B7010" s="11" t="s">
        <v>369</v>
      </c>
      <c r="C7010" s="12">
        <v>0.0</v>
      </c>
      <c r="D7010" s="12">
        <f t="shared" si="1"/>
        <v>11</v>
      </c>
    </row>
    <row r="7011">
      <c r="A7011" s="10">
        <v>45241.0</v>
      </c>
      <c r="B7011" s="11" t="s">
        <v>451</v>
      </c>
      <c r="C7011" s="12">
        <v>0.0</v>
      </c>
      <c r="D7011" s="12">
        <f t="shared" si="1"/>
        <v>11</v>
      </c>
    </row>
    <row r="7012">
      <c r="A7012" s="10">
        <v>45241.0</v>
      </c>
      <c r="B7012" s="11" t="s">
        <v>1180</v>
      </c>
      <c r="C7012" s="12">
        <v>0.0</v>
      </c>
      <c r="D7012" s="12">
        <f t="shared" si="1"/>
        <v>11</v>
      </c>
    </row>
    <row r="7013">
      <c r="A7013" s="10">
        <v>45241.0</v>
      </c>
      <c r="B7013" s="11" t="s">
        <v>455</v>
      </c>
      <c r="C7013" s="12">
        <v>0.0</v>
      </c>
      <c r="D7013" s="12">
        <f t="shared" si="1"/>
        <v>11</v>
      </c>
    </row>
    <row r="7014">
      <c r="A7014" s="10">
        <v>45241.0</v>
      </c>
      <c r="B7014" s="11" t="s">
        <v>885</v>
      </c>
      <c r="C7014" s="12">
        <v>0.0</v>
      </c>
      <c r="D7014" s="12">
        <f t="shared" si="1"/>
        <v>11</v>
      </c>
    </row>
    <row r="7015">
      <c r="A7015" s="10">
        <v>45241.0</v>
      </c>
      <c r="B7015" s="11" t="s">
        <v>3595</v>
      </c>
      <c r="C7015" s="12">
        <v>0.0</v>
      </c>
      <c r="D7015" s="12">
        <f t="shared" si="1"/>
        <v>11</v>
      </c>
    </row>
    <row r="7016">
      <c r="A7016" s="10">
        <v>45241.0</v>
      </c>
      <c r="B7016" s="11" t="s">
        <v>91</v>
      </c>
      <c r="C7016" s="12">
        <v>0.0</v>
      </c>
      <c r="D7016" s="12">
        <f t="shared" si="1"/>
        <v>11</v>
      </c>
    </row>
    <row r="7017">
      <c r="A7017" s="10">
        <v>45241.0</v>
      </c>
      <c r="B7017" s="11" t="s">
        <v>4398</v>
      </c>
      <c r="C7017" s="12">
        <v>0.0</v>
      </c>
      <c r="D7017" s="12">
        <f t="shared" si="1"/>
        <v>11</v>
      </c>
    </row>
    <row r="7018">
      <c r="A7018" s="10">
        <v>45241.0</v>
      </c>
      <c r="B7018" s="11" t="s">
        <v>4399</v>
      </c>
      <c r="C7018" s="12">
        <v>0.0</v>
      </c>
      <c r="D7018" s="12">
        <f t="shared" si="1"/>
        <v>11</v>
      </c>
    </row>
    <row r="7019">
      <c r="A7019" s="10">
        <v>45241.0</v>
      </c>
      <c r="B7019" s="11" t="s">
        <v>4400</v>
      </c>
      <c r="C7019" s="12">
        <v>0.0</v>
      </c>
      <c r="D7019" s="12">
        <f t="shared" si="1"/>
        <v>11</v>
      </c>
    </row>
    <row r="7020">
      <c r="A7020" s="10">
        <v>45241.0</v>
      </c>
      <c r="B7020" s="11" t="s">
        <v>2851</v>
      </c>
      <c r="C7020" s="12">
        <v>0.0</v>
      </c>
      <c r="D7020" s="12">
        <f t="shared" si="1"/>
        <v>11</v>
      </c>
    </row>
    <row r="7021">
      <c r="A7021" s="10">
        <v>45241.0</v>
      </c>
      <c r="B7021" s="11" t="s">
        <v>2600</v>
      </c>
      <c r="C7021" s="12">
        <v>0.0</v>
      </c>
      <c r="D7021" s="12">
        <f t="shared" si="1"/>
        <v>11</v>
      </c>
    </row>
    <row r="7022">
      <c r="A7022" s="10">
        <v>45241.0</v>
      </c>
      <c r="B7022" s="11" t="s">
        <v>559</v>
      </c>
      <c r="C7022" s="12">
        <v>0.0</v>
      </c>
      <c r="D7022" s="12">
        <f t="shared" si="1"/>
        <v>11</v>
      </c>
    </row>
    <row r="7023">
      <c r="A7023" s="10">
        <v>45241.0</v>
      </c>
      <c r="B7023" s="11" t="s">
        <v>4401</v>
      </c>
      <c r="C7023" s="12">
        <v>0.0</v>
      </c>
      <c r="D7023" s="12">
        <f t="shared" si="1"/>
        <v>11</v>
      </c>
    </row>
    <row r="7024">
      <c r="A7024" s="10">
        <v>45241.0</v>
      </c>
      <c r="B7024" s="11" t="s">
        <v>4402</v>
      </c>
      <c r="C7024" s="12">
        <v>0.0</v>
      </c>
      <c r="D7024" s="12">
        <f t="shared" si="1"/>
        <v>11</v>
      </c>
    </row>
    <row r="7025">
      <c r="A7025" s="10">
        <v>45241.0</v>
      </c>
      <c r="B7025" s="11" t="s">
        <v>4403</v>
      </c>
      <c r="C7025" s="12">
        <v>0.0</v>
      </c>
      <c r="D7025" s="12">
        <f t="shared" si="1"/>
        <v>11</v>
      </c>
    </row>
    <row r="7026">
      <c r="A7026" s="10">
        <v>45241.0</v>
      </c>
      <c r="B7026" s="11" t="s">
        <v>116</v>
      </c>
      <c r="C7026" s="12">
        <v>0.0</v>
      </c>
      <c r="D7026" s="12">
        <f t="shared" si="1"/>
        <v>11</v>
      </c>
    </row>
    <row r="7027">
      <c r="A7027" s="10">
        <v>45241.0</v>
      </c>
      <c r="B7027" s="11" t="s">
        <v>4404</v>
      </c>
      <c r="C7027" s="12">
        <v>0.0</v>
      </c>
      <c r="D7027" s="12">
        <f t="shared" si="1"/>
        <v>11</v>
      </c>
    </row>
    <row r="7028">
      <c r="A7028" s="10">
        <v>45241.0</v>
      </c>
      <c r="B7028" s="11" t="s">
        <v>480</v>
      </c>
      <c r="C7028" s="12">
        <v>0.0</v>
      </c>
      <c r="D7028" s="12">
        <f t="shared" si="1"/>
        <v>11</v>
      </c>
    </row>
    <row r="7029">
      <c r="A7029" s="10">
        <v>45241.0</v>
      </c>
      <c r="B7029" s="11" t="s">
        <v>4103</v>
      </c>
      <c r="C7029" s="12">
        <v>0.0</v>
      </c>
      <c r="D7029" s="12">
        <f t="shared" si="1"/>
        <v>11</v>
      </c>
    </row>
    <row r="7030">
      <c r="A7030" s="10">
        <v>45241.0</v>
      </c>
      <c r="B7030" s="11" t="s">
        <v>4266</v>
      </c>
      <c r="C7030" s="12">
        <v>0.0</v>
      </c>
      <c r="D7030" s="12">
        <f t="shared" si="1"/>
        <v>11</v>
      </c>
    </row>
    <row r="7031">
      <c r="A7031" s="10">
        <v>45241.0</v>
      </c>
      <c r="B7031" s="11" t="s">
        <v>4405</v>
      </c>
      <c r="C7031" s="12">
        <v>0.0</v>
      </c>
      <c r="D7031" s="12">
        <f t="shared" si="1"/>
        <v>11</v>
      </c>
    </row>
    <row r="7032">
      <c r="A7032" s="10">
        <v>45241.0</v>
      </c>
      <c r="B7032" s="11" t="s">
        <v>1073</v>
      </c>
      <c r="C7032" s="12">
        <v>0.0</v>
      </c>
      <c r="D7032" s="12">
        <f t="shared" si="1"/>
        <v>11</v>
      </c>
    </row>
    <row r="7033">
      <c r="A7033" s="10">
        <v>45241.0</v>
      </c>
      <c r="B7033" s="11" t="s">
        <v>4385</v>
      </c>
      <c r="C7033" s="12">
        <v>0.0</v>
      </c>
      <c r="D7033" s="12">
        <f t="shared" si="1"/>
        <v>11</v>
      </c>
    </row>
    <row r="7034">
      <c r="A7034" s="10">
        <v>45241.0</v>
      </c>
      <c r="B7034" s="11" t="s">
        <v>4406</v>
      </c>
      <c r="C7034" s="12">
        <v>0.0</v>
      </c>
      <c r="D7034" s="12">
        <f t="shared" si="1"/>
        <v>11</v>
      </c>
    </row>
    <row r="7035">
      <c r="A7035" s="10">
        <v>45258.0</v>
      </c>
      <c r="B7035" s="11" t="s">
        <v>3234</v>
      </c>
      <c r="C7035" s="12">
        <v>0.0</v>
      </c>
      <c r="D7035" s="12">
        <f t="shared" si="1"/>
        <v>28</v>
      </c>
    </row>
    <row r="7036">
      <c r="A7036" s="10">
        <v>45258.0</v>
      </c>
      <c r="B7036" s="11" t="s">
        <v>4407</v>
      </c>
      <c r="C7036" s="12">
        <v>0.0</v>
      </c>
      <c r="D7036" s="12">
        <f t="shared" si="1"/>
        <v>28</v>
      </c>
    </row>
    <row r="7037">
      <c r="A7037" s="10">
        <v>45258.0</v>
      </c>
      <c r="B7037" s="11" t="s">
        <v>55</v>
      </c>
      <c r="C7037" s="12">
        <v>0.0</v>
      </c>
      <c r="D7037" s="12">
        <f t="shared" si="1"/>
        <v>28</v>
      </c>
    </row>
    <row r="7038">
      <c r="A7038" s="10">
        <v>45258.0</v>
      </c>
      <c r="B7038" s="11" t="s">
        <v>1371</v>
      </c>
      <c r="C7038" s="12">
        <v>0.0</v>
      </c>
      <c r="D7038" s="12">
        <f t="shared" si="1"/>
        <v>28</v>
      </c>
    </row>
    <row r="7039">
      <c r="A7039" s="10">
        <v>45258.0</v>
      </c>
      <c r="B7039" s="11" t="s">
        <v>4408</v>
      </c>
      <c r="C7039" s="12">
        <v>0.0</v>
      </c>
      <c r="D7039" s="12">
        <f t="shared" si="1"/>
        <v>28</v>
      </c>
    </row>
    <row r="7040">
      <c r="A7040" s="10">
        <v>45258.0</v>
      </c>
      <c r="B7040" s="11" t="s">
        <v>654</v>
      </c>
      <c r="C7040" s="12">
        <v>0.0</v>
      </c>
      <c r="D7040" s="12">
        <f t="shared" si="1"/>
        <v>28</v>
      </c>
    </row>
    <row r="7041">
      <c r="A7041" s="10">
        <v>45258.0</v>
      </c>
      <c r="B7041" s="11" t="s">
        <v>2398</v>
      </c>
      <c r="C7041" s="12">
        <v>0.0</v>
      </c>
      <c r="D7041" s="12">
        <f t="shared" si="1"/>
        <v>28</v>
      </c>
    </row>
    <row r="7042">
      <c r="A7042" s="10">
        <v>45258.0</v>
      </c>
      <c r="B7042" s="11" t="s">
        <v>1757</v>
      </c>
      <c r="C7042" s="12">
        <v>0.0</v>
      </c>
      <c r="D7042" s="12">
        <f t="shared" si="1"/>
        <v>28</v>
      </c>
    </row>
    <row r="7043">
      <c r="A7043" s="10">
        <v>45258.0</v>
      </c>
      <c r="B7043" s="11" t="s">
        <v>1589</v>
      </c>
      <c r="C7043" s="12">
        <v>0.0</v>
      </c>
      <c r="D7043" s="12">
        <f t="shared" si="1"/>
        <v>28</v>
      </c>
    </row>
    <row r="7044">
      <c r="A7044" s="10">
        <v>45258.0</v>
      </c>
      <c r="B7044" s="11" t="s">
        <v>4409</v>
      </c>
      <c r="C7044" s="12">
        <v>0.0</v>
      </c>
      <c r="D7044" s="12">
        <f t="shared" si="1"/>
        <v>28</v>
      </c>
    </row>
    <row r="7045">
      <c r="A7045" s="10">
        <v>45258.0</v>
      </c>
      <c r="B7045" s="11" t="s">
        <v>2513</v>
      </c>
      <c r="C7045" s="12">
        <v>0.0</v>
      </c>
      <c r="D7045" s="12">
        <f t="shared" si="1"/>
        <v>28</v>
      </c>
    </row>
    <row r="7046">
      <c r="A7046" s="10">
        <v>45258.0</v>
      </c>
      <c r="B7046" s="11" t="s">
        <v>1836</v>
      </c>
      <c r="C7046" s="12">
        <v>0.0</v>
      </c>
      <c r="D7046" s="12">
        <f t="shared" si="1"/>
        <v>28</v>
      </c>
    </row>
    <row r="7047">
      <c r="A7047" s="10">
        <v>45258.0</v>
      </c>
      <c r="B7047" s="11" t="s">
        <v>4410</v>
      </c>
      <c r="C7047" s="12">
        <v>0.0</v>
      </c>
      <c r="D7047" s="12">
        <f t="shared" si="1"/>
        <v>28</v>
      </c>
    </row>
    <row r="7048">
      <c r="A7048" s="10">
        <v>45258.0</v>
      </c>
      <c r="B7048" s="11" t="s">
        <v>2401</v>
      </c>
      <c r="C7048" s="12">
        <v>0.0</v>
      </c>
      <c r="D7048" s="12">
        <f t="shared" si="1"/>
        <v>28</v>
      </c>
    </row>
    <row r="7049">
      <c r="A7049" s="10">
        <v>45258.0</v>
      </c>
      <c r="B7049" s="11" t="s">
        <v>4411</v>
      </c>
      <c r="C7049" s="12">
        <v>0.0</v>
      </c>
      <c r="D7049" s="12">
        <f t="shared" si="1"/>
        <v>28</v>
      </c>
    </row>
    <row r="7050">
      <c r="A7050" s="10">
        <v>45258.0</v>
      </c>
      <c r="B7050" s="11" t="s">
        <v>215</v>
      </c>
      <c r="C7050" s="12">
        <v>0.0</v>
      </c>
      <c r="D7050" s="12">
        <f t="shared" si="1"/>
        <v>28</v>
      </c>
    </row>
    <row r="7051">
      <c r="A7051" s="10">
        <v>45258.0</v>
      </c>
      <c r="B7051" s="11" t="s">
        <v>1287</v>
      </c>
      <c r="C7051" s="12">
        <v>0.0</v>
      </c>
      <c r="D7051" s="12">
        <f t="shared" si="1"/>
        <v>28</v>
      </c>
    </row>
    <row r="7052">
      <c r="A7052" s="10">
        <v>45258.0</v>
      </c>
      <c r="B7052" s="11" t="s">
        <v>2420</v>
      </c>
      <c r="C7052" s="12">
        <v>0.0</v>
      </c>
      <c r="D7052" s="12">
        <f t="shared" si="1"/>
        <v>28</v>
      </c>
    </row>
    <row r="7053">
      <c r="A7053" s="10">
        <v>45258.0</v>
      </c>
      <c r="B7053" s="11" t="s">
        <v>4412</v>
      </c>
      <c r="C7053" s="12">
        <v>0.0</v>
      </c>
      <c r="D7053" s="12">
        <f t="shared" si="1"/>
        <v>28</v>
      </c>
    </row>
    <row r="7054">
      <c r="A7054" s="10">
        <v>45258.0</v>
      </c>
      <c r="B7054" s="11" t="s">
        <v>3106</v>
      </c>
      <c r="C7054" s="12">
        <v>0.0</v>
      </c>
      <c r="D7054" s="12">
        <f t="shared" si="1"/>
        <v>28</v>
      </c>
    </row>
    <row r="7055">
      <c r="A7055" s="10">
        <v>45258.0</v>
      </c>
      <c r="B7055" s="11" t="s">
        <v>2196</v>
      </c>
      <c r="C7055" s="12">
        <v>0.0</v>
      </c>
      <c r="D7055" s="12">
        <f t="shared" si="1"/>
        <v>28</v>
      </c>
    </row>
    <row r="7056">
      <c r="A7056" s="10">
        <v>45258.0</v>
      </c>
      <c r="B7056" s="11" t="s">
        <v>4413</v>
      </c>
      <c r="C7056" s="12">
        <v>0.0</v>
      </c>
      <c r="D7056" s="12">
        <f t="shared" si="1"/>
        <v>28</v>
      </c>
    </row>
    <row r="7057">
      <c r="A7057" s="10">
        <v>45258.0</v>
      </c>
      <c r="B7057" s="11" t="s">
        <v>847</v>
      </c>
      <c r="C7057" s="12">
        <v>0.0</v>
      </c>
      <c r="D7057" s="12">
        <f t="shared" si="1"/>
        <v>28</v>
      </c>
    </row>
    <row r="7058">
      <c r="A7058" s="10">
        <v>45258.0</v>
      </c>
      <c r="B7058" s="11" t="s">
        <v>885</v>
      </c>
      <c r="C7058" s="12">
        <v>0.0</v>
      </c>
      <c r="D7058" s="12">
        <f t="shared" si="1"/>
        <v>28</v>
      </c>
    </row>
    <row r="7059">
      <c r="A7059" s="10">
        <v>45258.0</v>
      </c>
      <c r="B7059" s="11" t="s">
        <v>4414</v>
      </c>
      <c r="C7059" s="12">
        <v>0.0</v>
      </c>
      <c r="D7059" s="12">
        <f t="shared" si="1"/>
        <v>28</v>
      </c>
    </row>
    <row r="7060">
      <c r="A7060" s="10">
        <v>45258.0</v>
      </c>
      <c r="B7060" s="11" t="s">
        <v>4415</v>
      </c>
      <c r="C7060" s="12">
        <v>0.0</v>
      </c>
      <c r="D7060" s="12">
        <f t="shared" si="1"/>
        <v>28</v>
      </c>
    </row>
    <row r="7061">
      <c r="A7061" s="10">
        <v>45258.0</v>
      </c>
      <c r="B7061" s="11" t="s">
        <v>4416</v>
      </c>
      <c r="C7061" s="12">
        <v>0.0</v>
      </c>
      <c r="D7061" s="12">
        <f t="shared" si="1"/>
        <v>28</v>
      </c>
    </row>
    <row r="7062">
      <c r="A7062" s="10">
        <v>45258.0</v>
      </c>
      <c r="B7062" s="11" t="s">
        <v>4417</v>
      </c>
      <c r="C7062" s="12">
        <v>0.0</v>
      </c>
      <c r="D7062" s="12">
        <f t="shared" si="1"/>
        <v>28</v>
      </c>
    </row>
    <row r="7063">
      <c r="A7063" s="10">
        <v>45258.0</v>
      </c>
      <c r="B7063" s="11" t="s">
        <v>4418</v>
      </c>
      <c r="C7063" s="12">
        <v>0.0</v>
      </c>
      <c r="D7063" s="12">
        <f t="shared" si="1"/>
        <v>28</v>
      </c>
    </row>
    <row r="7064">
      <c r="A7064" s="10">
        <v>45258.0</v>
      </c>
      <c r="B7064" s="11" t="s">
        <v>2827</v>
      </c>
      <c r="C7064" s="12">
        <v>0.0</v>
      </c>
      <c r="D7064" s="12">
        <f t="shared" si="1"/>
        <v>28</v>
      </c>
    </row>
    <row r="7065">
      <c r="A7065" s="10">
        <v>45258.0</v>
      </c>
      <c r="B7065" s="11" t="s">
        <v>4419</v>
      </c>
      <c r="C7065" s="12">
        <v>0.0</v>
      </c>
      <c r="D7065" s="12">
        <f t="shared" si="1"/>
        <v>28</v>
      </c>
    </row>
    <row r="7066">
      <c r="A7066" s="10">
        <v>45258.0</v>
      </c>
      <c r="B7066" s="11" t="s">
        <v>1616</v>
      </c>
      <c r="C7066" s="12">
        <v>0.0</v>
      </c>
      <c r="D7066" s="12">
        <f t="shared" si="1"/>
        <v>28</v>
      </c>
    </row>
    <row r="7067">
      <c r="A7067" s="10">
        <v>45258.0</v>
      </c>
      <c r="B7067" s="11" t="s">
        <v>4420</v>
      </c>
      <c r="C7067" s="12">
        <v>0.0</v>
      </c>
      <c r="D7067" s="12">
        <f t="shared" si="1"/>
        <v>28</v>
      </c>
    </row>
    <row r="7068">
      <c r="A7068" s="10">
        <v>45258.0</v>
      </c>
      <c r="B7068" s="11" t="s">
        <v>4421</v>
      </c>
      <c r="C7068" s="12">
        <v>0.0</v>
      </c>
      <c r="D7068" s="12">
        <f t="shared" si="1"/>
        <v>28</v>
      </c>
    </row>
    <row r="7069">
      <c r="A7069" s="10">
        <v>45258.0</v>
      </c>
      <c r="B7069" s="11" t="s">
        <v>4422</v>
      </c>
      <c r="C7069" s="12">
        <v>0.0</v>
      </c>
      <c r="D7069" s="12">
        <f t="shared" si="1"/>
        <v>28</v>
      </c>
    </row>
    <row r="7070">
      <c r="A7070" s="10">
        <v>45258.0</v>
      </c>
      <c r="B7070" s="11" t="s">
        <v>443</v>
      </c>
      <c r="C7070" s="12">
        <v>0.0</v>
      </c>
      <c r="D7070" s="12">
        <f t="shared" si="1"/>
        <v>28</v>
      </c>
    </row>
    <row r="7071">
      <c r="A7071" s="10">
        <v>45258.0</v>
      </c>
      <c r="B7071" s="11" t="s">
        <v>503</v>
      </c>
      <c r="C7071" s="12">
        <v>0.0</v>
      </c>
      <c r="D7071" s="12">
        <f t="shared" si="1"/>
        <v>28</v>
      </c>
    </row>
    <row r="7072">
      <c r="A7072" s="10">
        <v>45258.0</v>
      </c>
      <c r="B7072" s="11" t="s">
        <v>4423</v>
      </c>
      <c r="C7072" s="12">
        <v>0.0</v>
      </c>
      <c r="D7072" s="12">
        <f t="shared" si="1"/>
        <v>28</v>
      </c>
    </row>
    <row r="7073">
      <c r="A7073" s="10">
        <v>45258.0</v>
      </c>
      <c r="B7073" s="11" t="s">
        <v>4424</v>
      </c>
      <c r="C7073" s="12">
        <v>0.0</v>
      </c>
      <c r="D7073" s="12">
        <f t="shared" si="1"/>
        <v>28</v>
      </c>
    </row>
    <row r="7074">
      <c r="A7074" s="10">
        <v>45258.0</v>
      </c>
      <c r="B7074" s="11" t="s">
        <v>2046</v>
      </c>
      <c r="C7074" s="12">
        <v>0.0</v>
      </c>
      <c r="D7074" s="12">
        <f t="shared" si="1"/>
        <v>28</v>
      </c>
    </row>
    <row r="7075">
      <c r="A7075" s="10">
        <v>45258.0</v>
      </c>
      <c r="B7075" s="11" t="s">
        <v>1365</v>
      </c>
      <c r="C7075" s="12">
        <v>0.0</v>
      </c>
      <c r="D7075" s="12">
        <f t="shared" si="1"/>
        <v>28</v>
      </c>
    </row>
    <row r="7076">
      <c r="A7076" s="10">
        <v>45258.0</v>
      </c>
      <c r="B7076" s="11" t="s">
        <v>418</v>
      </c>
      <c r="C7076" s="12">
        <v>0.0</v>
      </c>
      <c r="D7076" s="12">
        <f t="shared" si="1"/>
        <v>28</v>
      </c>
    </row>
    <row r="7077">
      <c r="A7077" s="10">
        <v>45258.0</v>
      </c>
      <c r="B7077" s="11" t="s">
        <v>2423</v>
      </c>
      <c r="C7077" s="12">
        <v>0.0</v>
      </c>
      <c r="D7077" s="12">
        <f t="shared" si="1"/>
        <v>28</v>
      </c>
    </row>
    <row r="7078">
      <c r="A7078" s="10">
        <v>45258.0</v>
      </c>
      <c r="B7078" s="11" t="s">
        <v>713</v>
      </c>
      <c r="C7078" s="12">
        <v>0.0</v>
      </c>
      <c r="D7078" s="12">
        <f t="shared" si="1"/>
        <v>28</v>
      </c>
    </row>
    <row r="7079">
      <c r="A7079" s="10">
        <v>45258.0</v>
      </c>
      <c r="B7079" s="11" t="s">
        <v>1745</v>
      </c>
      <c r="C7079" s="12">
        <v>0.0</v>
      </c>
      <c r="D7079" s="12">
        <f t="shared" si="1"/>
        <v>28</v>
      </c>
    </row>
    <row r="7080">
      <c r="A7080" s="10">
        <v>45258.0</v>
      </c>
      <c r="B7080" s="11" t="s">
        <v>4425</v>
      </c>
      <c r="C7080" s="12">
        <v>0.0</v>
      </c>
      <c r="D7080" s="12">
        <f t="shared" si="1"/>
        <v>28</v>
      </c>
    </row>
    <row r="7081">
      <c r="A7081" s="10">
        <v>45258.0</v>
      </c>
      <c r="B7081" s="11" t="s">
        <v>2202</v>
      </c>
      <c r="C7081" s="12">
        <v>0.0</v>
      </c>
      <c r="D7081" s="12">
        <f t="shared" si="1"/>
        <v>28</v>
      </c>
    </row>
    <row r="7082">
      <c r="A7082" s="10">
        <v>45258.0</v>
      </c>
      <c r="B7082" s="11" t="s">
        <v>3829</v>
      </c>
      <c r="C7082" s="12">
        <v>0.0</v>
      </c>
      <c r="D7082" s="12">
        <f t="shared" si="1"/>
        <v>28</v>
      </c>
    </row>
    <row r="7083">
      <c r="A7083" s="10">
        <v>45258.0</v>
      </c>
      <c r="B7083" s="11" t="s">
        <v>239</v>
      </c>
      <c r="C7083" s="12">
        <v>0.0</v>
      </c>
      <c r="D7083" s="12">
        <f t="shared" si="1"/>
        <v>28</v>
      </c>
    </row>
    <row r="7084">
      <c r="A7084" s="10">
        <v>45258.0</v>
      </c>
      <c r="B7084" s="11" t="s">
        <v>1183</v>
      </c>
      <c r="C7084" s="12">
        <v>0.0</v>
      </c>
      <c r="D7084" s="12">
        <f t="shared" si="1"/>
        <v>28</v>
      </c>
    </row>
    <row r="7085">
      <c r="A7085" s="10">
        <v>45258.0</v>
      </c>
      <c r="B7085" s="11" t="s">
        <v>889</v>
      </c>
      <c r="C7085" s="12">
        <v>0.0</v>
      </c>
      <c r="D7085" s="12">
        <f t="shared" si="1"/>
        <v>28</v>
      </c>
    </row>
    <row r="7086">
      <c r="A7086" s="10">
        <v>45258.0</v>
      </c>
      <c r="B7086" s="11" t="s">
        <v>762</v>
      </c>
      <c r="C7086" s="12">
        <v>0.0</v>
      </c>
      <c r="D7086" s="12">
        <f t="shared" si="1"/>
        <v>28</v>
      </c>
    </row>
    <row r="7087">
      <c r="A7087" s="10">
        <v>45258.0</v>
      </c>
      <c r="B7087" s="11" t="s">
        <v>3407</v>
      </c>
      <c r="C7087" s="12">
        <v>0.0</v>
      </c>
      <c r="D7087" s="12">
        <f t="shared" si="1"/>
        <v>28</v>
      </c>
    </row>
    <row r="7088">
      <c r="A7088" s="10">
        <v>45258.0</v>
      </c>
      <c r="B7088" s="11" t="s">
        <v>2739</v>
      </c>
      <c r="C7088" s="12">
        <v>0.0</v>
      </c>
      <c r="D7088" s="12">
        <f t="shared" si="1"/>
        <v>28</v>
      </c>
    </row>
    <row r="7089">
      <c r="A7089" s="10">
        <v>45258.0</v>
      </c>
      <c r="B7089" s="11" t="s">
        <v>549</v>
      </c>
      <c r="C7089" s="12">
        <v>0.0</v>
      </c>
      <c r="D7089" s="12">
        <f t="shared" si="1"/>
        <v>28</v>
      </c>
    </row>
    <row r="7090">
      <c r="A7090" s="10">
        <v>45248.0</v>
      </c>
      <c r="B7090" s="11" t="s">
        <v>306</v>
      </c>
      <c r="C7090" s="12">
        <v>0.0</v>
      </c>
      <c r="D7090" s="12">
        <f t="shared" si="1"/>
        <v>18</v>
      </c>
    </row>
    <row r="7091">
      <c r="A7091" s="10">
        <v>45248.0</v>
      </c>
      <c r="B7091" s="11" t="s">
        <v>3234</v>
      </c>
      <c r="C7091" s="12">
        <v>0.0</v>
      </c>
      <c r="D7091" s="12">
        <f t="shared" si="1"/>
        <v>18</v>
      </c>
    </row>
    <row r="7092">
      <c r="A7092" s="10">
        <v>45248.0</v>
      </c>
      <c r="B7092" s="11" t="s">
        <v>4426</v>
      </c>
      <c r="C7092" s="12">
        <v>0.0</v>
      </c>
      <c r="D7092" s="12">
        <f t="shared" si="1"/>
        <v>18</v>
      </c>
    </row>
    <row r="7093">
      <c r="A7093" s="10">
        <v>45248.0</v>
      </c>
      <c r="B7093" s="11" t="s">
        <v>1277</v>
      </c>
      <c r="C7093" s="12">
        <v>0.0</v>
      </c>
      <c r="D7093" s="12">
        <f t="shared" si="1"/>
        <v>18</v>
      </c>
    </row>
    <row r="7094">
      <c r="A7094" s="10">
        <v>45248.0</v>
      </c>
      <c r="B7094" s="11" t="s">
        <v>4427</v>
      </c>
      <c r="C7094" s="12">
        <v>0.0</v>
      </c>
      <c r="D7094" s="12">
        <f t="shared" si="1"/>
        <v>18</v>
      </c>
    </row>
    <row r="7095">
      <c r="A7095" s="10">
        <v>45248.0</v>
      </c>
      <c r="B7095" s="11" t="s">
        <v>4428</v>
      </c>
      <c r="C7095" s="12">
        <v>0.0</v>
      </c>
      <c r="D7095" s="12">
        <f t="shared" si="1"/>
        <v>18</v>
      </c>
    </row>
    <row r="7096">
      <c r="A7096" s="10">
        <v>45248.0</v>
      </c>
      <c r="B7096" s="11" t="s">
        <v>1399</v>
      </c>
      <c r="C7096" s="12">
        <v>0.0</v>
      </c>
      <c r="D7096" s="12">
        <f t="shared" si="1"/>
        <v>18</v>
      </c>
    </row>
    <row r="7097">
      <c r="A7097" s="10">
        <v>45248.0</v>
      </c>
      <c r="B7097" s="11" t="s">
        <v>4429</v>
      </c>
      <c r="C7097" s="12">
        <v>0.0</v>
      </c>
      <c r="D7097" s="12">
        <f t="shared" si="1"/>
        <v>18</v>
      </c>
    </row>
    <row r="7098">
      <c r="A7098" s="10">
        <v>45248.0</v>
      </c>
      <c r="B7098" s="11" t="s">
        <v>4430</v>
      </c>
      <c r="C7098" s="12">
        <v>0.0</v>
      </c>
      <c r="D7098" s="12">
        <f t="shared" si="1"/>
        <v>18</v>
      </c>
    </row>
    <row r="7099">
      <c r="A7099" s="10">
        <v>45248.0</v>
      </c>
      <c r="B7099" s="11" t="s">
        <v>2530</v>
      </c>
      <c r="C7099" s="12">
        <v>0.0</v>
      </c>
      <c r="D7099" s="12">
        <f t="shared" si="1"/>
        <v>18</v>
      </c>
    </row>
    <row r="7100">
      <c r="A7100" s="10">
        <v>45248.0</v>
      </c>
      <c r="B7100" s="11" t="s">
        <v>4431</v>
      </c>
      <c r="C7100" s="12">
        <v>0.0</v>
      </c>
      <c r="D7100" s="12">
        <f t="shared" si="1"/>
        <v>18</v>
      </c>
    </row>
    <row r="7101">
      <c r="A7101" s="10">
        <v>45248.0</v>
      </c>
      <c r="B7101" s="11" t="s">
        <v>4432</v>
      </c>
      <c r="C7101" s="12">
        <v>0.0</v>
      </c>
      <c r="D7101" s="12">
        <f t="shared" si="1"/>
        <v>18</v>
      </c>
    </row>
    <row r="7102">
      <c r="A7102" s="10">
        <v>45248.0</v>
      </c>
      <c r="B7102" s="11" t="s">
        <v>4433</v>
      </c>
      <c r="C7102" s="12">
        <v>0.0</v>
      </c>
      <c r="D7102" s="12">
        <f t="shared" si="1"/>
        <v>18</v>
      </c>
    </row>
    <row r="7103">
      <c r="A7103" s="10">
        <v>45248.0</v>
      </c>
      <c r="B7103" s="11" t="s">
        <v>1899</v>
      </c>
      <c r="C7103" s="12">
        <v>0.0</v>
      </c>
      <c r="D7103" s="12">
        <f t="shared" si="1"/>
        <v>18</v>
      </c>
    </row>
    <row r="7104">
      <c r="A7104" s="10">
        <v>45248.0</v>
      </c>
      <c r="B7104" s="11" t="s">
        <v>2156</v>
      </c>
      <c r="C7104" s="12">
        <v>0.0</v>
      </c>
      <c r="D7104" s="12">
        <f t="shared" si="1"/>
        <v>18</v>
      </c>
    </row>
    <row r="7105">
      <c r="A7105" s="10">
        <v>45248.0</v>
      </c>
      <c r="B7105" s="11" t="s">
        <v>3472</v>
      </c>
      <c r="C7105" s="12">
        <v>0.0</v>
      </c>
      <c r="D7105" s="12">
        <f t="shared" si="1"/>
        <v>18</v>
      </c>
    </row>
    <row r="7106">
      <c r="A7106" s="10">
        <v>45248.0</v>
      </c>
      <c r="B7106" s="11" t="s">
        <v>4434</v>
      </c>
      <c r="C7106" s="12">
        <v>0.0</v>
      </c>
      <c r="D7106" s="12">
        <f t="shared" si="1"/>
        <v>18</v>
      </c>
    </row>
    <row r="7107">
      <c r="A7107" s="10">
        <v>45248.0</v>
      </c>
      <c r="B7107" s="11" t="s">
        <v>729</v>
      </c>
      <c r="C7107" s="12">
        <v>0.0</v>
      </c>
      <c r="D7107" s="12">
        <f t="shared" si="1"/>
        <v>18</v>
      </c>
    </row>
    <row r="7108">
      <c r="A7108" s="10">
        <v>45248.0</v>
      </c>
      <c r="B7108" s="11" t="s">
        <v>3300</v>
      </c>
      <c r="C7108" s="12">
        <v>0.0</v>
      </c>
      <c r="D7108" s="12">
        <f t="shared" si="1"/>
        <v>18</v>
      </c>
    </row>
    <row r="7109">
      <c r="A7109" s="10">
        <v>45248.0</v>
      </c>
      <c r="B7109" s="11" t="s">
        <v>443</v>
      </c>
      <c r="C7109" s="12">
        <v>0.0</v>
      </c>
      <c r="D7109" s="12">
        <f t="shared" si="1"/>
        <v>18</v>
      </c>
    </row>
    <row r="7110">
      <c r="A7110" s="10">
        <v>45248.0</v>
      </c>
      <c r="B7110" s="11" t="s">
        <v>4435</v>
      </c>
      <c r="C7110" s="12">
        <v>0.0</v>
      </c>
      <c r="D7110" s="12">
        <f t="shared" si="1"/>
        <v>18</v>
      </c>
    </row>
    <row r="7111">
      <c r="A7111" s="10">
        <v>45248.0</v>
      </c>
      <c r="B7111" s="11" t="s">
        <v>4436</v>
      </c>
      <c r="C7111" s="12">
        <v>0.0</v>
      </c>
      <c r="D7111" s="12">
        <f t="shared" si="1"/>
        <v>18</v>
      </c>
    </row>
    <row r="7112">
      <c r="A7112" s="10">
        <v>45248.0</v>
      </c>
      <c r="B7112" s="11" t="s">
        <v>1683</v>
      </c>
      <c r="C7112" s="12">
        <v>0.0</v>
      </c>
      <c r="D7112" s="12">
        <f t="shared" si="1"/>
        <v>18</v>
      </c>
    </row>
    <row r="7113">
      <c r="A7113" s="10">
        <v>45248.0</v>
      </c>
      <c r="B7113" s="11" t="s">
        <v>4437</v>
      </c>
      <c r="C7113" s="12">
        <v>0.0</v>
      </c>
      <c r="D7113" s="12">
        <f t="shared" si="1"/>
        <v>18</v>
      </c>
    </row>
    <row r="7114">
      <c r="A7114" s="10">
        <v>45248.0</v>
      </c>
      <c r="B7114" s="11" t="s">
        <v>4153</v>
      </c>
      <c r="C7114" s="12">
        <v>0.0</v>
      </c>
      <c r="D7114" s="12">
        <f t="shared" si="1"/>
        <v>18</v>
      </c>
    </row>
    <row r="7115">
      <c r="A7115" s="10">
        <v>45248.0</v>
      </c>
      <c r="B7115" s="11" t="s">
        <v>4438</v>
      </c>
      <c r="C7115" s="12">
        <v>0.0</v>
      </c>
      <c r="D7115" s="12">
        <f t="shared" si="1"/>
        <v>18</v>
      </c>
    </row>
    <row r="7116">
      <c r="A7116" s="10">
        <v>45248.0</v>
      </c>
      <c r="B7116" s="11" t="s">
        <v>4439</v>
      </c>
      <c r="C7116" s="12">
        <v>0.0</v>
      </c>
      <c r="D7116" s="12">
        <f t="shared" si="1"/>
        <v>18</v>
      </c>
    </row>
    <row r="7117">
      <c r="A7117" s="10">
        <v>45248.0</v>
      </c>
      <c r="B7117" s="11" t="s">
        <v>4440</v>
      </c>
      <c r="C7117" s="12">
        <v>0.0</v>
      </c>
      <c r="D7117" s="12">
        <f t="shared" si="1"/>
        <v>18</v>
      </c>
    </row>
    <row r="7118">
      <c r="A7118" s="10">
        <v>45248.0</v>
      </c>
      <c r="B7118" s="11" t="s">
        <v>4441</v>
      </c>
      <c r="C7118" s="12">
        <v>0.0</v>
      </c>
      <c r="D7118" s="12">
        <f t="shared" si="1"/>
        <v>18</v>
      </c>
    </row>
    <row r="7119">
      <c r="A7119" s="10">
        <v>45248.0</v>
      </c>
      <c r="B7119" s="11" t="s">
        <v>4442</v>
      </c>
      <c r="C7119" s="12">
        <v>0.0</v>
      </c>
      <c r="D7119" s="12">
        <f t="shared" si="1"/>
        <v>18</v>
      </c>
    </row>
    <row r="7120">
      <c r="A7120" s="10">
        <v>45248.0</v>
      </c>
      <c r="B7120" s="11" t="s">
        <v>4443</v>
      </c>
      <c r="C7120" s="12">
        <v>0.0</v>
      </c>
      <c r="D7120" s="12">
        <f t="shared" si="1"/>
        <v>18</v>
      </c>
    </row>
    <row r="7121">
      <c r="A7121" s="10">
        <v>45248.0</v>
      </c>
      <c r="B7121" s="11" t="s">
        <v>4444</v>
      </c>
      <c r="C7121" s="12">
        <v>0.0</v>
      </c>
      <c r="D7121" s="12">
        <f t="shared" si="1"/>
        <v>18</v>
      </c>
    </row>
    <row r="7122">
      <c r="A7122" s="10">
        <v>45248.0</v>
      </c>
      <c r="B7122" s="11" t="s">
        <v>2411</v>
      </c>
      <c r="C7122" s="12">
        <v>0.0</v>
      </c>
      <c r="D7122" s="12">
        <f t="shared" si="1"/>
        <v>18</v>
      </c>
    </row>
    <row r="7123">
      <c r="A7123" s="10">
        <v>45248.0</v>
      </c>
      <c r="B7123" s="11" t="s">
        <v>1321</v>
      </c>
      <c r="C7123" s="12">
        <v>0.0</v>
      </c>
      <c r="D7123" s="12">
        <f t="shared" si="1"/>
        <v>18</v>
      </c>
    </row>
    <row r="7124">
      <c r="A7124" s="10">
        <v>45248.0</v>
      </c>
      <c r="B7124" s="11" t="s">
        <v>4445</v>
      </c>
      <c r="C7124" s="12">
        <v>0.0</v>
      </c>
      <c r="D7124" s="12">
        <f t="shared" si="1"/>
        <v>18</v>
      </c>
    </row>
    <row r="7125">
      <c r="A7125" s="10">
        <v>45248.0</v>
      </c>
      <c r="B7125" s="11" t="s">
        <v>4446</v>
      </c>
      <c r="C7125" s="12">
        <v>0.0</v>
      </c>
      <c r="D7125" s="12">
        <f t="shared" si="1"/>
        <v>18</v>
      </c>
    </row>
    <row r="7126">
      <c r="A7126" s="10">
        <v>45248.0</v>
      </c>
      <c r="B7126" s="11" t="s">
        <v>4447</v>
      </c>
      <c r="C7126" s="12">
        <v>0.0</v>
      </c>
      <c r="D7126" s="12">
        <f t="shared" si="1"/>
        <v>18</v>
      </c>
    </row>
    <row r="7127">
      <c r="A7127" s="10">
        <v>45248.0</v>
      </c>
      <c r="B7127" s="11" t="s">
        <v>4448</v>
      </c>
      <c r="C7127" s="12">
        <v>0.0</v>
      </c>
      <c r="D7127" s="12">
        <f t="shared" si="1"/>
        <v>18</v>
      </c>
    </row>
    <row r="7128">
      <c r="A7128" s="10">
        <v>45248.0</v>
      </c>
      <c r="B7128" s="11" t="s">
        <v>207</v>
      </c>
      <c r="C7128" s="12">
        <v>0.0</v>
      </c>
      <c r="D7128" s="12">
        <f t="shared" si="1"/>
        <v>18</v>
      </c>
    </row>
    <row r="7129">
      <c r="A7129" s="10">
        <v>45248.0</v>
      </c>
      <c r="B7129" s="11" t="s">
        <v>4449</v>
      </c>
      <c r="C7129" s="12">
        <v>0.0</v>
      </c>
      <c r="D7129" s="12">
        <f t="shared" si="1"/>
        <v>18</v>
      </c>
    </row>
    <row r="7130">
      <c r="A7130" s="10">
        <v>45248.0</v>
      </c>
      <c r="B7130" s="11" t="s">
        <v>1488</v>
      </c>
      <c r="C7130" s="12">
        <v>0.0</v>
      </c>
      <c r="D7130" s="12">
        <f t="shared" si="1"/>
        <v>18</v>
      </c>
    </row>
    <row r="7131">
      <c r="A7131" s="10">
        <v>45248.0</v>
      </c>
      <c r="B7131" s="11" t="s">
        <v>4450</v>
      </c>
      <c r="C7131" s="12">
        <v>0.0</v>
      </c>
      <c r="D7131" s="12">
        <f t="shared" si="1"/>
        <v>18</v>
      </c>
    </row>
    <row r="7132">
      <c r="A7132" s="10">
        <v>45248.0</v>
      </c>
      <c r="B7132" s="11" t="s">
        <v>4451</v>
      </c>
      <c r="C7132" s="12">
        <v>0.0</v>
      </c>
      <c r="D7132" s="12">
        <f t="shared" si="1"/>
        <v>18</v>
      </c>
    </row>
    <row r="7133">
      <c r="A7133" s="10">
        <v>45248.0</v>
      </c>
      <c r="B7133" s="11" t="s">
        <v>3440</v>
      </c>
      <c r="C7133" s="12">
        <v>0.0</v>
      </c>
      <c r="D7133" s="12">
        <f t="shared" si="1"/>
        <v>18</v>
      </c>
    </row>
    <row r="7134">
      <c r="A7134" s="10">
        <v>45248.0</v>
      </c>
      <c r="B7134" s="11" t="s">
        <v>2542</v>
      </c>
      <c r="C7134" s="12">
        <v>0.0</v>
      </c>
      <c r="D7134" s="12">
        <f t="shared" si="1"/>
        <v>18</v>
      </c>
    </row>
    <row r="7135">
      <c r="A7135" s="10">
        <v>45248.0</v>
      </c>
      <c r="B7135" s="11" t="s">
        <v>1036</v>
      </c>
      <c r="C7135" s="12">
        <v>0.0</v>
      </c>
      <c r="D7135" s="12">
        <f t="shared" si="1"/>
        <v>18</v>
      </c>
    </row>
    <row r="7136">
      <c r="A7136" s="10">
        <v>45248.0</v>
      </c>
      <c r="B7136" s="11" t="s">
        <v>4452</v>
      </c>
      <c r="C7136" s="12">
        <v>0.0</v>
      </c>
      <c r="D7136" s="12">
        <f t="shared" si="1"/>
        <v>18</v>
      </c>
    </row>
    <row r="7137">
      <c r="A7137" s="10">
        <v>45248.0</v>
      </c>
      <c r="B7137" s="11" t="s">
        <v>4453</v>
      </c>
      <c r="C7137" s="12">
        <v>0.0</v>
      </c>
      <c r="D7137" s="12">
        <f t="shared" si="1"/>
        <v>18</v>
      </c>
    </row>
    <row r="7138">
      <c r="A7138" s="10">
        <v>45259.0</v>
      </c>
      <c r="B7138" s="11" t="s">
        <v>597</v>
      </c>
      <c r="C7138" s="12">
        <v>0.0</v>
      </c>
      <c r="D7138" s="12">
        <f t="shared" si="1"/>
        <v>29</v>
      </c>
    </row>
    <row r="7139">
      <c r="A7139" s="10">
        <v>45259.0</v>
      </c>
      <c r="B7139" s="11" t="s">
        <v>1296</v>
      </c>
      <c r="C7139" s="12">
        <v>0.0</v>
      </c>
      <c r="D7139" s="12">
        <f t="shared" si="1"/>
        <v>29</v>
      </c>
    </row>
    <row r="7140">
      <c r="A7140" s="10">
        <v>45259.0</v>
      </c>
      <c r="B7140" s="11" t="s">
        <v>1371</v>
      </c>
      <c r="C7140" s="12">
        <v>0.0</v>
      </c>
      <c r="D7140" s="12">
        <f t="shared" si="1"/>
        <v>29</v>
      </c>
    </row>
    <row r="7141">
      <c r="A7141" s="10">
        <v>45259.0</v>
      </c>
      <c r="B7141" s="11" t="s">
        <v>2687</v>
      </c>
      <c r="C7141" s="12">
        <v>0.0</v>
      </c>
      <c r="D7141" s="12">
        <f t="shared" si="1"/>
        <v>29</v>
      </c>
    </row>
    <row r="7142">
      <c r="A7142" s="10">
        <v>45259.0</v>
      </c>
      <c r="B7142" s="11" t="s">
        <v>4454</v>
      </c>
      <c r="C7142" s="12">
        <v>0.0</v>
      </c>
      <c r="D7142" s="12">
        <f t="shared" si="1"/>
        <v>29</v>
      </c>
    </row>
    <row r="7143">
      <c r="A7143" s="10">
        <v>45259.0</v>
      </c>
      <c r="B7143" s="11" t="s">
        <v>313</v>
      </c>
      <c r="C7143" s="12">
        <v>0.0</v>
      </c>
      <c r="D7143" s="12">
        <f t="shared" si="1"/>
        <v>29</v>
      </c>
    </row>
    <row r="7144">
      <c r="A7144" s="10">
        <v>45259.0</v>
      </c>
      <c r="B7144" s="11" t="s">
        <v>4455</v>
      </c>
      <c r="C7144" s="12">
        <v>0.0</v>
      </c>
      <c r="D7144" s="12">
        <f t="shared" si="1"/>
        <v>29</v>
      </c>
    </row>
    <row r="7145">
      <c r="A7145" s="10">
        <v>45259.0</v>
      </c>
      <c r="B7145" s="11" t="s">
        <v>795</v>
      </c>
      <c r="C7145" s="12">
        <v>0.0</v>
      </c>
      <c r="D7145" s="12">
        <f t="shared" si="1"/>
        <v>29</v>
      </c>
    </row>
    <row r="7146">
      <c r="A7146" s="10">
        <v>45259.0</v>
      </c>
      <c r="B7146" s="11" t="s">
        <v>1443</v>
      </c>
      <c r="C7146" s="12">
        <v>0.0</v>
      </c>
      <c r="D7146" s="12">
        <f t="shared" si="1"/>
        <v>29</v>
      </c>
    </row>
    <row r="7147">
      <c r="A7147" s="10">
        <v>45259.0</v>
      </c>
      <c r="B7147" s="11" t="s">
        <v>4456</v>
      </c>
      <c r="C7147" s="12">
        <v>0.0</v>
      </c>
      <c r="D7147" s="12">
        <f t="shared" si="1"/>
        <v>29</v>
      </c>
    </row>
    <row r="7148">
      <c r="A7148" s="10">
        <v>45259.0</v>
      </c>
      <c r="B7148" s="11" t="s">
        <v>603</v>
      </c>
      <c r="C7148" s="12">
        <v>0.0</v>
      </c>
      <c r="D7148" s="12">
        <f t="shared" si="1"/>
        <v>29</v>
      </c>
    </row>
    <row r="7149">
      <c r="A7149" s="10">
        <v>45259.0</v>
      </c>
      <c r="B7149" s="11" t="s">
        <v>4457</v>
      </c>
      <c r="C7149" s="12">
        <v>0.0</v>
      </c>
      <c r="D7149" s="12">
        <f t="shared" si="1"/>
        <v>29</v>
      </c>
    </row>
    <row r="7150">
      <c r="A7150" s="10">
        <v>45259.0</v>
      </c>
      <c r="B7150" s="11" t="s">
        <v>4458</v>
      </c>
      <c r="C7150" s="12">
        <v>0.0</v>
      </c>
      <c r="D7150" s="12">
        <f t="shared" si="1"/>
        <v>29</v>
      </c>
    </row>
    <row r="7151">
      <c r="A7151" s="10">
        <v>45259.0</v>
      </c>
      <c r="B7151" s="11" t="s">
        <v>4459</v>
      </c>
      <c r="C7151" s="12">
        <v>0.0</v>
      </c>
      <c r="D7151" s="12">
        <f t="shared" si="1"/>
        <v>29</v>
      </c>
    </row>
    <row r="7152">
      <c r="A7152" s="10">
        <v>45259.0</v>
      </c>
      <c r="B7152" s="11" t="s">
        <v>4460</v>
      </c>
      <c r="C7152" s="12">
        <v>0.0</v>
      </c>
      <c r="D7152" s="12">
        <f t="shared" si="1"/>
        <v>29</v>
      </c>
    </row>
    <row r="7153">
      <c r="A7153" s="10">
        <v>45259.0</v>
      </c>
      <c r="B7153" s="11" t="s">
        <v>1239</v>
      </c>
      <c r="C7153" s="12">
        <v>0.0</v>
      </c>
      <c r="D7153" s="12">
        <f t="shared" si="1"/>
        <v>29</v>
      </c>
    </row>
    <row r="7154">
      <c r="A7154" s="10">
        <v>45259.0</v>
      </c>
      <c r="B7154" s="11" t="s">
        <v>1703</v>
      </c>
      <c r="C7154" s="12">
        <v>0.0</v>
      </c>
      <c r="D7154" s="12">
        <f t="shared" si="1"/>
        <v>29</v>
      </c>
    </row>
    <row r="7155">
      <c r="A7155" s="10">
        <v>45259.0</v>
      </c>
      <c r="B7155" s="11" t="s">
        <v>4461</v>
      </c>
      <c r="C7155" s="12">
        <v>0.0</v>
      </c>
      <c r="D7155" s="12">
        <f t="shared" si="1"/>
        <v>29</v>
      </c>
    </row>
    <row r="7156">
      <c r="A7156" s="10">
        <v>45259.0</v>
      </c>
      <c r="B7156" s="11" t="s">
        <v>3508</v>
      </c>
      <c r="C7156" s="12">
        <v>0.0</v>
      </c>
      <c r="D7156" s="12">
        <f t="shared" si="1"/>
        <v>29</v>
      </c>
    </row>
    <row r="7157">
      <c r="A7157" s="10">
        <v>45259.0</v>
      </c>
      <c r="B7157" s="11" t="s">
        <v>4462</v>
      </c>
      <c r="C7157" s="12">
        <v>0.0</v>
      </c>
      <c r="D7157" s="12">
        <f t="shared" si="1"/>
        <v>29</v>
      </c>
    </row>
    <row r="7158">
      <c r="A7158" s="10">
        <v>45259.0</v>
      </c>
      <c r="B7158" s="11" t="s">
        <v>4463</v>
      </c>
      <c r="C7158" s="12">
        <v>0.0</v>
      </c>
      <c r="D7158" s="12">
        <f t="shared" si="1"/>
        <v>29</v>
      </c>
    </row>
    <row r="7159">
      <c r="A7159" s="10">
        <v>45259.0</v>
      </c>
      <c r="B7159" s="11" t="s">
        <v>4464</v>
      </c>
      <c r="C7159" s="12">
        <v>0.0</v>
      </c>
      <c r="D7159" s="12">
        <f t="shared" si="1"/>
        <v>29</v>
      </c>
    </row>
    <row r="7160">
      <c r="A7160" s="10">
        <v>45259.0</v>
      </c>
      <c r="B7160" s="11" t="s">
        <v>4465</v>
      </c>
      <c r="C7160" s="12">
        <v>0.0</v>
      </c>
      <c r="D7160" s="12">
        <f t="shared" si="1"/>
        <v>29</v>
      </c>
    </row>
    <row r="7161">
      <c r="A7161" s="10">
        <v>45259.0</v>
      </c>
      <c r="B7161" s="11" t="s">
        <v>1285</v>
      </c>
      <c r="C7161" s="12">
        <v>0.0</v>
      </c>
      <c r="D7161" s="12">
        <f t="shared" si="1"/>
        <v>29</v>
      </c>
    </row>
    <row r="7162">
      <c r="A7162" s="10">
        <v>45259.0</v>
      </c>
      <c r="B7162" s="11" t="s">
        <v>4466</v>
      </c>
      <c r="C7162" s="12">
        <v>0.0</v>
      </c>
      <c r="D7162" s="12">
        <f t="shared" si="1"/>
        <v>29</v>
      </c>
    </row>
    <row r="7163">
      <c r="A7163" s="10">
        <v>45259.0</v>
      </c>
      <c r="B7163" s="11" t="s">
        <v>3855</v>
      </c>
      <c r="C7163" s="12">
        <v>0.0</v>
      </c>
      <c r="D7163" s="12">
        <f t="shared" si="1"/>
        <v>29</v>
      </c>
    </row>
    <row r="7164">
      <c r="A7164" s="10">
        <v>45259.0</v>
      </c>
      <c r="B7164" s="11" t="s">
        <v>4467</v>
      </c>
      <c r="C7164" s="12">
        <v>0.0</v>
      </c>
      <c r="D7164" s="12">
        <f t="shared" si="1"/>
        <v>29</v>
      </c>
    </row>
    <row r="7165">
      <c r="A7165" s="10">
        <v>45259.0</v>
      </c>
      <c r="B7165" s="11" t="s">
        <v>4468</v>
      </c>
      <c r="C7165" s="12">
        <v>0.0</v>
      </c>
      <c r="D7165" s="12">
        <f t="shared" si="1"/>
        <v>29</v>
      </c>
    </row>
    <row r="7166">
      <c r="A7166" s="10">
        <v>45259.0</v>
      </c>
      <c r="B7166" s="11" t="s">
        <v>929</v>
      </c>
      <c r="C7166" s="12">
        <v>0.0</v>
      </c>
      <c r="D7166" s="12">
        <f t="shared" si="1"/>
        <v>29</v>
      </c>
    </row>
    <row r="7167">
      <c r="A7167" s="10">
        <v>45259.0</v>
      </c>
      <c r="B7167" s="11" t="s">
        <v>3363</v>
      </c>
      <c r="C7167" s="12">
        <v>0.0</v>
      </c>
      <c r="D7167" s="12">
        <f t="shared" si="1"/>
        <v>29</v>
      </c>
    </row>
    <row r="7168">
      <c r="A7168" s="10">
        <v>45259.0</v>
      </c>
      <c r="B7168" s="11" t="s">
        <v>4469</v>
      </c>
      <c r="C7168" s="12">
        <v>0.0</v>
      </c>
      <c r="D7168" s="12">
        <f t="shared" si="1"/>
        <v>29</v>
      </c>
    </row>
    <row r="7169">
      <c r="A7169" s="10">
        <v>45259.0</v>
      </c>
      <c r="B7169" s="11" t="s">
        <v>546</v>
      </c>
      <c r="C7169" s="12">
        <v>0.0</v>
      </c>
      <c r="D7169" s="12">
        <f t="shared" si="1"/>
        <v>29</v>
      </c>
    </row>
    <row r="7170">
      <c r="A7170" s="10">
        <v>45259.0</v>
      </c>
      <c r="B7170" s="11" t="s">
        <v>4470</v>
      </c>
      <c r="C7170" s="12">
        <v>0.0</v>
      </c>
      <c r="D7170" s="12">
        <f t="shared" si="1"/>
        <v>29</v>
      </c>
    </row>
    <row r="7171">
      <c r="A7171" s="10">
        <v>45259.0</v>
      </c>
      <c r="B7171" s="11" t="s">
        <v>4471</v>
      </c>
      <c r="C7171" s="12">
        <v>0.0</v>
      </c>
      <c r="D7171" s="12">
        <f t="shared" si="1"/>
        <v>29</v>
      </c>
    </row>
    <row r="7172">
      <c r="A7172" s="10">
        <v>45259.0</v>
      </c>
      <c r="B7172" s="11" t="s">
        <v>1497</v>
      </c>
      <c r="C7172" s="12">
        <v>0.0</v>
      </c>
      <c r="D7172" s="12">
        <f t="shared" si="1"/>
        <v>29</v>
      </c>
    </row>
    <row r="7173">
      <c r="A7173" s="10">
        <v>45259.0</v>
      </c>
      <c r="B7173" s="11" t="s">
        <v>4472</v>
      </c>
      <c r="C7173" s="12">
        <v>0.0</v>
      </c>
      <c r="D7173" s="12">
        <f t="shared" si="1"/>
        <v>29</v>
      </c>
    </row>
    <row r="7174">
      <c r="A7174" s="10">
        <v>45259.0</v>
      </c>
      <c r="B7174" s="11" t="s">
        <v>4473</v>
      </c>
      <c r="C7174" s="12">
        <v>0.0</v>
      </c>
      <c r="D7174" s="12">
        <f t="shared" si="1"/>
        <v>29</v>
      </c>
    </row>
    <row r="7175">
      <c r="A7175" s="10">
        <v>45259.0</v>
      </c>
      <c r="B7175" s="11" t="s">
        <v>4474</v>
      </c>
      <c r="C7175" s="12">
        <v>0.0</v>
      </c>
      <c r="D7175" s="12">
        <f t="shared" si="1"/>
        <v>29</v>
      </c>
    </row>
    <row r="7176">
      <c r="A7176" s="10">
        <v>45259.0</v>
      </c>
      <c r="B7176" s="11" t="s">
        <v>4475</v>
      </c>
      <c r="C7176" s="12">
        <v>0.0</v>
      </c>
      <c r="D7176" s="12">
        <f t="shared" si="1"/>
        <v>29</v>
      </c>
    </row>
    <row r="7177">
      <c r="A7177" s="10">
        <v>45259.0</v>
      </c>
      <c r="B7177" s="11" t="s">
        <v>1394</v>
      </c>
      <c r="C7177" s="12">
        <v>0.0</v>
      </c>
      <c r="D7177" s="12">
        <f t="shared" si="1"/>
        <v>29</v>
      </c>
    </row>
    <row r="7178">
      <c r="A7178" s="10">
        <v>45259.0</v>
      </c>
      <c r="B7178" s="11" t="s">
        <v>3440</v>
      </c>
      <c r="C7178" s="12">
        <v>0.0</v>
      </c>
      <c r="D7178" s="12">
        <f t="shared" si="1"/>
        <v>29</v>
      </c>
    </row>
    <row r="7179">
      <c r="A7179" s="10">
        <v>45259.0</v>
      </c>
      <c r="B7179" s="11" t="s">
        <v>925</v>
      </c>
      <c r="C7179" s="12">
        <v>0.0</v>
      </c>
      <c r="D7179" s="12">
        <f t="shared" si="1"/>
        <v>29</v>
      </c>
    </row>
    <row r="7180">
      <c r="A7180" s="10">
        <v>45259.0</v>
      </c>
      <c r="B7180" s="11" t="s">
        <v>4476</v>
      </c>
      <c r="C7180" s="12">
        <v>0.0</v>
      </c>
      <c r="D7180" s="12">
        <f t="shared" si="1"/>
        <v>29</v>
      </c>
    </row>
    <row r="7181">
      <c r="A7181" s="10">
        <v>45259.0</v>
      </c>
      <c r="B7181" s="11" t="s">
        <v>1059</v>
      </c>
      <c r="C7181" s="12">
        <v>0.0</v>
      </c>
      <c r="D7181" s="12">
        <f t="shared" si="1"/>
        <v>29</v>
      </c>
    </row>
    <row r="7182">
      <c r="A7182" s="10">
        <v>45259.0</v>
      </c>
      <c r="B7182" s="11" t="s">
        <v>4208</v>
      </c>
      <c r="C7182" s="12">
        <v>0.0</v>
      </c>
      <c r="D7182" s="12">
        <f t="shared" si="1"/>
        <v>29</v>
      </c>
    </row>
    <row r="7183">
      <c r="A7183" s="10">
        <v>45259.0</v>
      </c>
      <c r="B7183" s="11" t="s">
        <v>4477</v>
      </c>
      <c r="C7183" s="12">
        <v>0.0</v>
      </c>
      <c r="D7183" s="12">
        <f t="shared" si="1"/>
        <v>29</v>
      </c>
    </row>
    <row r="7184">
      <c r="A7184" s="10">
        <v>45259.0</v>
      </c>
      <c r="B7184" s="11" t="s">
        <v>4478</v>
      </c>
      <c r="C7184" s="12">
        <v>0.0</v>
      </c>
      <c r="D7184" s="12">
        <f t="shared" si="1"/>
        <v>29</v>
      </c>
    </row>
    <row r="7185">
      <c r="A7185" s="10">
        <v>45259.0</v>
      </c>
      <c r="B7185" s="11" t="s">
        <v>3298</v>
      </c>
      <c r="C7185" s="12">
        <v>0.0</v>
      </c>
      <c r="D7185" s="12">
        <f t="shared" si="1"/>
        <v>29</v>
      </c>
    </row>
    <row r="7186">
      <c r="A7186" s="10">
        <v>45259.0</v>
      </c>
      <c r="B7186" s="11" t="s">
        <v>320</v>
      </c>
      <c r="C7186" s="12">
        <v>0.0</v>
      </c>
      <c r="D7186" s="12">
        <f t="shared" si="1"/>
        <v>29</v>
      </c>
    </row>
    <row r="7187">
      <c r="A7187" s="10">
        <v>45259.0</v>
      </c>
      <c r="B7187" s="11" t="s">
        <v>4479</v>
      </c>
      <c r="C7187" s="12">
        <v>0.0</v>
      </c>
      <c r="D7187" s="12">
        <f t="shared" si="1"/>
        <v>29</v>
      </c>
    </row>
    <row r="7188">
      <c r="A7188" s="10">
        <v>45259.0</v>
      </c>
      <c r="B7188" s="11" t="s">
        <v>2362</v>
      </c>
      <c r="C7188" s="12">
        <v>0.0</v>
      </c>
      <c r="D7188" s="12">
        <f t="shared" si="1"/>
        <v>29</v>
      </c>
    </row>
    <row r="7189">
      <c r="A7189" s="10">
        <v>45259.0</v>
      </c>
      <c r="B7189" s="11" t="s">
        <v>4480</v>
      </c>
      <c r="C7189" s="12">
        <v>0.0</v>
      </c>
      <c r="D7189" s="12">
        <f t="shared" si="1"/>
        <v>29</v>
      </c>
    </row>
    <row r="7190">
      <c r="A7190" s="10">
        <v>45259.0</v>
      </c>
      <c r="B7190" s="11" t="s">
        <v>2262</v>
      </c>
      <c r="C7190" s="12">
        <v>0.0</v>
      </c>
      <c r="D7190" s="12">
        <f t="shared" si="1"/>
        <v>29</v>
      </c>
    </row>
    <row r="7191">
      <c r="A7191" s="10">
        <v>45259.0</v>
      </c>
      <c r="B7191" s="11" t="s">
        <v>4403</v>
      </c>
      <c r="C7191" s="12">
        <v>0.0</v>
      </c>
      <c r="D7191" s="12">
        <f t="shared" si="1"/>
        <v>29</v>
      </c>
    </row>
    <row r="7192">
      <c r="A7192" s="10">
        <v>45259.0</v>
      </c>
      <c r="B7192" s="11" t="s">
        <v>3092</v>
      </c>
      <c r="C7192" s="12">
        <v>0.0</v>
      </c>
      <c r="D7192" s="12">
        <f t="shared" si="1"/>
        <v>29</v>
      </c>
    </row>
    <row r="7193">
      <c r="A7193" s="10">
        <v>45259.0</v>
      </c>
      <c r="B7193" s="11" t="s">
        <v>1336</v>
      </c>
      <c r="C7193" s="12">
        <v>0.0</v>
      </c>
      <c r="D7193" s="12">
        <f t="shared" si="1"/>
        <v>29</v>
      </c>
    </row>
    <row r="7194">
      <c r="A7194" s="10">
        <v>45259.0</v>
      </c>
      <c r="B7194" s="11" t="s">
        <v>4481</v>
      </c>
      <c r="C7194" s="12">
        <v>0.0</v>
      </c>
      <c r="D7194" s="12">
        <f t="shared" si="1"/>
        <v>29</v>
      </c>
    </row>
    <row r="7195">
      <c r="A7195" s="10">
        <v>45259.0</v>
      </c>
      <c r="B7195" s="11" t="s">
        <v>1408</v>
      </c>
      <c r="C7195" s="12">
        <v>0.0</v>
      </c>
      <c r="D7195" s="12">
        <f t="shared" si="1"/>
        <v>29</v>
      </c>
    </row>
    <row r="7196">
      <c r="A7196" s="10">
        <v>45259.0</v>
      </c>
      <c r="B7196" s="11" t="s">
        <v>4482</v>
      </c>
      <c r="C7196" s="12">
        <v>0.0</v>
      </c>
      <c r="D7196" s="12">
        <f t="shared" si="1"/>
        <v>29</v>
      </c>
    </row>
    <row r="7197">
      <c r="A7197" s="10">
        <v>45259.0</v>
      </c>
      <c r="B7197" s="11" t="s">
        <v>4483</v>
      </c>
      <c r="C7197" s="12">
        <v>0.0</v>
      </c>
      <c r="D7197" s="12">
        <f t="shared" si="1"/>
        <v>29</v>
      </c>
    </row>
    <row r="7198">
      <c r="A7198" s="10">
        <v>45259.0</v>
      </c>
      <c r="B7198" s="11" t="s">
        <v>4484</v>
      </c>
      <c r="C7198" s="12">
        <v>0.0</v>
      </c>
      <c r="D7198" s="12">
        <f t="shared" si="1"/>
        <v>29</v>
      </c>
    </row>
    <row r="7199">
      <c r="A7199" s="10">
        <v>45259.0</v>
      </c>
      <c r="B7199" s="11" t="s">
        <v>2599</v>
      </c>
      <c r="C7199" s="12">
        <v>0.0</v>
      </c>
      <c r="D7199" s="12">
        <f t="shared" si="1"/>
        <v>29</v>
      </c>
    </row>
    <row r="7200">
      <c r="A7200" s="10">
        <v>45259.0</v>
      </c>
      <c r="B7200" s="11" t="s">
        <v>2320</v>
      </c>
      <c r="C7200" s="12">
        <v>0.0</v>
      </c>
      <c r="D7200" s="12">
        <f t="shared" si="1"/>
        <v>29</v>
      </c>
    </row>
    <row r="7201">
      <c r="A7201" s="10">
        <v>45259.0</v>
      </c>
      <c r="B7201" s="11" t="s">
        <v>4485</v>
      </c>
      <c r="C7201" s="12">
        <v>0.0</v>
      </c>
      <c r="D7201" s="12">
        <f t="shared" si="1"/>
        <v>29</v>
      </c>
    </row>
    <row r="7202">
      <c r="A7202" s="10">
        <v>45259.0</v>
      </c>
      <c r="B7202" s="11" t="s">
        <v>4486</v>
      </c>
      <c r="C7202" s="12">
        <v>0.0</v>
      </c>
      <c r="D7202" s="12">
        <f t="shared" si="1"/>
        <v>29</v>
      </c>
    </row>
    <row r="7203">
      <c r="A7203" s="10">
        <v>45259.0</v>
      </c>
      <c r="B7203" s="11" t="s">
        <v>608</v>
      </c>
      <c r="C7203" s="12">
        <v>0.0</v>
      </c>
      <c r="D7203" s="12">
        <f t="shared" si="1"/>
        <v>29</v>
      </c>
    </row>
    <row r="7204">
      <c r="A7204" s="10">
        <v>45259.0</v>
      </c>
      <c r="B7204" s="11" t="s">
        <v>4487</v>
      </c>
      <c r="C7204" s="12">
        <v>0.0</v>
      </c>
      <c r="D7204" s="12">
        <f t="shared" si="1"/>
        <v>29</v>
      </c>
    </row>
    <row r="7205">
      <c r="A7205" s="10">
        <v>45259.0</v>
      </c>
      <c r="B7205" s="11" t="s">
        <v>4488</v>
      </c>
      <c r="C7205" s="12">
        <v>0.0</v>
      </c>
      <c r="D7205" s="12">
        <f t="shared" si="1"/>
        <v>29</v>
      </c>
    </row>
    <row r="7206">
      <c r="A7206" s="10">
        <v>45259.0</v>
      </c>
      <c r="B7206" s="11" t="s">
        <v>4489</v>
      </c>
      <c r="C7206" s="12">
        <v>0.0</v>
      </c>
      <c r="D7206" s="12">
        <f t="shared" si="1"/>
        <v>29</v>
      </c>
    </row>
    <row r="7207">
      <c r="A7207" s="10">
        <v>45242.0</v>
      </c>
      <c r="B7207" s="11" t="s">
        <v>1708</v>
      </c>
      <c r="C7207" s="12">
        <v>0.0</v>
      </c>
      <c r="D7207" s="12">
        <f t="shared" si="1"/>
        <v>12</v>
      </c>
    </row>
    <row r="7208">
      <c r="A7208" s="10">
        <v>45242.0</v>
      </c>
      <c r="B7208" s="11" t="s">
        <v>1643</v>
      </c>
      <c r="C7208" s="12">
        <v>0.0</v>
      </c>
      <c r="D7208" s="12">
        <f t="shared" si="1"/>
        <v>12</v>
      </c>
    </row>
    <row r="7209">
      <c r="A7209" s="10">
        <v>45242.0</v>
      </c>
      <c r="B7209" s="11" t="s">
        <v>933</v>
      </c>
      <c r="C7209" s="12">
        <v>0.0</v>
      </c>
      <c r="D7209" s="12">
        <f t="shared" si="1"/>
        <v>12</v>
      </c>
    </row>
    <row r="7210">
      <c r="A7210" s="10">
        <v>45242.0</v>
      </c>
      <c r="B7210" s="11" t="s">
        <v>4490</v>
      </c>
      <c r="C7210" s="12">
        <v>0.0</v>
      </c>
      <c r="D7210" s="12">
        <f t="shared" si="1"/>
        <v>12</v>
      </c>
    </row>
    <row r="7211">
      <c r="A7211" s="10">
        <v>45242.0</v>
      </c>
      <c r="B7211" s="11" t="s">
        <v>4491</v>
      </c>
      <c r="C7211" s="12">
        <v>0.0</v>
      </c>
      <c r="D7211" s="12">
        <f t="shared" si="1"/>
        <v>12</v>
      </c>
    </row>
    <row r="7212">
      <c r="A7212" s="10">
        <v>45242.0</v>
      </c>
      <c r="B7212" s="11" t="s">
        <v>1511</v>
      </c>
      <c r="C7212" s="12">
        <v>0.0</v>
      </c>
      <c r="D7212" s="12">
        <f t="shared" si="1"/>
        <v>12</v>
      </c>
    </row>
    <row r="7213">
      <c r="A7213" s="10">
        <v>45242.0</v>
      </c>
      <c r="B7213" s="11" t="s">
        <v>3718</v>
      </c>
      <c r="C7213" s="12">
        <v>0.0</v>
      </c>
      <c r="D7213" s="12">
        <f t="shared" si="1"/>
        <v>12</v>
      </c>
    </row>
    <row r="7214">
      <c r="A7214" s="10">
        <v>45242.0</v>
      </c>
      <c r="B7214" s="11" t="s">
        <v>4492</v>
      </c>
      <c r="C7214" s="12">
        <v>0.0</v>
      </c>
      <c r="D7214" s="12">
        <f t="shared" si="1"/>
        <v>12</v>
      </c>
    </row>
    <row r="7215">
      <c r="A7215" s="10">
        <v>45242.0</v>
      </c>
      <c r="B7215" s="11" t="s">
        <v>418</v>
      </c>
      <c r="C7215" s="12">
        <v>0.0</v>
      </c>
      <c r="D7215" s="12">
        <f t="shared" si="1"/>
        <v>12</v>
      </c>
    </row>
    <row r="7216">
      <c r="A7216" s="10">
        <v>45242.0</v>
      </c>
      <c r="B7216" s="11" t="s">
        <v>3410</v>
      </c>
      <c r="C7216" s="12">
        <v>0.0</v>
      </c>
      <c r="D7216" s="12">
        <f t="shared" si="1"/>
        <v>12</v>
      </c>
    </row>
    <row r="7217">
      <c r="A7217" s="10">
        <v>45242.0</v>
      </c>
      <c r="B7217" s="11" t="s">
        <v>1317</v>
      </c>
      <c r="C7217" s="12">
        <v>0.0</v>
      </c>
      <c r="D7217" s="12">
        <f t="shared" si="1"/>
        <v>12</v>
      </c>
    </row>
    <row r="7218">
      <c r="A7218" s="10">
        <v>45242.0</v>
      </c>
      <c r="B7218" s="11" t="s">
        <v>3414</v>
      </c>
      <c r="C7218" s="12">
        <v>0.0</v>
      </c>
      <c r="D7218" s="12">
        <f t="shared" si="1"/>
        <v>12</v>
      </c>
    </row>
    <row r="7219">
      <c r="A7219" s="10">
        <v>45242.0</v>
      </c>
      <c r="B7219" s="11" t="s">
        <v>4493</v>
      </c>
      <c r="C7219" s="12">
        <v>0.0</v>
      </c>
      <c r="D7219" s="12">
        <f t="shared" si="1"/>
        <v>12</v>
      </c>
    </row>
    <row r="7220">
      <c r="A7220" s="10">
        <v>45242.0</v>
      </c>
      <c r="B7220" s="11" t="s">
        <v>4494</v>
      </c>
      <c r="C7220" s="12">
        <v>0.0</v>
      </c>
      <c r="D7220" s="12">
        <f t="shared" si="1"/>
        <v>12</v>
      </c>
    </row>
    <row r="7221">
      <c r="A7221" s="10">
        <v>45242.0</v>
      </c>
      <c r="B7221" s="11" t="s">
        <v>885</v>
      </c>
      <c r="C7221" s="12">
        <v>0.0</v>
      </c>
      <c r="D7221" s="12">
        <f t="shared" si="1"/>
        <v>12</v>
      </c>
    </row>
    <row r="7222">
      <c r="A7222" s="10">
        <v>45242.0</v>
      </c>
      <c r="B7222" s="11" t="s">
        <v>4495</v>
      </c>
      <c r="C7222" s="12">
        <v>0.0</v>
      </c>
      <c r="D7222" s="12">
        <f t="shared" si="1"/>
        <v>12</v>
      </c>
    </row>
    <row r="7223">
      <c r="A7223" s="10">
        <v>45242.0</v>
      </c>
      <c r="B7223" s="11" t="s">
        <v>1575</v>
      </c>
      <c r="C7223" s="12">
        <v>0.0</v>
      </c>
      <c r="D7223" s="12">
        <f t="shared" si="1"/>
        <v>12</v>
      </c>
    </row>
    <row r="7224">
      <c r="A7224" s="10">
        <v>45242.0</v>
      </c>
      <c r="B7224" s="11" t="s">
        <v>4496</v>
      </c>
      <c r="C7224" s="12">
        <v>0.0</v>
      </c>
      <c r="D7224" s="12">
        <f t="shared" si="1"/>
        <v>12</v>
      </c>
    </row>
    <row r="7225">
      <c r="A7225" s="10">
        <v>45242.0</v>
      </c>
      <c r="B7225" s="11" t="s">
        <v>1487</v>
      </c>
      <c r="C7225" s="12">
        <v>0.0</v>
      </c>
      <c r="D7225" s="12">
        <f t="shared" si="1"/>
        <v>12</v>
      </c>
    </row>
    <row r="7226">
      <c r="A7226" s="10">
        <v>45242.0</v>
      </c>
      <c r="B7226" s="11" t="s">
        <v>617</v>
      </c>
      <c r="C7226" s="12">
        <v>0.0</v>
      </c>
      <c r="D7226" s="12">
        <f t="shared" si="1"/>
        <v>12</v>
      </c>
    </row>
    <row r="7227">
      <c r="A7227" s="10">
        <v>45242.0</v>
      </c>
      <c r="B7227" s="11" t="s">
        <v>4497</v>
      </c>
      <c r="C7227" s="12">
        <v>0.0</v>
      </c>
      <c r="D7227" s="12">
        <f t="shared" si="1"/>
        <v>12</v>
      </c>
    </row>
    <row r="7228">
      <c r="A7228" s="10">
        <v>45242.0</v>
      </c>
      <c r="B7228" s="11" t="s">
        <v>2256</v>
      </c>
      <c r="C7228" s="12">
        <v>0.0</v>
      </c>
      <c r="D7228" s="12">
        <f t="shared" si="1"/>
        <v>12</v>
      </c>
    </row>
    <row r="7229">
      <c r="A7229" s="10">
        <v>45242.0</v>
      </c>
      <c r="B7229" s="11" t="s">
        <v>1628</v>
      </c>
      <c r="C7229" s="12">
        <v>0.0</v>
      </c>
      <c r="D7229" s="12">
        <f t="shared" si="1"/>
        <v>12</v>
      </c>
    </row>
    <row r="7230">
      <c r="A7230" s="10">
        <v>45242.0</v>
      </c>
      <c r="B7230" s="11" t="s">
        <v>4498</v>
      </c>
      <c r="C7230" s="12">
        <v>0.0</v>
      </c>
      <c r="D7230" s="12">
        <f t="shared" si="1"/>
        <v>12</v>
      </c>
    </row>
    <row r="7231">
      <c r="A7231" s="10">
        <v>45242.0</v>
      </c>
      <c r="B7231" s="11" t="s">
        <v>567</v>
      </c>
      <c r="C7231" s="12">
        <v>0.0</v>
      </c>
      <c r="D7231" s="12">
        <f t="shared" si="1"/>
        <v>12</v>
      </c>
    </row>
    <row r="7232">
      <c r="A7232" s="10">
        <v>45242.0</v>
      </c>
      <c r="B7232" s="11" t="s">
        <v>4499</v>
      </c>
      <c r="C7232" s="12">
        <v>0.0</v>
      </c>
      <c r="D7232" s="12">
        <f t="shared" si="1"/>
        <v>12</v>
      </c>
    </row>
    <row r="7233">
      <c r="A7233" s="10">
        <v>45242.0</v>
      </c>
      <c r="B7233" s="11" t="s">
        <v>4500</v>
      </c>
      <c r="C7233" s="12">
        <v>0.0</v>
      </c>
      <c r="D7233" s="12">
        <f t="shared" si="1"/>
        <v>12</v>
      </c>
    </row>
    <row r="7234">
      <c r="A7234" s="10">
        <v>45242.0</v>
      </c>
      <c r="B7234" s="11" t="s">
        <v>2276</v>
      </c>
      <c r="C7234" s="12">
        <v>0.0</v>
      </c>
      <c r="D7234" s="12">
        <f t="shared" si="1"/>
        <v>12</v>
      </c>
    </row>
    <row r="7235">
      <c r="A7235" s="10">
        <v>45242.0</v>
      </c>
      <c r="B7235" s="11" t="s">
        <v>324</v>
      </c>
      <c r="C7235" s="12">
        <v>0.0</v>
      </c>
      <c r="D7235" s="12">
        <f t="shared" si="1"/>
        <v>12</v>
      </c>
    </row>
    <row r="7236">
      <c r="A7236" s="10">
        <v>45242.0</v>
      </c>
      <c r="B7236" s="11" t="s">
        <v>4501</v>
      </c>
      <c r="C7236" s="12">
        <v>0.0</v>
      </c>
      <c r="D7236" s="12">
        <f t="shared" si="1"/>
        <v>12</v>
      </c>
    </row>
    <row r="7237">
      <c r="A7237" s="10">
        <v>45242.0</v>
      </c>
      <c r="B7237" s="11" t="s">
        <v>2929</v>
      </c>
      <c r="C7237" s="12">
        <v>0.0</v>
      </c>
      <c r="D7237" s="12">
        <f t="shared" si="1"/>
        <v>12</v>
      </c>
    </row>
    <row r="7238">
      <c r="A7238" s="10">
        <v>45242.0</v>
      </c>
      <c r="B7238" s="11" t="s">
        <v>4502</v>
      </c>
      <c r="C7238" s="12">
        <v>0.0</v>
      </c>
      <c r="D7238" s="12">
        <f t="shared" si="1"/>
        <v>12</v>
      </c>
    </row>
    <row r="7239">
      <c r="A7239" s="10">
        <v>45242.0</v>
      </c>
      <c r="B7239" s="11" t="s">
        <v>3361</v>
      </c>
      <c r="C7239" s="12">
        <v>0.0</v>
      </c>
      <c r="D7239" s="12">
        <f t="shared" si="1"/>
        <v>12</v>
      </c>
    </row>
    <row r="7240">
      <c r="A7240" s="10">
        <v>45242.0</v>
      </c>
      <c r="B7240" s="11" t="s">
        <v>4503</v>
      </c>
      <c r="C7240" s="12">
        <v>0.0</v>
      </c>
      <c r="D7240" s="12">
        <f t="shared" si="1"/>
        <v>12</v>
      </c>
    </row>
    <row r="7241">
      <c r="A7241" s="10">
        <v>45242.0</v>
      </c>
      <c r="B7241" s="11" t="s">
        <v>4504</v>
      </c>
      <c r="C7241" s="12">
        <v>0.0</v>
      </c>
      <c r="D7241" s="12">
        <f t="shared" si="1"/>
        <v>12</v>
      </c>
    </row>
    <row r="7242">
      <c r="A7242" s="10">
        <v>45242.0</v>
      </c>
      <c r="B7242" s="11" t="s">
        <v>579</v>
      </c>
      <c r="C7242" s="12">
        <v>0.0</v>
      </c>
      <c r="D7242" s="12">
        <f t="shared" si="1"/>
        <v>12</v>
      </c>
    </row>
    <row r="7243">
      <c r="A7243" s="10">
        <v>45238.0</v>
      </c>
      <c r="B7243" s="11" t="s">
        <v>650</v>
      </c>
      <c r="C7243" s="12">
        <v>0.0</v>
      </c>
      <c r="D7243" s="12">
        <f t="shared" si="1"/>
        <v>8</v>
      </c>
    </row>
    <row r="7244">
      <c r="A7244" s="10">
        <v>45238.0</v>
      </c>
      <c r="B7244" s="11" t="s">
        <v>594</v>
      </c>
      <c r="C7244" s="12">
        <v>0.0</v>
      </c>
      <c r="D7244" s="12">
        <f t="shared" si="1"/>
        <v>8</v>
      </c>
    </row>
    <row r="7245">
      <c r="A7245" s="10">
        <v>45238.0</v>
      </c>
      <c r="B7245" s="11" t="s">
        <v>4505</v>
      </c>
      <c r="C7245" s="12">
        <v>0.0</v>
      </c>
      <c r="D7245" s="12">
        <f t="shared" si="1"/>
        <v>8</v>
      </c>
    </row>
    <row r="7246">
      <c r="A7246" s="10">
        <v>45238.0</v>
      </c>
      <c r="B7246" s="11" t="s">
        <v>4506</v>
      </c>
      <c r="C7246" s="12">
        <v>0.0</v>
      </c>
      <c r="D7246" s="12">
        <f t="shared" si="1"/>
        <v>8</v>
      </c>
    </row>
    <row r="7247">
      <c r="A7247" s="10">
        <v>45238.0</v>
      </c>
      <c r="B7247" s="11" t="s">
        <v>399</v>
      </c>
      <c r="C7247" s="12">
        <v>0.0</v>
      </c>
      <c r="D7247" s="12">
        <f t="shared" si="1"/>
        <v>8</v>
      </c>
    </row>
    <row r="7248">
      <c r="A7248" s="10">
        <v>45238.0</v>
      </c>
      <c r="B7248" s="11" t="s">
        <v>770</v>
      </c>
      <c r="C7248" s="12">
        <v>0.0</v>
      </c>
      <c r="D7248" s="12">
        <f t="shared" si="1"/>
        <v>8</v>
      </c>
    </row>
    <row r="7249">
      <c r="A7249" s="10">
        <v>45238.0</v>
      </c>
      <c r="B7249" s="11" t="s">
        <v>4507</v>
      </c>
      <c r="C7249" s="12">
        <v>0.0</v>
      </c>
      <c r="D7249" s="12">
        <f t="shared" si="1"/>
        <v>8</v>
      </c>
    </row>
    <row r="7250">
      <c r="A7250" s="10">
        <v>45238.0</v>
      </c>
      <c r="B7250" s="11" t="s">
        <v>4508</v>
      </c>
      <c r="C7250" s="12">
        <v>0.0</v>
      </c>
      <c r="D7250" s="12">
        <f t="shared" si="1"/>
        <v>8</v>
      </c>
    </row>
    <row r="7251">
      <c r="A7251" s="10">
        <v>45238.0</v>
      </c>
      <c r="B7251" s="11" t="s">
        <v>615</v>
      </c>
      <c r="C7251" s="12">
        <v>0.0</v>
      </c>
      <c r="D7251" s="12">
        <f t="shared" si="1"/>
        <v>8</v>
      </c>
    </row>
    <row r="7252">
      <c r="A7252" s="10">
        <v>45238.0</v>
      </c>
      <c r="B7252" s="11" t="s">
        <v>4298</v>
      </c>
      <c r="C7252" s="12">
        <v>0.0</v>
      </c>
      <c r="D7252" s="12">
        <f t="shared" si="1"/>
        <v>8</v>
      </c>
    </row>
    <row r="7253">
      <c r="A7253" s="10">
        <v>45238.0</v>
      </c>
      <c r="B7253" s="11" t="s">
        <v>2639</v>
      </c>
      <c r="C7253" s="12">
        <v>0.0</v>
      </c>
      <c r="D7253" s="12">
        <f t="shared" si="1"/>
        <v>8</v>
      </c>
    </row>
    <row r="7254">
      <c r="A7254" s="10">
        <v>45238.0</v>
      </c>
      <c r="B7254" s="11" t="s">
        <v>4509</v>
      </c>
      <c r="C7254" s="12">
        <v>0.0</v>
      </c>
      <c r="D7254" s="12">
        <f t="shared" si="1"/>
        <v>8</v>
      </c>
    </row>
    <row r="7255">
      <c r="A7255" s="10">
        <v>45238.0</v>
      </c>
      <c r="B7255" s="11" t="s">
        <v>4510</v>
      </c>
      <c r="C7255" s="12">
        <v>0.0</v>
      </c>
      <c r="D7255" s="12">
        <f t="shared" si="1"/>
        <v>8</v>
      </c>
    </row>
    <row r="7256">
      <c r="A7256" s="10">
        <v>45238.0</v>
      </c>
      <c r="B7256" s="11" t="s">
        <v>1307</v>
      </c>
      <c r="C7256" s="12">
        <v>0.0</v>
      </c>
      <c r="D7256" s="12">
        <f t="shared" si="1"/>
        <v>8</v>
      </c>
    </row>
    <row r="7257">
      <c r="A7257" s="10">
        <v>45238.0</v>
      </c>
      <c r="B7257" s="11" t="s">
        <v>4511</v>
      </c>
      <c r="C7257" s="12">
        <v>0.0</v>
      </c>
      <c r="D7257" s="12">
        <f t="shared" si="1"/>
        <v>8</v>
      </c>
    </row>
    <row r="7258">
      <c r="A7258" s="10">
        <v>45238.0</v>
      </c>
      <c r="B7258" s="11" t="s">
        <v>4512</v>
      </c>
      <c r="C7258" s="12">
        <v>0.0</v>
      </c>
      <c r="D7258" s="12">
        <f t="shared" si="1"/>
        <v>8</v>
      </c>
    </row>
    <row r="7259">
      <c r="A7259" s="10">
        <v>45238.0</v>
      </c>
      <c r="B7259" s="11" t="s">
        <v>4513</v>
      </c>
      <c r="C7259" s="12">
        <v>0.0</v>
      </c>
      <c r="D7259" s="12">
        <f t="shared" si="1"/>
        <v>8</v>
      </c>
    </row>
    <row r="7260">
      <c r="A7260" s="10">
        <v>45238.0</v>
      </c>
      <c r="B7260" s="11" t="s">
        <v>4514</v>
      </c>
      <c r="C7260" s="12">
        <v>0.0</v>
      </c>
      <c r="D7260" s="12">
        <f t="shared" si="1"/>
        <v>8</v>
      </c>
    </row>
    <row r="7261">
      <c r="A7261" s="10">
        <v>45238.0</v>
      </c>
      <c r="B7261" s="11" t="s">
        <v>4515</v>
      </c>
      <c r="C7261" s="12">
        <v>0.0</v>
      </c>
      <c r="D7261" s="12">
        <f t="shared" si="1"/>
        <v>8</v>
      </c>
    </row>
    <row r="7262">
      <c r="A7262" s="10">
        <v>45238.0</v>
      </c>
      <c r="B7262" s="11" t="s">
        <v>4516</v>
      </c>
      <c r="C7262" s="12">
        <v>0.0</v>
      </c>
      <c r="D7262" s="12">
        <f t="shared" si="1"/>
        <v>8</v>
      </c>
    </row>
    <row r="7263">
      <c r="A7263" s="10">
        <v>45238.0</v>
      </c>
      <c r="B7263" s="11" t="s">
        <v>1948</v>
      </c>
      <c r="C7263" s="12">
        <v>0.0</v>
      </c>
      <c r="D7263" s="12">
        <f t="shared" si="1"/>
        <v>8</v>
      </c>
    </row>
    <row r="7264">
      <c r="A7264" s="10">
        <v>45238.0</v>
      </c>
      <c r="B7264" s="11" t="s">
        <v>4517</v>
      </c>
      <c r="C7264" s="12">
        <v>0.0</v>
      </c>
      <c r="D7264" s="12">
        <f t="shared" si="1"/>
        <v>8</v>
      </c>
    </row>
    <row r="7265">
      <c r="A7265" s="10">
        <v>45238.0</v>
      </c>
      <c r="B7265" s="11" t="s">
        <v>4518</v>
      </c>
      <c r="C7265" s="12">
        <v>0.0</v>
      </c>
      <c r="D7265" s="12">
        <f t="shared" si="1"/>
        <v>8</v>
      </c>
    </row>
    <row r="7266">
      <c r="A7266" s="10">
        <v>45238.0</v>
      </c>
      <c r="B7266" s="11" t="s">
        <v>4519</v>
      </c>
      <c r="C7266" s="12">
        <v>0.0</v>
      </c>
      <c r="D7266" s="12">
        <f t="shared" si="1"/>
        <v>8</v>
      </c>
    </row>
    <row r="7267">
      <c r="A7267" s="10">
        <v>45238.0</v>
      </c>
      <c r="B7267" s="11" t="s">
        <v>4520</v>
      </c>
      <c r="C7267" s="12">
        <v>0.0</v>
      </c>
      <c r="D7267" s="12">
        <f t="shared" si="1"/>
        <v>8</v>
      </c>
    </row>
    <row r="7268">
      <c r="A7268" s="10">
        <v>45238.0</v>
      </c>
      <c r="B7268" s="11" t="s">
        <v>4521</v>
      </c>
      <c r="C7268" s="12">
        <v>0.0</v>
      </c>
      <c r="D7268" s="12">
        <f t="shared" si="1"/>
        <v>8</v>
      </c>
    </row>
    <row r="7269">
      <c r="A7269" s="10">
        <v>45238.0</v>
      </c>
      <c r="B7269" s="11" t="s">
        <v>4522</v>
      </c>
      <c r="C7269" s="12">
        <v>0.0</v>
      </c>
      <c r="D7269" s="12">
        <f t="shared" si="1"/>
        <v>8</v>
      </c>
    </row>
    <row r="7270">
      <c r="A7270" s="10">
        <v>45238.0</v>
      </c>
      <c r="B7270" s="11" t="s">
        <v>1625</v>
      </c>
      <c r="C7270" s="12">
        <v>0.0</v>
      </c>
      <c r="D7270" s="12">
        <f t="shared" si="1"/>
        <v>8</v>
      </c>
    </row>
    <row r="7271">
      <c r="A7271" s="10">
        <v>45238.0</v>
      </c>
      <c r="B7271" s="11" t="s">
        <v>1489</v>
      </c>
      <c r="C7271" s="12">
        <v>0.0</v>
      </c>
      <c r="D7271" s="12">
        <f t="shared" si="1"/>
        <v>8</v>
      </c>
    </row>
    <row r="7272">
      <c r="A7272" s="10">
        <v>45238.0</v>
      </c>
      <c r="B7272" s="11" t="s">
        <v>2770</v>
      </c>
      <c r="C7272" s="12">
        <v>0.0</v>
      </c>
      <c r="D7272" s="12">
        <f t="shared" si="1"/>
        <v>8</v>
      </c>
    </row>
    <row r="7273">
      <c r="A7273" s="10">
        <v>45238.0</v>
      </c>
      <c r="B7273" s="11" t="s">
        <v>4523</v>
      </c>
      <c r="C7273" s="12">
        <v>0.0</v>
      </c>
      <c r="D7273" s="12">
        <f t="shared" si="1"/>
        <v>8</v>
      </c>
    </row>
    <row r="7274">
      <c r="A7274" s="10">
        <v>45238.0</v>
      </c>
      <c r="B7274" s="11" t="s">
        <v>993</v>
      </c>
      <c r="C7274" s="12">
        <v>0.0</v>
      </c>
      <c r="D7274" s="12">
        <f t="shared" si="1"/>
        <v>8</v>
      </c>
    </row>
    <row r="7275">
      <c r="A7275" s="10">
        <v>45238.0</v>
      </c>
      <c r="B7275" s="11" t="s">
        <v>3414</v>
      </c>
      <c r="C7275" s="12">
        <v>0.0</v>
      </c>
      <c r="D7275" s="12">
        <f t="shared" si="1"/>
        <v>8</v>
      </c>
    </row>
    <row r="7276">
      <c r="A7276" s="10">
        <v>45238.0</v>
      </c>
      <c r="B7276" s="11" t="s">
        <v>4524</v>
      </c>
      <c r="C7276" s="12">
        <v>0.0</v>
      </c>
      <c r="D7276" s="12">
        <f t="shared" si="1"/>
        <v>8</v>
      </c>
    </row>
    <row r="7277">
      <c r="A7277" s="10">
        <v>45238.0</v>
      </c>
      <c r="B7277" s="11" t="s">
        <v>4525</v>
      </c>
      <c r="C7277" s="12">
        <v>0.0</v>
      </c>
      <c r="D7277" s="12">
        <f t="shared" si="1"/>
        <v>8</v>
      </c>
    </row>
    <row r="7278">
      <c r="A7278" s="10">
        <v>45238.0</v>
      </c>
      <c r="B7278" s="11" t="s">
        <v>4270</v>
      </c>
      <c r="C7278" s="12">
        <v>0.0</v>
      </c>
      <c r="D7278" s="12">
        <f t="shared" si="1"/>
        <v>8</v>
      </c>
    </row>
    <row r="7279">
      <c r="A7279" s="10">
        <v>45238.0</v>
      </c>
      <c r="B7279" s="11" t="s">
        <v>1772</v>
      </c>
      <c r="C7279" s="12">
        <v>0.0</v>
      </c>
      <c r="D7279" s="12">
        <f t="shared" si="1"/>
        <v>8</v>
      </c>
    </row>
    <row r="7280">
      <c r="A7280" s="10">
        <v>45238.0</v>
      </c>
      <c r="B7280" s="11" t="s">
        <v>4526</v>
      </c>
      <c r="C7280" s="12">
        <v>0.0</v>
      </c>
      <c r="D7280" s="12">
        <f t="shared" si="1"/>
        <v>8</v>
      </c>
    </row>
    <row r="7281">
      <c r="A7281" s="10">
        <v>45238.0</v>
      </c>
      <c r="B7281" s="11" t="s">
        <v>4527</v>
      </c>
      <c r="C7281" s="12">
        <v>0.0</v>
      </c>
      <c r="D7281" s="12">
        <f t="shared" si="1"/>
        <v>8</v>
      </c>
    </row>
    <row r="7282">
      <c r="A7282" s="10">
        <v>45238.0</v>
      </c>
      <c r="B7282" s="11" t="s">
        <v>4528</v>
      </c>
      <c r="C7282" s="12">
        <v>0.0</v>
      </c>
      <c r="D7282" s="12">
        <f t="shared" si="1"/>
        <v>8</v>
      </c>
    </row>
    <row r="7283">
      <c r="A7283" s="10">
        <v>45238.0</v>
      </c>
      <c r="B7283" s="11" t="s">
        <v>369</v>
      </c>
      <c r="C7283" s="12">
        <v>0.0</v>
      </c>
      <c r="D7283" s="12">
        <f t="shared" si="1"/>
        <v>8</v>
      </c>
    </row>
    <row r="7284">
      <c r="A7284" s="10">
        <v>45238.0</v>
      </c>
      <c r="B7284" s="11" t="s">
        <v>4529</v>
      </c>
      <c r="C7284" s="12">
        <v>0.0</v>
      </c>
      <c r="D7284" s="12">
        <f t="shared" si="1"/>
        <v>8</v>
      </c>
    </row>
    <row r="7285">
      <c r="A7285" s="10">
        <v>45238.0</v>
      </c>
      <c r="B7285" s="11" t="s">
        <v>4530</v>
      </c>
      <c r="C7285" s="12">
        <v>0.0</v>
      </c>
      <c r="D7285" s="12">
        <f t="shared" si="1"/>
        <v>8</v>
      </c>
    </row>
    <row r="7286">
      <c r="A7286" s="10">
        <v>45238.0</v>
      </c>
      <c r="B7286" s="11" t="s">
        <v>1468</v>
      </c>
      <c r="C7286" s="12">
        <v>0.0</v>
      </c>
      <c r="D7286" s="12">
        <f t="shared" si="1"/>
        <v>8</v>
      </c>
    </row>
    <row r="7287">
      <c r="A7287" s="10">
        <v>45238.0</v>
      </c>
      <c r="B7287" s="11" t="s">
        <v>455</v>
      </c>
      <c r="C7287" s="12">
        <v>0.0</v>
      </c>
      <c r="D7287" s="12">
        <f t="shared" si="1"/>
        <v>8</v>
      </c>
    </row>
    <row r="7288">
      <c r="A7288" s="10">
        <v>45238.0</v>
      </c>
      <c r="B7288" s="11" t="s">
        <v>4531</v>
      </c>
      <c r="C7288" s="12">
        <v>0.0</v>
      </c>
      <c r="D7288" s="12">
        <f t="shared" si="1"/>
        <v>8</v>
      </c>
    </row>
    <row r="7289">
      <c r="A7289" s="10">
        <v>45238.0</v>
      </c>
      <c r="B7289" s="11" t="s">
        <v>4532</v>
      </c>
      <c r="C7289" s="12">
        <v>0.0</v>
      </c>
      <c r="D7289" s="12">
        <f t="shared" si="1"/>
        <v>8</v>
      </c>
    </row>
    <row r="7290">
      <c r="A7290" s="10">
        <v>45238.0</v>
      </c>
      <c r="B7290" s="11" t="s">
        <v>1036</v>
      </c>
      <c r="C7290" s="12">
        <v>0.0</v>
      </c>
      <c r="D7290" s="12">
        <f t="shared" si="1"/>
        <v>8</v>
      </c>
    </row>
    <row r="7291">
      <c r="A7291" s="10">
        <v>45238.0</v>
      </c>
      <c r="B7291" s="11" t="s">
        <v>2003</v>
      </c>
      <c r="C7291" s="12">
        <v>0.0</v>
      </c>
      <c r="D7291" s="12">
        <f t="shared" si="1"/>
        <v>8</v>
      </c>
    </row>
    <row r="7292">
      <c r="A7292" s="10">
        <v>45238.0</v>
      </c>
      <c r="B7292" s="11" t="s">
        <v>4533</v>
      </c>
      <c r="C7292" s="12">
        <v>0.0</v>
      </c>
      <c r="D7292" s="12">
        <f t="shared" si="1"/>
        <v>8</v>
      </c>
    </row>
    <row r="7293">
      <c r="A7293" s="10">
        <v>45238.0</v>
      </c>
      <c r="B7293" s="11" t="s">
        <v>4534</v>
      </c>
      <c r="C7293" s="12">
        <v>0.0</v>
      </c>
      <c r="D7293" s="12">
        <f t="shared" si="1"/>
        <v>8</v>
      </c>
    </row>
    <row r="7294">
      <c r="A7294" s="10">
        <v>45238.0</v>
      </c>
      <c r="B7294" s="11" t="s">
        <v>4535</v>
      </c>
      <c r="C7294" s="12">
        <v>0.0</v>
      </c>
      <c r="D7294" s="12">
        <f t="shared" si="1"/>
        <v>8</v>
      </c>
    </row>
    <row r="7295">
      <c r="A7295" s="10">
        <v>45238.0</v>
      </c>
      <c r="B7295" s="11" t="s">
        <v>1090</v>
      </c>
      <c r="C7295" s="12">
        <v>0.0</v>
      </c>
      <c r="D7295" s="12">
        <f t="shared" si="1"/>
        <v>8</v>
      </c>
    </row>
    <row r="7296">
      <c r="A7296" s="10">
        <v>45238.0</v>
      </c>
      <c r="B7296" s="11" t="s">
        <v>2611</v>
      </c>
      <c r="C7296" s="12">
        <v>0.0</v>
      </c>
      <c r="D7296" s="12">
        <f t="shared" si="1"/>
        <v>8</v>
      </c>
    </row>
    <row r="7297">
      <c r="A7297" s="10">
        <v>45238.0</v>
      </c>
      <c r="B7297" s="11" t="s">
        <v>2630</v>
      </c>
      <c r="C7297" s="12">
        <v>0.0</v>
      </c>
      <c r="D7297" s="12">
        <f t="shared" si="1"/>
        <v>8</v>
      </c>
    </row>
    <row r="7298">
      <c r="A7298" s="10">
        <v>45238.0</v>
      </c>
      <c r="B7298" s="11" t="s">
        <v>4536</v>
      </c>
      <c r="C7298" s="12">
        <v>0.0</v>
      </c>
      <c r="D7298" s="12">
        <f t="shared" si="1"/>
        <v>8</v>
      </c>
    </row>
    <row r="7299">
      <c r="A7299" s="10">
        <v>45238.0</v>
      </c>
      <c r="B7299" s="11" t="s">
        <v>4537</v>
      </c>
      <c r="C7299" s="12">
        <v>0.0</v>
      </c>
      <c r="D7299" s="12">
        <f t="shared" si="1"/>
        <v>8</v>
      </c>
    </row>
    <row r="7300">
      <c r="A7300" s="10">
        <v>45238.0</v>
      </c>
      <c r="B7300" s="11" t="s">
        <v>2092</v>
      </c>
      <c r="C7300" s="12">
        <v>0.0</v>
      </c>
      <c r="D7300" s="12">
        <f t="shared" si="1"/>
        <v>8</v>
      </c>
    </row>
    <row r="7301">
      <c r="A7301" s="10">
        <v>45238.0</v>
      </c>
      <c r="B7301" s="11" t="s">
        <v>4538</v>
      </c>
      <c r="C7301" s="12">
        <v>0.0</v>
      </c>
      <c r="D7301" s="12">
        <f t="shared" si="1"/>
        <v>8</v>
      </c>
    </row>
    <row r="7302">
      <c r="A7302" s="10">
        <v>45238.0</v>
      </c>
      <c r="B7302" s="11" t="s">
        <v>4539</v>
      </c>
      <c r="C7302" s="12">
        <v>0.0</v>
      </c>
      <c r="D7302" s="12">
        <f t="shared" si="1"/>
        <v>8</v>
      </c>
    </row>
    <row r="7303">
      <c r="A7303" s="10">
        <v>45238.0</v>
      </c>
      <c r="B7303" s="11" t="s">
        <v>2908</v>
      </c>
      <c r="C7303" s="12">
        <v>0.0</v>
      </c>
      <c r="D7303" s="12">
        <f t="shared" si="1"/>
        <v>8</v>
      </c>
    </row>
    <row r="7304">
      <c r="A7304" s="10">
        <v>45238.0</v>
      </c>
      <c r="B7304" s="11" t="s">
        <v>4540</v>
      </c>
      <c r="C7304" s="12">
        <v>0.0</v>
      </c>
      <c r="D7304" s="12">
        <f t="shared" si="1"/>
        <v>8</v>
      </c>
    </row>
    <row r="7305">
      <c r="A7305" s="10">
        <v>45238.0</v>
      </c>
      <c r="B7305" s="11" t="s">
        <v>4541</v>
      </c>
      <c r="C7305" s="12">
        <v>0.0</v>
      </c>
      <c r="D7305" s="12">
        <f t="shared" si="1"/>
        <v>8</v>
      </c>
    </row>
    <row r="7306">
      <c r="A7306" s="10">
        <v>45238.0</v>
      </c>
      <c r="B7306" s="11" t="s">
        <v>456</v>
      </c>
      <c r="C7306" s="12">
        <v>0.0</v>
      </c>
      <c r="D7306" s="12">
        <f t="shared" si="1"/>
        <v>8</v>
      </c>
    </row>
    <row r="7307">
      <c r="A7307" s="10">
        <v>45238.0</v>
      </c>
      <c r="B7307" s="11" t="s">
        <v>4542</v>
      </c>
      <c r="C7307" s="12">
        <v>0.0</v>
      </c>
      <c r="D7307" s="12">
        <f t="shared" si="1"/>
        <v>8</v>
      </c>
    </row>
    <row r="7308">
      <c r="A7308" s="10">
        <v>45231.0</v>
      </c>
      <c r="B7308" s="11" t="s">
        <v>807</v>
      </c>
      <c r="C7308" s="12">
        <v>0.0</v>
      </c>
      <c r="D7308" s="12">
        <f t="shared" si="1"/>
        <v>1</v>
      </c>
    </row>
    <row r="7309">
      <c r="A7309" s="10">
        <v>45231.0</v>
      </c>
      <c r="B7309" s="11" t="s">
        <v>4543</v>
      </c>
      <c r="C7309" s="12">
        <v>0.0</v>
      </c>
      <c r="D7309" s="12">
        <f t="shared" si="1"/>
        <v>1</v>
      </c>
    </row>
    <row r="7310">
      <c r="A7310" s="10">
        <v>45231.0</v>
      </c>
      <c r="B7310" s="11" t="s">
        <v>1387</v>
      </c>
      <c r="C7310" s="12">
        <v>0.0</v>
      </c>
      <c r="D7310" s="12">
        <f t="shared" si="1"/>
        <v>1</v>
      </c>
    </row>
    <row r="7311">
      <c r="A7311" s="10">
        <v>45231.0</v>
      </c>
      <c r="B7311" s="11" t="s">
        <v>4544</v>
      </c>
      <c r="C7311" s="12">
        <v>0.0</v>
      </c>
      <c r="D7311" s="12">
        <f t="shared" si="1"/>
        <v>1</v>
      </c>
    </row>
    <row r="7312">
      <c r="A7312" s="10">
        <v>45231.0</v>
      </c>
      <c r="B7312" s="11" t="s">
        <v>1516</v>
      </c>
      <c r="C7312" s="12">
        <v>0.0</v>
      </c>
      <c r="D7312" s="12">
        <f t="shared" si="1"/>
        <v>1</v>
      </c>
    </row>
    <row r="7313">
      <c r="A7313" s="10">
        <v>45231.0</v>
      </c>
      <c r="B7313" s="11" t="s">
        <v>694</v>
      </c>
      <c r="C7313" s="12">
        <v>0.0</v>
      </c>
      <c r="D7313" s="12">
        <f t="shared" si="1"/>
        <v>1</v>
      </c>
    </row>
    <row r="7314">
      <c r="A7314" s="10">
        <v>45231.0</v>
      </c>
      <c r="B7314" s="11" t="s">
        <v>4545</v>
      </c>
      <c r="C7314" s="12">
        <v>0.0</v>
      </c>
      <c r="D7314" s="12">
        <f t="shared" si="1"/>
        <v>1</v>
      </c>
    </row>
    <row r="7315">
      <c r="A7315" s="10">
        <v>45231.0</v>
      </c>
      <c r="B7315" s="11" t="s">
        <v>4546</v>
      </c>
      <c r="C7315" s="12">
        <v>0.0</v>
      </c>
      <c r="D7315" s="12">
        <f t="shared" si="1"/>
        <v>1</v>
      </c>
    </row>
    <row r="7316">
      <c r="A7316" s="10">
        <v>45231.0</v>
      </c>
      <c r="B7316" s="11" t="s">
        <v>4547</v>
      </c>
      <c r="C7316" s="12">
        <v>0.0</v>
      </c>
      <c r="D7316" s="12">
        <f t="shared" si="1"/>
        <v>1</v>
      </c>
    </row>
    <row r="7317">
      <c r="A7317" s="10">
        <v>45231.0</v>
      </c>
      <c r="B7317" s="11" t="s">
        <v>1845</v>
      </c>
      <c r="C7317" s="12">
        <v>0.0</v>
      </c>
      <c r="D7317" s="12">
        <f t="shared" si="1"/>
        <v>1</v>
      </c>
    </row>
    <row r="7318">
      <c r="A7318" s="10">
        <v>45231.0</v>
      </c>
      <c r="B7318" s="11" t="s">
        <v>1679</v>
      </c>
      <c r="C7318" s="12">
        <v>0.0</v>
      </c>
      <c r="D7318" s="12">
        <f t="shared" si="1"/>
        <v>1</v>
      </c>
    </row>
    <row r="7319">
      <c r="A7319" s="10">
        <v>45231.0</v>
      </c>
      <c r="B7319" s="11" t="s">
        <v>4548</v>
      </c>
      <c r="C7319" s="12">
        <v>0.0</v>
      </c>
      <c r="D7319" s="12">
        <f t="shared" si="1"/>
        <v>1</v>
      </c>
    </row>
    <row r="7320">
      <c r="A7320" s="10">
        <v>45231.0</v>
      </c>
      <c r="B7320" s="11" t="s">
        <v>4549</v>
      </c>
      <c r="C7320" s="12">
        <v>0.0</v>
      </c>
      <c r="D7320" s="12">
        <f t="shared" si="1"/>
        <v>1</v>
      </c>
    </row>
    <row r="7321">
      <c r="A7321" s="10">
        <v>45231.0</v>
      </c>
      <c r="B7321" s="11" t="s">
        <v>263</v>
      </c>
      <c r="C7321" s="12">
        <v>0.0</v>
      </c>
      <c r="D7321" s="12">
        <f t="shared" si="1"/>
        <v>1</v>
      </c>
    </row>
    <row r="7322">
      <c r="A7322" s="10">
        <v>45231.0</v>
      </c>
      <c r="B7322" s="11" t="s">
        <v>4550</v>
      </c>
      <c r="C7322" s="12">
        <v>0.0</v>
      </c>
      <c r="D7322" s="12">
        <f t="shared" si="1"/>
        <v>1</v>
      </c>
    </row>
    <row r="7323">
      <c r="A7323" s="10">
        <v>45231.0</v>
      </c>
      <c r="B7323" s="11" t="s">
        <v>4551</v>
      </c>
      <c r="C7323" s="12">
        <v>0.0</v>
      </c>
      <c r="D7323" s="12">
        <f t="shared" si="1"/>
        <v>1</v>
      </c>
    </row>
    <row r="7324">
      <c r="A7324" s="10">
        <v>45231.0</v>
      </c>
      <c r="B7324" s="11" t="s">
        <v>4552</v>
      </c>
      <c r="C7324" s="12">
        <v>0.0</v>
      </c>
      <c r="D7324" s="12">
        <f t="shared" si="1"/>
        <v>1</v>
      </c>
    </row>
    <row r="7325">
      <c r="A7325" s="10">
        <v>45231.0</v>
      </c>
      <c r="B7325" s="11" t="s">
        <v>4553</v>
      </c>
      <c r="C7325" s="12">
        <v>0.0</v>
      </c>
      <c r="D7325" s="12">
        <f t="shared" si="1"/>
        <v>1</v>
      </c>
    </row>
    <row r="7326">
      <c r="A7326" s="10">
        <v>45231.0</v>
      </c>
      <c r="B7326" s="11" t="s">
        <v>1256</v>
      </c>
      <c r="C7326" s="12">
        <v>0.0</v>
      </c>
      <c r="D7326" s="12">
        <f t="shared" si="1"/>
        <v>1</v>
      </c>
    </row>
    <row r="7327">
      <c r="A7327" s="10">
        <v>45231.0</v>
      </c>
      <c r="B7327" s="11" t="s">
        <v>1463</v>
      </c>
      <c r="C7327" s="12">
        <v>0.0</v>
      </c>
      <c r="D7327" s="12">
        <f t="shared" si="1"/>
        <v>1</v>
      </c>
    </row>
    <row r="7328">
      <c r="A7328" s="10">
        <v>45231.0</v>
      </c>
      <c r="B7328" s="11" t="s">
        <v>2978</v>
      </c>
      <c r="C7328" s="12">
        <v>0.0</v>
      </c>
      <c r="D7328" s="12">
        <f t="shared" si="1"/>
        <v>1</v>
      </c>
    </row>
    <row r="7329">
      <c r="A7329" s="10">
        <v>45231.0</v>
      </c>
      <c r="B7329" s="11" t="s">
        <v>4554</v>
      </c>
      <c r="C7329" s="12">
        <v>0.0</v>
      </c>
      <c r="D7329" s="12">
        <f t="shared" si="1"/>
        <v>1</v>
      </c>
    </row>
    <row r="7330">
      <c r="A7330" s="10">
        <v>45231.0</v>
      </c>
      <c r="B7330" s="11" t="s">
        <v>970</v>
      </c>
      <c r="C7330" s="12">
        <v>0.0</v>
      </c>
      <c r="D7330" s="12">
        <f t="shared" si="1"/>
        <v>1</v>
      </c>
    </row>
    <row r="7331">
      <c r="A7331" s="10">
        <v>45231.0</v>
      </c>
      <c r="B7331" s="11" t="s">
        <v>4555</v>
      </c>
      <c r="C7331" s="12">
        <v>0.0</v>
      </c>
      <c r="D7331" s="12">
        <f t="shared" si="1"/>
        <v>1</v>
      </c>
    </row>
    <row r="7332">
      <c r="A7332" s="10">
        <v>45231.0</v>
      </c>
      <c r="B7332" s="11" t="s">
        <v>1937</v>
      </c>
      <c r="C7332" s="12">
        <v>0.0</v>
      </c>
      <c r="D7332" s="12">
        <f t="shared" si="1"/>
        <v>1</v>
      </c>
    </row>
    <row r="7333">
      <c r="A7333" s="10">
        <v>45231.0</v>
      </c>
      <c r="B7333" s="11" t="s">
        <v>1718</v>
      </c>
      <c r="C7333" s="12">
        <v>0.0</v>
      </c>
      <c r="D7333" s="12">
        <f t="shared" si="1"/>
        <v>1</v>
      </c>
    </row>
    <row r="7334">
      <c r="A7334" s="10">
        <v>45231.0</v>
      </c>
      <c r="B7334" s="11" t="s">
        <v>4556</v>
      </c>
      <c r="C7334" s="12">
        <v>0.0</v>
      </c>
      <c r="D7334" s="12">
        <f t="shared" si="1"/>
        <v>1</v>
      </c>
    </row>
    <row r="7335">
      <c r="A7335" s="10">
        <v>45231.0</v>
      </c>
      <c r="B7335" s="11" t="s">
        <v>4557</v>
      </c>
      <c r="C7335" s="12">
        <v>0.0</v>
      </c>
      <c r="D7335" s="12">
        <f t="shared" si="1"/>
        <v>1</v>
      </c>
    </row>
    <row r="7336">
      <c r="A7336" s="10">
        <v>45231.0</v>
      </c>
      <c r="B7336" s="11" t="s">
        <v>2870</v>
      </c>
      <c r="C7336" s="12">
        <v>0.0</v>
      </c>
      <c r="D7336" s="12">
        <f t="shared" si="1"/>
        <v>1</v>
      </c>
    </row>
    <row r="7337">
      <c r="A7337" s="10">
        <v>45231.0</v>
      </c>
      <c r="B7337" s="11" t="s">
        <v>4558</v>
      </c>
      <c r="C7337" s="12">
        <v>0.0</v>
      </c>
      <c r="D7337" s="12">
        <f t="shared" si="1"/>
        <v>1</v>
      </c>
    </row>
    <row r="7338">
      <c r="A7338" s="10">
        <v>45231.0</v>
      </c>
      <c r="B7338" s="11" t="s">
        <v>4559</v>
      </c>
      <c r="C7338" s="12">
        <v>0.0</v>
      </c>
      <c r="D7338" s="12">
        <f t="shared" si="1"/>
        <v>1</v>
      </c>
    </row>
    <row r="7339">
      <c r="A7339" s="10">
        <v>45231.0</v>
      </c>
      <c r="B7339" s="11" t="s">
        <v>1568</v>
      </c>
      <c r="C7339" s="12">
        <v>0.0</v>
      </c>
      <c r="D7339" s="12">
        <f t="shared" si="1"/>
        <v>1</v>
      </c>
    </row>
    <row r="7340">
      <c r="A7340" s="10">
        <v>45231.0</v>
      </c>
      <c r="B7340" s="11" t="s">
        <v>2249</v>
      </c>
      <c r="C7340" s="12">
        <v>0.0</v>
      </c>
      <c r="D7340" s="12">
        <f t="shared" si="1"/>
        <v>1</v>
      </c>
    </row>
    <row r="7341">
      <c r="A7341" s="10">
        <v>45231.0</v>
      </c>
      <c r="B7341" s="11" t="s">
        <v>712</v>
      </c>
      <c r="C7341" s="12">
        <v>0.0</v>
      </c>
      <c r="D7341" s="12">
        <f t="shared" si="1"/>
        <v>1</v>
      </c>
    </row>
    <row r="7342">
      <c r="A7342" s="10">
        <v>45231.0</v>
      </c>
      <c r="B7342" s="11" t="s">
        <v>4560</v>
      </c>
      <c r="C7342" s="12">
        <v>0.0</v>
      </c>
      <c r="D7342" s="12">
        <f t="shared" si="1"/>
        <v>1</v>
      </c>
    </row>
    <row r="7343">
      <c r="A7343" s="10">
        <v>45231.0</v>
      </c>
      <c r="B7343" s="11" t="s">
        <v>4561</v>
      </c>
      <c r="C7343" s="12">
        <v>0.0</v>
      </c>
      <c r="D7343" s="12">
        <f t="shared" si="1"/>
        <v>1</v>
      </c>
    </row>
    <row r="7344">
      <c r="A7344" s="10">
        <v>45231.0</v>
      </c>
      <c r="B7344" s="11" t="s">
        <v>4562</v>
      </c>
      <c r="C7344" s="12">
        <v>0.0</v>
      </c>
      <c r="D7344" s="12">
        <f t="shared" si="1"/>
        <v>1</v>
      </c>
    </row>
    <row r="7345">
      <c r="A7345" s="10">
        <v>45231.0</v>
      </c>
      <c r="B7345" s="11" t="s">
        <v>2717</v>
      </c>
      <c r="C7345" s="12">
        <v>0.0</v>
      </c>
      <c r="D7345" s="12">
        <f t="shared" si="1"/>
        <v>1</v>
      </c>
    </row>
    <row r="7346">
      <c r="A7346" s="10">
        <v>45231.0</v>
      </c>
      <c r="B7346" s="11" t="s">
        <v>4563</v>
      </c>
      <c r="C7346" s="12">
        <v>0.0</v>
      </c>
      <c r="D7346" s="12">
        <f t="shared" si="1"/>
        <v>1</v>
      </c>
    </row>
    <row r="7347">
      <c r="A7347" s="10">
        <v>45231.0</v>
      </c>
      <c r="B7347" s="11" t="s">
        <v>4564</v>
      </c>
      <c r="C7347" s="12">
        <v>0.0</v>
      </c>
      <c r="D7347" s="12">
        <f t="shared" si="1"/>
        <v>1</v>
      </c>
    </row>
    <row r="7348">
      <c r="A7348" s="10">
        <v>45231.0</v>
      </c>
      <c r="B7348" s="11" t="s">
        <v>4565</v>
      </c>
      <c r="C7348" s="12">
        <v>0.0</v>
      </c>
      <c r="D7348" s="12">
        <f t="shared" si="1"/>
        <v>1</v>
      </c>
    </row>
    <row r="7349">
      <c r="A7349" s="10">
        <v>45231.0</v>
      </c>
      <c r="B7349" s="11" t="s">
        <v>824</v>
      </c>
      <c r="C7349" s="12">
        <v>0.0</v>
      </c>
      <c r="D7349" s="12">
        <f t="shared" si="1"/>
        <v>1</v>
      </c>
    </row>
    <row r="7350">
      <c r="A7350" s="10">
        <v>45231.0</v>
      </c>
      <c r="B7350" s="11" t="s">
        <v>4566</v>
      </c>
      <c r="C7350" s="12">
        <v>0.0</v>
      </c>
      <c r="D7350" s="12">
        <f t="shared" si="1"/>
        <v>1</v>
      </c>
    </row>
    <row r="7351">
      <c r="A7351" s="10">
        <v>45231.0</v>
      </c>
      <c r="B7351" s="11" t="s">
        <v>835</v>
      </c>
      <c r="C7351" s="12">
        <v>0.0</v>
      </c>
      <c r="D7351" s="12">
        <f t="shared" si="1"/>
        <v>1</v>
      </c>
    </row>
    <row r="7352">
      <c r="A7352" s="10">
        <v>45231.0</v>
      </c>
      <c r="B7352" s="11" t="s">
        <v>4567</v>
      </c>
      <c r="C7352" s="12">
        <v>0.0</v>
      </c>
      <c r="D7352" s="12">
        <f t="shared" si="1"/>
        <v>1</v>
      </c>
    </row>
    <row r="7353">
      <c r="A7353" s="10">
        <v>45231.0</v>
      </c>
      <c r="B7353" s="11" t="s">
        <v>480</v>
      </c>
      <c r="C7353" s="12">
        <v>0.0</v>
      </c>
      <c r="D7353" s="12">
        <f t="shared" si="1"/>
        <v>1</v>
      </c>
    </row>
    <row r="7354">
      <c r="A7354" s="10">
        <v>45231.0</v>
      </c>
      <c r="B7354" s="11" t="s">
        <v>3298</v>
      </c>
      <c r="C7354" s="12">
        <v>0.0</v>
      </c>
      <c r="D7354" s="12">
        <f t="shared" si="1"/>
        <v>1</v>
      </c>
    </row>
    <row r="7355">
      <c r="A7355" s="10">
        <v>45231.0</v>
      </c>
      <c r="B7355" s="11" t="s">
        <v>4568</v>
      </c>
      <c r="C7355" s="12">
        <v>0.0</v>
      </c>
      <c r="D7355" s="12">
        <f t="shared" si="1"/>
        <v>1</v>
      </c>
    </row>
    <row r="7356">
      <c r="A7356" s="10">
        <v>45231.0</v>
      </c>
      <c r="B7356" s="11" t="s">
        <v>1009</v>
      </c>
      <c r="C7356" s="12">
        <v>0.0</v>
      </c>
      <c r="D7356" s="12">
        <f t="shared" si="1"/>
        <v>1</v>
      </c>
    </row>
    <row r="7357">
      <c r="A7357" s="10">
        <v>45231.0</v>
      </c>
      <c r="B7357" s="11" t="s">
        <v>4569</v>
      </c>
      <c r="C7357" s="12">
        <v>0.0</v>
      </c>
      <c r="D7357" s="12">
        <f t="shared" si="1"/>
        <v>1</v>
      </c>
    </row>
    <row r="7358">
      <c r="A7358" s="10">
        <v>45240.0</v>
      </c>
      <c r="B7358" s="11" t="s">
        <v>2627</v>
      </c>
      <c r="C7358" s="12">
        <v>0.0</v>
      </c>
      <c r="D7358" s="12">
        <f t="shared" si="1"/>
        <v>10</v>
      </c>
    </row>
    <row r="7359">
      <c r="A7359" s="10">
        <v>45240.0</v>
      </c>
      <c r="B7359" s="11" t="s">
        <v>1674</v>
      </c>
      <c r="C7359" s="12">
        <v>0.0</v>
      </c>
      <c r="D7359" s="12">
        <f t="shared" si="1"/>
        <v>10</v>
      </c>
    </row>
    <row r="7360">
      <c r="A7360" s="10">
        <v>45240.0</v>
      </c>
      <c r="B7360" s="11" t="s">
        <v>1711</v>
      </c>
      <c r="C7360" s="12">
        <v>0.0</v>
      </c>
      <c r="D7360" s="12">
        <f t="shared" si="1"/>
        <v>10</v>
      </c>
    </row>
    <row r="7361">
      <c r="A7361" s="10">
        <v>45240.0</v>
      </c>
      <c r="B7361" s="11" t="s">
        <v>399</v>
      </c>
      <c r="C7361" s="12">
        <v>0.0</v>
      </c>
      <c r="D7361" s="12">
        <f t="shared" si="1"/>
        <v>10</v>
      </c>
    </row>
    <row r="7362">
      <c r="A7362" s="10">
        <v>45240.0</v>
      </c>
      <c r="B7362" s="11" t="s">
        <v>3414</v>
      </c>
      <c r="C7362" s="12">
        <v>0.0</v>
      </c>
      <c r="D7362" s="12">
        <f t="shared" si="1"/>
        <v>10</v>
      </c>
    </row>
    <row r="7363">
      <c r="A7363" s="10">
        <v>45240.0</v>
      </c>
      <c r="B7363" s="11" t="s">
        <v>1101</v>
      </c>
      <c r="C7363" s="12">
        <v>0.0</v>
      </c>
      <c r="D7363" s="12">
        <f t="shared" si="1"/>
        <v>10</v>
      </c>
    </row>
    <row r="7364">
      <c r="A7364" s="10">
        <v>45240.0</v>
      </c>
      <c r="B7364" s="11" t="s">
        <v>4570</v>
      </c>
      <c r="C7364" s="12">
        <v>0.0</v>
      </c>
      <c r="D7364" s="12">
        <f t="shared" si="1"/>
        <v>10</v>
      </c>
    </row>
    <row r="7365">
      <c r="A7365" s="10">
        <v>45240.0</v>
      </c>
      <c r="B7365" s="11" t="s">
        <v>4571</v>
      </c>
      <c r="C7365" s="12">
        <v>0.0</v>
      </c>
      <c r="D7365" s="12">
        <f t="shared" si="1"/>
        <v>10</v>
      </c>
    </row>
    <row r="7366">
      <c r="A7366" s="10">
        <v>45240.0</v>
      </c>
      <c r="B7366" s="11" t="s">
        <v>719</v>
      </c>
      <c r="C7366" s="12">
        <v>0.0</v>
      </c>
      <c r="D7366" s="12">
        <f t="shared" si="1"/>
        <v>10</v>
      </c>
    </row>
    <row r="7367">
      <c r="A7367" s="10">
        <v>45240.0</v>
      </c>
      <c r="B7367" s="11" t="s">
        <v>1792</v>
      </c>
      <c r="C7367" s="12">
        <v>0.0</v>
      </c>
      <c r="D7367" s="12">
        <f t="shared" si="1"/>
        <v>10</v>
      </c>
    </row>
    <row r="7368">
      <c r="A7368" s="10">
        <v>45240.0</v>
      </c>
      <c r="B7368" s="11" t="s">
        <v>503</v>
      </c>
      <c r="C7368" s="12">
        <v>0.0</v>
      </c>
      <c r="D7368" s="12">
        <f t="shared" si="1"/>
        <v>10</v>
      </c>
    </row>
    <row r="7369">
      <c r="A7369" s="10">
        <v>45240.0</v>
      </c>
      <c r="B7369" s="11" t="s">
        <v>4572</v>
      </c>
      <c r="C7369" s="12">
        <v>0.0</v>
      </c>
      <c r="D7369" s="12">
        <f t="shared" si="1"/>
        <v>10</v>
      </c>
    </row>
    <row r="7370">
      <c r="A7370" s="10">
        <v>45240.0</v>
      </c>
      <c r="B7370" s="11" t="s">
        <v>680</v>
      </c>
      <c r="C7370" s="12">
        <v>0.0</v>
      </c>
      <c r="D7370" s="12">
        <f t="shared" si="1"/>
        <v>10</v>
      </c>
    </row>
    <row r="7371">
      <c r="A7371" s="10">
        <v>45240.0</v>
      </c>
      <c r="B7371" s="11" t="s">
        <v>2487</v>
      </c>
      <c r="C7371" s="12">
        <v>0.0</v>
      </c>
      <c r="D7371" s="12">
        <f t="shared" si="1"/>
        <v>10</v>
      </c>
    </row>
    <row r="7372">
      <c r="A7372" s="10">
        <v>45240.0</v>
      </c>
      <c r="B7372" s="11" t="s">
        <v>4573</v>
      </c>
      <c r="C7372" s="12">
        <v>0.0</v>
      </c>
      <c r="D7372" s="12">
        <f t="shared" si="1"/>
        <v>10</v>
      </c>
    </row>
    <row r="7373">
      <c r="A7373" s="10">
        <v>45240.0</v>
      </c>
      <c r="B7373" s="11" t="s">
        <v>713</v>
      </c>
      <c r="C7373" s="12">
        <v>0.0</v>
      </c>
      <c r="D7373" s="12">
        <f t="shared" si="1"/>
        <v>10</v>
      </c>
    </row>
    <row r="7374">
      <c r="A7374" s="10">
        <v>45240.0</v>
      </c>
      <c r="B7374" s="11" t="s">
        <v>2351</v>
      </c>
      <c r="C7374" s="12">
        <v>0.0</v>
      </c>
      <c r="D7374" s="12">
        <f t="shared" si="1"/>
        <v>10</v>
      </c>
    </row>
    <row r="7375">
      <c r="A7375" s="10">
        <v>45240.0</v>
      </c>
      <c r="B7375" s="11" t="s">
        <v>4574</v>
      </c>
      <c r="C7375" s="12">
        <v>0.0</v>
      </c>
      <c r="D7375" s="12">
        <f t="shared" si="1"/>
        <v>10</v>
      </c>
    </row>
    <row r="7376">
      <c r="A7376" s="10">
        <v>45240.0</v>
      </c>
      <c r="B7376" s="11" t="s">
        <v>1042</v>
      </c>
      <c r="C7376" s="12">
        <v>0.0</v>
      </c>
      <c r="D7376" s="12">
        <f t="shared" si="1"/>
        <v>10</v>
      </c>
    </row>
    <row r="7377">
      <c r="A7377" s="10">
        <v>45240.0</v>
      </c>
      <c r="B7377" s="11" t="s">
        <v>269</v>
      </c>
      <c r="C7377" s="12">
        <v>0.0</v>
      </c>
      <c r="D7377" s="12">
        <f t="shared" si="1"/>
        <v>10</v>
      </c>
    </row>
    <row r="7378">
      <c r="A7378" s="10">
        <v>45240.0</v>
      </c>
      <c r="B7378" s="11" t="s">
        <v>4575</v>
      </c>
      <c r="C7378" s="12">
        <v>0.0</v>
      </c>
      <c r="D7378" s="12">
        <f t="shared" si="1"/>
        <v>10</v>
      </c>
    </row>
    <row r="7379">
      <c r="A7379" s="10">
        <v>45240.0</v>
      </c>
      <c r="B7379" s="11" t="s">
        <v>369</v>
      </c>
      <c r="C7379" s="12">
        <v>0.0</v>
      </c>
      <c r="D7379" s="12">
        <f t="shared" si="1"/>
        <v>10</v>
      </c>
    </row>
    <row r="7380">
      <c r="A7380" s="10">
        <v>45240.0</v>
      </c>
      <c r="B7380" s="11" t="s">
        <v>998</v>
      </c>
      <c r="C7380" s="12">
        <v>0.0</v>
      </c>
      <c r="D7380" s="12">
        <f t="shared" si="1"/>
        <v>10</v>
      </c>
    </row>
    <row r="7381">
      <c r="A7381" s="10">
        <v>45240.0</v>
      </c>
      <c r="B7381" s="11" t="s">
        <v>1296</v>
      </c>
      <c r="C7381" s="12">
        <v>0.0</v>
      </c>
      <c r="D7381" s="12">
        <f t="shared" si="1"/>
        <v>10</v>
      </c>
    </row>
    <row r="7382">
      <c r="A7382" s="10">
        <v>45240.0</v>
      </c>
      <c r="B7382" s="11" t="s">
        <v>4576</v>
      </c>
      <c r="C7382" s="12">
        <v>0.0</v>
      </c>
      <c r="D7382" s="12">
        <f t="shared" si="1"/>
        <v>10</v>
      </c>
    </row>
    <row r="7383">
      <c r="A7383" s="10">
        <v>45240.0</v>
      </c>
      <c r="B7383" s="11" t="s">
        <v>4577</v>
      </c>
      <c r="C7383" s="12">
        <v>0.0</v>
      </c>
      <c r="D7383" s="12">
        <f t="shared" si="1"/>
        <v>10</v>
      </c>
    </row>
    <row r="7384">
      <c r="A7384" s="10">
        <v>45240.0</v>
      </c>
      <c r="B7384" s="11" t="s">
        <v>4578</v>
      </c>
      <c r="C7384" s="12">
        <v>0.0</v>
      </c>
      <c r="D7384" s="12">
        <f t="shared" si="1"/>
        <v>10</v>
      </c>
    </row>
    <row r="7385">
      <c r="A7385" s="10">
        <v>45240.0</v>
      </c>
      <c r="B7385" s="11" t="s">
        <v>4579</v>
      </c>
      <c r="C7385" s="12">
        <v>0.0</v>
      </c>
      <c r="D7385" s="12">
        <f t="shared" si="1"/>
        <v>10</v>
      </c>
    </row>
    <row r="7386">
      <c r="A7386" s="10">
        <v>45240.0</v>
      </c>
      <c r="B7386" s="11" t="s">
        <v>4580</v>
      </c>
      <c r="C7386" s="12">
        <v>0.0</v>
      </c>
      <c r="D7386" s="12">
        <f t="shared" si="1"/>
        <v>10</v>
      </c>
    </row>
    <row r="7387">
      <c r="A7387" s="10">
        <v>45240.0</v>
      </c>
      <c r="B7387" s="11" t="s">
        <v>720</v>
      </c>
      <c r="C7387" s="12">
        <v>0.0</v>
      </c>
      <c r="D7387" s="12">
        <f t="shared" si="1"/>
        <v>10</v>
      </c>
    </row>
    <row r="7388">
      <c r="A7388" s="10">
        <v>45240.0</v>
      </c>
      <c r="B7388" s="11" t="s">
        <v>4581</v>
      </c>
      <c r="C7388" s="12">
        <v>0.0</v>
      </c>
      <c r="D7388" s="12">
        <f t="shared" si="1"/>
        <v>10</v>
      </c>
    </row>
    <row r="7389">
      <c r="A7389" s="10">
        <v>45240.0</v>
      </c>
      <c r="B7389" s="11" t="s">
        <v>4037</v>
      </c>
      <c r="C7389" s="12">
        <v>0.0</v>
      </c>
      <c r="D7389" s="12">
        <f t="shared" si="1"/>
        <v>10</v>
      </c>
    </row>
    <row r="7390">
      <c r="A7390" s="10">
        <v>45240.0</v>
      </c>
      <c r="B7390" s="11" t="s">
        <v>4582</v>
      </c>
      <c r="C7390" s="12">
        <v>0.0</v>
      </c>
      <c r="D7390" s="12">
        <f t="shared" si="1"/>
        <v>10</v>
      </c>
    </row>
    <row r="7391">
      <c r="A7391" s="10">
        <v>45240.0</v>
      </c>
      <c r="B7391" s="11" t="s">
        <v>710</v>
      </c>
      <c r="C7391" s="12">
        <v>0.0</v>
      </c>
      <c r="D7391" s="12">
        <f t="shared" si="1"/>
        <v>10</v>
      </c>
    </row>
    <row r="7392">
      <c r="A7392" s="10">
        <v>45240.0</v>
      </c>
      <c r="B7392" s="11" t="s">
        <v>327</v>
      </c>
      <c r="C7392" s="12">
        <v>0.0</v>
      </c>
      <c r="D7392" s="12">
        <f t="shared" si="1"/>
        <v>10</v>
      </c>
    </row>
    <row r="7393">
      <c r="A7393" s="10">
        <v>45240.0</v>
      </c>
      <c r="B7393" s="11" t="s">
        <v>4583</v>
      </c>
      <c r="C7393" s="12">
        <v>0.0</v>
      </c>
      <c r="D7393" s="12">
        <f t="shared" si="1"/>
        <v>10</v>
      </c>
    </row>
    <row r="7394">
      <c r="A7394" s="10">
        <v>45240.0</v>
      </c>
      <c r="B7394" s="11" t="s">
        <v>4584</v>
      </c>
      <c r="C7394" s="12">
        <v>0.0</v>
      </c>
      <c r="D7394" s="12">
        <f t="shared" si="1"/>
        <v>10</v>
      </c>
    </row>
    <row r="7395">
      <c r="A7395" s="10">
        <v>45240.0</v>
      </c>
      <c r="B7395" s="11" t="s">
        <v>4585</v>
      </c>
      <c r="C7395" s="12">
        <v>0.0</v>
      </c>
      <c r="D7395" s="12">
        <f t="shared" si="1"/>
        <v>10</v>
      </c>
    </row>
    <row r="7396">
      <c r="A7396" s="10">
        <v>45240.0</v>
      </c>
      <c r="B7396" s="11" t="s">
        <v>1733</v>
      </c>
      <c r="C7396" s="12">
        <v>0.0</v>
      </c>
      <c r="D7396" s="12">
        <f t="shared" si="1"/>
        <v>10</v>
      </c>
    </row>
    <row r="7397">
      <c r="A7397" s="10">
        <v>45240.0</v>
      </c>
      <c r="B7397" s="11" t="s">
        <v>1775</v>
      </c>
      <c r="C7397" s="12">
        <v>0.0</v>
      </c>
      <c r="D7397" s="12">
        <f t="shared" si="1"/>
        <v>10</v>
      </c>
    </row>
    <row r="7398">
      <c r="A7398" s="10">
        <v>45240.0</v>
      </c>
      <c r="B7398" s="11" t="s">
        <v>4586</v>
      </c>
      <c r="C7398" s="12">
        <v>0.0</v>
      </c>
      <c r="D7398" s="12">
        <f t="shared" si="1"/>
        <v>10</v>
      </c>
    </row>
    <row r="7399">
      <c r="A7399" s="10">
        <v>45240.0</v>
      </c>
      <c r="B7399" s="11" t="s">
        <v>3661</v>
      </c>
      <c r="C7399" s="12">
        <v>0.0</v>
      </c>
      <c r="D7399" s="12">
        <f t="shared" si="1"/>
        <v>10</v>
      </c>
    </row>
    <row r="7400">
      <c r="A7400" s="10">
        <v>45240.0</v>
      </c>
      <c r="B7400" s="11" t="s">
        <v>1630</v>
      </c>
      <c r="C7400" s="12">
        <v>0.0</v>
      </c>
      <c r="D7400" s="12">
        <f t="shared" si="1"/>
        <v>10</v>
      </c>
    </row>
    <row r="7401">
      <c r="A7401" s="10">
        <v>45240.0</v>
      </c>
      <c r="B7401" s="11" t="s">
        <v>4318</v>
      </c>
      <c r="C7401" s="12">
        <v>0.0</v>
      </c>
      <c r="D7401" s="12">
        <f t="shared" si="1"/>
        <v>10</v>
      </c>
    </row>
    <row r="7402">
      <c r="A7402" s="10">
        <v>45240.0</v>
      </c>
      <c r="B7402" s="11" t="s">
        <v>993</v>
      </c>
      <c r="C7402" s="12">
        <v>0.0</v>
      </c>
      <c r="D7402" s="12">
        <f t="shared" si="1"/>
        <v>10</v>
      </c>
    </row>
    <row r="7403">
      <c r="A7403" s="10">
        <v>45240.0</v>
      </c>
      <c r="B7403" s="11" t="s">
        <v>3198</v>
      </c>
      <c r="C7403" s="12">
        <v>0.0</v>
      </c>
      <c r="D7403" s="12">
        <f t="shared" si="1"/>
        <v>10</v>
      </c>
    </row>
    <row r="7404">
      <c r="A7404" s="10">
        <v>45240.0</v>
      </c>
      <c r="B7404" s="11" t="s">
        <v>2599</v>
      </c>
      <c r="C7404" s="12">
        <v>0.0</v>
      </c>
      <c r="D7404" s="12">
        <f t="shared" si="1"/>
        <v>10</v>
      </c>
    </row>
    <row r="7405">
      <c r="A7405" s="10">
        <v>45240.0</v>
      </c>
      <c r="B7405" s="11" t="s">
        <v>2519</v>
      </c>
      <c r="C7405" s="12">
        <v>0.0</v>
      </c>
      <c r="D7405" s="12">
        <f t="shared" si="1"/>
        <v>10</v>
      </c>
    </row>
    <row r="7406">
      <c r="A7406" s="10">
        <v>45240.0</v>
      </c>
      <c r="B7406" s="11" t="s">
        <v>1654</v>
      </c>
      <c r="C7406" s="12">
        <v>0.0</v>
      </c>
      <c r="D7406" s="12">
        <f t="shared" si="1"/>
        <v>10</v>
      </c>
    </row>
    <row r="7407">
      <c r="A7407" s="10">
        <v>45240.0</v>
      </c>
      <c r="B7407" s="11" t="s">
        <v>2253</v>
      </c>
      <c r="C7407" s="12">
        <v>0.0</v>
      </c>
      <c r="D7407" s="12">
        <f t="shared" si="1"/>
        <v>10</v>
      </c>
    </row>
    <row r="7408">
      <c r="A7408" s="10">
        <v>45240.0</v>
      </c>
      <c r="B7408" s="11" t="s">
        <v>849</v>
      </c>
      <c r="C7408" s="12">
        <v>0.0</v>
      </c>
      <c r="D7408" s="12">
        <f t="shared" si="1"/>
        <v>10</v>
      </c>
    </row>
    <row r="7409">
      <c r="A7409" s="10">
        <v>45240.0</v>
      </c>
      <c r="B7409" s="11" t="s">
        <v>4587</v>
      </c>
      <c r="C7409" s="12">
        <v>0.0</v>
      </c>
      <c r="D7409" s="12">
        <f t="shared" si="1"/>
        <v>10</v>
      </c>
    </row>
    <row r="7410">
      <c r="A7410" s="10">
        <v>45240.0</v>
      </c>
      <c r="B7410" s="11" t="s">
        <v>4588</v>
      </c>
      <c r="C7410" s="12">
        <v>0.0</v>
      </c>
      <c r="D7410" s="12">
        <f t="shared" si="1"/>
        <v>10</v>
      </c>
    </row>
    <row r="7411">
      <c r="A7411" s="10">
        <v>45240.0</v>
      </c>
      <c r="B7411" s="11" t="s">
        <v>4589</v>
      </c>
      <c r="C7411" s="12">
        <v>0.0</v>
      </c>
      <c r="D7411" s="12">
        <f t="shared" si="1"/>
        <v>10</v>
      </c>
    </row>
    <row r="7412">
      <c r="A7412" s="10">
        <v>45240.0</v>
      </c>
      <c r="B7412" s="11" t="s">
        <v>1173</v>
      </c>
      <c r="C7412" s="12">
        <v>0.0</v>
      </c>
      <c r="D7412" s="12">
        <f t="shared" si="1"/>
        <v>10</v>
      </c>
    </row>
    <row r="7413">
      <c r="A7413" s="10">
        <v>45240.0</v>
      </c>
      <c r="B7413" s="11" t="s">
        <v>4590</v>
      </c>
      <c r="C7413" s="12">
        <v>0.0</v>
      </c>
      <c r="D7413" s="12">
        <f t="shared" si="1"/>
        <v>10</v>
      </c>
    </row>
    <row r="7414">
      <c r="A7414" s="10">
        <v>45240.0</v>
      </c>
      <c r="B7414" s="11" t="s">
        <v>4591</v>
      </c>
      <c r="C7414" s="12">
        <v>0.0</v>
      </c>
      <c r="D7414" s="12">
        <f t="shared" si="1"/>
        <v>10</v>
      </c>
    </row>
    <row r="7415">
      <c r="A7415" s="10">
        <v>45240.0</v>
      </c>
      <c r="B7415" s="11" t="s">
        <v>4592</v>
      </c>
      <c r="C7415" s="12">
        <v>0.0</v>
      </c>
      <c r="D7415" s="12">
        <f t="shared" si="1"/>
        <v>10</v>
      </c>
    </row>
    <row r="7416">
      <c r="A7416" s="10">
        <v>45240.0</v>
      </c>
      <c r="B7416" s="11" t="s">
        <v>4593</v>
      </c>
      <c r="C7416" s="12">
        <v>0.0</v>
      </c>
      <c r="D7416" s="12">
        <f t="shared" si="1"/>
        <v>10</v>
      </c>
    </row>
    <row r="7417">
      <c r="A7417" s="10">
        <v>45240.0</v>
      </c>
      <c r="B7417" s="11" t="s">
        <v>4393</v>
      </c>
      <c r="C7417" s="12">
        <v>0.0</v>
      </c>
      <c r="D7417" s="12">
        <f t="shared" si="1"/>
        <v>10</v>
      </c>
    </row>
    <row r="7418">
      <c r="A7418" s="10">
        <v>45240.0</v>
      </c>
      <c r="B7418" s="11" t="s">
        <v>1426</v>
      </c>
      <c r="C7418" s="12">
        <v>0.0</v>
      </c>
      <c r="D7418" s="12">
        <f t="shared" si="1"/>
        <v>10</v>
      </c>
    </row>
    <row r="7419">
      <c r="A7419" s="10">
        <v>45233.0</v>
      </c>
      <c r="B7419" s="11" t="s">
        <v>302</v>
      </c>
      <c r="C7419" s="12">
        <v>0.0</v>
      </c>
      <c r="D7419" s="12">
        <f t="shared" si="1"/>
        <v>3</v>
      </c>
    </row>
    <row r="7420">
      <c r="A7420" s="10">
        <v>45233.0</v>
      </c>
      <c r="B7420" s="11" t="s">
        <v>1735</v>
      </c>
      <c r="C7420" s="12">
        <v>0.0</v>
      </c>
      <c r="D7420" s="12">
        <f t="shared" si="1"/>
        <v>3</v>
      </c>
    </row>
    <row r="7421">
      <c r="A7421" s="10">
        <v>45233.0</v>
      </c>
      <c r="B7421" s="11" t="s">
        <v>4594</v>
      </c>
      <c r="C7421" s="12">
        <v>0.0</v>
      </c>
      <c r="D7421" s="12">
        <f t="shared" si="1"/>
        <v>3</v>
      </c>
    </row>
    <row r="7422">
      <c r="A7422" s="10">
        <v>45233.0</v>
      </c>
      <c r="B7422" s="11" t="s">
        <v>4595</v>
      </c>
      <c r="C7422" s="12">
        <v>0.0</v>
      </c>
      <c r="D7422" s="12">
        <f t="shared" si="1"/>
        <v>3</v>
      </c>
    </row>
    <row r="7423">
      <c r="A7423" s="10">
        <v>45233.0</v>
      </c>
      <c r="B7423" s="11" t="s">
        <v>2033</v>
      </c>
      <c r="C7423" s="12">
        <v>0.0</v>
      </c>
      <c r="D7423" s="12">
        <f t="shared" si="1"/>
        <v>3</v>
      </c>
    </row>
    <row r="7424">
      <c r="A7424" s="10">
        <v>45233.0</v>
      </c>
      <c r="B7424" s="11" t="s">
        <v>3216</v>
      </c>
      <c r="C7424" s="12">
        <v>0.0</v>
      </c>
      <c r="D7424" s="12">
        <f t="shared" si="1"/>
        <v>3</v>
      </c>
    </row>
    <row r="7425">
      <c r="A7425" s="10">
        <v>45233.0</v>
      </c>
      <c r="B7425" s="11" t="s">
        <v>988</v>
      </c>
      <c r="C7425" s="12">
        <v>0.0</v>
      </c>
      <c r="D7425" s="12">
        <f t="shared" si="1"/>
        <v>3</v>
      </c>
    </row>
    <row r="7426">
      <c r="A7426" s="10">
        <v>45233.0</v>
      </c>
      <c r="B7426" s="11" t="s">
        <v>2449</v>
      </c>
      <c r="C7426" s="12">
        <v>0.0</v>
      </c>
      <c r="D7426" s="12">
        <f t="shared" si="1"/>
        <v>3</v>
      </c>
    </row>
    <row r="7427">
      <c r="A7427" s="10">
        <v>45233.0</v>
      </c>
      <c r="B7427" s="11" t="s">
        <v>378</v>
      </c>
      <c r="C7427" s="12">
        <v>0.0</v>
      </c>
      <c r="D7427" s="12">
        <f t="shared" si="1"/>
        <v>3</v>
      </c>
    </row>
    <row r="7428">
      <c r="A7428" s="10">
        <v>45233.0</v>
      </c>
      <c r="B7428" s="11" t="s">
        <v>2733</v>
      </c>
      <c r="C7428" s="12">
        <v>0.0</v>
      </c>
      <c r="D7428" s="12">
        <f t="shared" si="1"/>
        <v>3</v>
      </c>
    </row>
    <row r="7429">
      <c r="A7429" s="10">
        <v>45233.0</v>
      </c>
      <c r="B7429" s="11" t="s">
        <v>706</v>
      </c>
      <c r="C7429" s="12">
        <v>0.0</v>
      </c>
      <c r="D7429" s="12">
        <f t="shared" si="1"/>
        <v>3</v>
      </c>
    </row>
    <row r="7430">
      <c r="A7430" s="10">
        <v>45233.0</v>
      </c>
      <c r="B7430" s="11" t="s">
        <v>4596</v>
      </c>
      <c r="C7430" s="12">
        <v>0.0</v>
      </c>
      <c r="D7430" s="12">
        <f t="shared" si="1"/>
        <v>3</v>
      </c>
    </row>
    <row r="7431">
      <c r="A7431" s="10">
        <v>45233.0</v>
      </c>
      <c r="B7431" s="11" t="s">
        <v>3966</v>
      </c>
      <c r="C7431" s="12">
        <v>0.0</v>
      </c>
      <c r="D7431" s="12">
        <f t="shared" si="1"/>
        <v>3</v>
      </c>
    </row>
    <row r="7432">
      <c r="A7432" s="10">
        <v>45233.0</v>
      </c>
      <c r="B7432" s="11" t="s">
        <v>1982</v>
      </c>
      <c r="C7432" s="12">
        <v>0.0</v>
      </c>
      <c r="D7432" s="12">
        <f t="shared" si="1"/>
        <v>3</v>
      </c>
    </row>
    <row r="7433">
      <c r="A7433" s="10">
        <v>45233.0</v>
      </c>
      <c r="B7433" s="11" t="s">
        <v>844</v>
      </c>
      <c r="C7433" s="12">
        <v>0.0</v>
      </c>
      <c r="D7433" s="12">
        <f t="shared" si="1"/>
        <v>3</v>
      </c>
    </row>
    <row r="7434">
      <c r="A7434" s="10">
        <v>45233.0</v>
      </c>
      <c r="B7434" s="11" t="s">
        <v>263</v>
      </c>
      <c r="C7434" s="12">
        <v>0.0</v>
      </c>
      <c r="D7434" s="12">
        <f t="shared" si="1"/>
        <v>3</v>
      </c>
    </row>
    <row r="7435">
      <c r="A7435" s="10">
        <v>45233.0</v>
      </c>
      <c r="B7435" s="11" t="s">
        <v>1239</v>
      </c>
      <c r="C7435" s="12">
        <v>0.0</v>
      </c>
      <c r="D7435" s="12">
        <f t="shared" si="1"/>
        <v>3</v>
      </c>
    </row>
    <row r="7436">
      <c r="A7436" s="10">
        <v>45233.0</v>
      </c>
      <c r="B7436" s="11" t="s">
        <v>4597</v>
      </c>
      <c r="C7436" s="12">
        <v>0.0</v>
      </c>
      <c r="D7436" s="12">
        <f t="shared" si="1"/>
        <v>3</v>
      </c>
    </row>
    <row r="7437">
      <c r="A7437" s="10">
        <v>45233.0</v>
      </c>
      <c r="B7437" s="11" t="s">
        <v>4598</v>
      </c>
      <c r="C7437" s="12">
        <v>0.0</v>
      </c>
      <c r="D7437" s="12">
        <f t="shared" si="1"/>
        <v>3</v>
      </c>
    </row>
    <row r="7438">
      <c r="A7438" s="10">
        <v>45233.0</v>
      </c>
      <c r="B7438" s="11" t="s">
        <v>1288</v>
      </c>
      <c r="C7438" s="12">
        <v>0.0</v>
      </c>
      <c r="D7438" s="12">
        <f t="shared" si="1"/>
        <v>3</v>
      </c>
    </row>
    <row r="7439">
      <c r="A7439" s="10">
        <v>45233.0</v>
      </c>
      <c r="B7439" s="11" t="s">
        <v>4599</v>
      </c>
      <c r="C7439" s="12">
        <v>0.0</v>
      </c>
      <c r="D7439" s="12">
        <f t="shared" si="1"/>
        <v>3</v>
      </c>
    </row>
    <row r="7440">
      <c r="A7440" s="10">
        <v>45233.0</v>
      </c>
      <c r="B7440" s="11" t="s">
        <v>4600</v>
      </c>
      <c r="C7440" s="12">
        <v>0.0</v>
      </c>
      <c r="D7440" s="12">
        <f t="shared" si="1"/>
        <v>3</v>
      </c>
    </row>
    <row r="7441">
      <c r="A7441" s="10">
        <v>45233.0</v>
      </c>
      <c r="B7441" s="11" t="s">
        <v>4601</v>
      </c>
      <c r="C7441" s="12">
        <v>0.0</v>
      </c>
      <c r="D7441" s="12">
        <f t="shared" si="1"/>
        <v>3</v>
      </c>
    </row>
    <row r="7442">
      <c r="A7442" s="10">
        <v>45233.0</v>
      </c>
      <c r="B7442" s="11" t="s">
        <v>1384</v>
      </c>
      <c r="C7442" s="12">
        <v>0.0</v>
      </c>
      <c r="D7442" s="12">
        <f t="shared" si="1"/>
        <v>3</v>
      </c>
    </row>
    <row r="7443">
      <c r="A7443" s="10">
        <v>45233.0</v>
      </c>
      <c r="B7443" s="11" t="s">
        <v>4602</v>
      </c>
      <c r="C7443" s="12">
        <v>0.0</v>
      </c>
      <c r="D7443" s="12">
        <f t="shared" si="1"/>
        <v>3</v>
      </c>
    </row>
    <row r="7444">
      <c r="A7444" s="10">
        <v>45233.0</v>
      </c>
      <c r="B7444" s="11" t="s">
        <v>4603</v>
      </c>
      <c r="C7444" s="12">
        <v>0.0</v>
      </c>
      <c r="D7444" s="12">
        <f t="shared" si="1"/>
        <v>3</v>
      </c>
    </row>
    <row r="7445">
      <c r="A7445" s="10">
        <v>45233.0</v>
      </c>
      <c r="B7445" s="11" t="s">
        <v>1266</v>
      </c>
      <c r="C7445" s="12">
        <v>0.0</v>
      </c>
      <c r="D7445" s="12">
        <f t="shared" si="1"/>
        <v>3</v>
      </c>
    </row>
    <row r="7446">
      <c r="A7446" s="10">
        <v>45233.0</v>
      </c>
      <c r="B7446" s="11" t="s">
        <v>1387</v>
      </c>
      <c r="C7446" s="12">
        <v>0.0</v>
      </c>
      <c r="D7446" s="12">
        <f t="shared" si="1"/>
        <v>3</v>
      </c>
    </row>
    <row r="7447">
      <c r="A7447" s="10">
        <v>45233.0</v>
      </c>
      <c r="B7447" s="11" t="s">
        <v>4604</v>
      </c>
      <c r="C7447" s="12">
        <v>0.0</v>
      </c>
      <c r="D7447" s="12">
        <f t="shared" si="1"/>
        <v>3</v>
      </c>
    </row>
    <row r="7448">
      <c r="A7448" s="10">
        <v>45233.0</v>
      </c>
      <c r="B7448" s="11" t="s">
        <v>4605</v>
      </c>
      <c r="C7448" s="12">
        <v>0.0</v>
      </c>
      <c r="D7448" s="12">
        <f t="shared" si="1"/>
        <v>3</v>
      </c>
    </row>
    <row r="7449">
      <c r="A7449" s="10">
        <v>45233.0</v>
      </c>
      <c r="B7449" s="11" t="s">
        <v>1204</v>
      </c>
      <c r="C7449" s="12">
        <v>0.0</v>
      </c>
      <c r="D7449" s="12">
        <f t="shared" si="1"/>
        <v>3</v>
      </c>
    </row>
    <row r="7450">
      <c r="A7450" s="10">
        <v>45233.0</v>
      </c>
      <c r="B7450" s="11" t="s">
        <v>2615</v>
      </c>
      <c r="C7450" s="12">
        <v>0.0</v>
      </c>
      <c r="D7450" s="12">
        <f t="shared" si="1"/>
        <v>3</v>
      </c>
    </row>
    <row r="7451">
      <c r="A7451" s="10">
        <v>45233.0</v>
      </c>
      <c r="B7451" s="11" t="s">
        <v>4606</v>
      </c>
      <c r="C7451" s="12">
        <v>0.0</v>
      </c>
      <c r="D7451" s="12">
        <f t="shared" si="1"/>
        <v>3</v>
      </c>
    </row>
    <row r="7452">
      <c r="A7452" s="10">
        <v>45233.0</v>
      </c>
      <c r="B7452" s="11" t="s">
        <v>1187</v>
      </c>
      <c r="C7452" s="12">
        <v>0.0</v>
      </c>
      <c r="D7452" s="12">
        <f t="shared" si="1"/>
        <v>3</v>
      </c>
    </row>
    <row r="7453">
      <c r="A7453" s="10">
        <v>45233.0</v>
      </c>
      <c r="B7453" s="11" t="s">
        <v>282</v>
      </c>
      <c r="C7453" s="12">
        <v>0.0</v>
      </c>
      <c r="D7453" s="12">
        <f t="shared" si="1"/>
        <v>3</v>
      </c>
    </row>
    <row r="7454">
      <c r="A7454" s="10">
        <v>45233.0</v>
      </c>
      <c r="B7454" s="11" t="s">
        <v>4607</v>
      </c>
      <c r="C7454" s="12">
        <v>0.0</v>
      </c>
      <c r="D7454" s="12">
        <f t="shared" si="1"/>
        <v>3</v>
      </c>
    </row>
    <row r="7455">
      <c r="A7455" s="10">
        <v>45233.0</v>
      </c>
      <c r="B7455" s="11" t="s">
        <v>1585</v>
      </c>
      <c r="C7455" s="12">
        <v>0.0</v>
      </c>
      <c r="D7455" s="12">
        <f t="shared" si="1"/>
        <v>3</v>
      </c>
    </row>
    <row r="7456">
      <c r="A7456" s="10">
        <v>45233.0</v>
      </c>
      <c r="B7456" s="11" t="s">
        <v>3746</v>
      </c>
      <c r="C7456" s="12">
        <v>0.0</v>
      </c>
      <c r="D7456" s="12">
        <f t="shared" si="1"/>
        <v>3</v>
      </c>
    </row>
    <row r="7457">
      <c r="A7457" s="10">
        <v>45233.0</v>
      </c>
      <c r="B7457" s="11" t="s">
        <v>3200</v>
      </c>
      <c r="C7457" s="12">
        <v>0.0</v>
      </c>
      <c r="D7457" s="12">
        <f t="shared" si="1"/>
        <v>3</v>
      </c>
    </row>
    <row r="7458">
      <c r="A7458" s="10">
        <v>45233.0</v>
      </c>
      <c r="B7458" s="11" t="s">
        <v>1050</v>
      </c>
      <c r="C7458" s="12">
        <v>0.0</v>
      </c>
      <c r="D7458" s="12">
        <f t="shared" si="1"/>
        <v>3</v>
      </c>
    </row>
    <row r="7459">
      <c r="A7459" s="10">
        <v>45233.0</v>
      </c>
      <c r="B7459" s="11" t="s">
        <v>4608</v>
      </c>
      <c r="C7459" s="12">
        <v>0.0</v>
      </c>
      <c r="D7459" s="12">
        <f t="shared" si="1"/>
        <v>3</v>
      </c>
    </row>
    <row r="7460">
      <c r="A7460" s="10">
        <v>45233.0</v>
      </c>
      <c r="B7460" s="11" t="s">
        <v>4609</v>
      </c>
      <c r="C7460" s="12">
        <v>0.0</v>
      </c>
      <c r="D7460" s="12">
        <f t="shared" si="1"/>
        <v>3</v>
      </c>
    </row>
    <row r="7461">
      <c r="A7461" s="10">
        <v>45233.0</v>
      </c>
      <c r="B7461" s="11" t="s">
        <v>2146</v>
      </c>
      <c r="C7461" s="12">
        <v>0.0</v>
      </c>
      <c r="D7461" s="12">
        <f t="shared" si="1"/>
        <v>3</v>
      </c>
    </row>
    <row r="7462">
      <c r="A7462" s="10">
        <v>45233.0</v>
      </c>
      <c r="B7462" s="11" t="s">
        <v>1749</v>
      </c>
      <c r="C7462" s="12">
        <v>0.0</v>
      </c>
      <c r="D7462" s="12">
        <f t="shared" si="1"/>
        <v>3</v>
      </c>
    </row>
    <row r="7463">
      <c r="A7463" s="10">
        <v>45233.0</v>
      </c>
      <c r="B7463" s="11" t="s">
        <v>4610</v>
      </c>
      <c r="C7463" s="12">
        <v>0.0</v>
      </c>
      <c r="D7463" s="12">
        <f t="shared" si="1"/>
        <v>3</v>
      </c>
    </row>
    <row r="7464">
      <c r="A7464" s="10">
        <v>45233.0</v>
      </c>
      <c r="B7464" s="11" t="s">
        <v>2223</v>
      </c>
      <c r="C7464" s="12">
        <v>0.0</v>
      </c>
      <c r="D7464" s="12">
        <f t="shared" si="1"/>
        <v>3</v>
      </c>
    </row>
    <row r="7465">
      <c r="A7465" s="10">
        <v>45233.0</v>
      </c>
      <c r="B7465" s="11" t="s">
        <v>4611</v>
      </c>
      <c r="C7465" s="12">
        <v>0.0</v>
      </c>
      <c r="D7465" s="12">
        <f t="shared" si="1"/>
        <v>3</v>
      </c>
    </row>
    <row r="7466">
      <c r="A7466" s="10">
        <v>45233.0</v>
      </c>
      <c r="B7466" s="11" t="s">
        <v>2312</v>
      </c>
      <c r="C7466" s="12">
        <v>0.0</v>
      </c>
      <c r="D7466" s="12">
        <f t="shared" si="1"/>
        <v>3</v>
      </c>
    </row>
    <row r="7467">
      <c r="A7467" s="10">
        <v>45233.0</v>
      </c>
      <c r="B7467" s="11" t="s">
        <v>3668</v>
      </c>
      <c r="C7467" s="12">
        <v>0.0</v>
      </c>
      <c r="D7467" s="12">
        <f t="shared" si="1"/>
        <v>3</v>
      </c>
    </row>
    <row r="7468">
      <c r="A7468" s="10">
        <v>45233.0</v>
      </c>
      <c r="B7468" s="11" t="s">
        <v>4612</v>
      </c>
      <c r="C7468" s="12">
        <v>0.0</v>
      </c>
      <c r="D7468" s="12">
        <f t="shared" si="1"/>
        <v>3</v>
      </c>
    </row>
    <row r="7469">
      <c r="A7469" s="10">
        <v>45233.0</v>
      </c>
      <c r="B7469" s="11" t="s">
        <v>4613</v>
      </c>
      <c r="C7469" s="12">
        <v>0.0</v>
      </c>
      <c r="D7469" s="12">
        <f t="shared" si="1"/>
        <v>3</v>
      </c>
    </row>
    <row r="7470">
      <c r="A7470" s="10">
        <v>45233.0</v>
      </c>
      <c r="B7470" s="11" t="s">
        <v>2311</v>
      </c>
      <c r="C7470" s="12">
        <v>0.0</v>
      </c>
      <c r="D7470" s="12">
        <f t="shared" si="1"/>
        <v>3</v>
      </c>
    </row>
    <row r="7471">
      <c r="A7471" s="10">
        <v>45233.0</v>
      </c>
      <c r="B7471" s="11" t="s">
        <v>4614</v>
      </c>
      <c r="C7471" s="12">
        <v>0.0</v>
      </c>
      <c r="D7471" s="12">
        <f t="shared" si="1"/>
        <v>3</v>
      </c>
    </row>
    <row r="7472">
      <c r="A7472" s="10">
        <v>45233.0</v>
      </c>
      <c r="B7472" s="11" t="s">
        <v>1757</v>
      </c>
      <c r="C7472" s="12">
        <v>0.0</v>
      </c>
      <c r="D7472" s="12">
        <f t="shared" si="1"/>
        <v>3</v>
      </c>
    </row>
    <row r="7473">
      <c r="A7473" s="10">
        <v>45233.0</v>
      </c>
      <c r="B7473" s="11" t="s">
        <v>4615</v>
      </c>
      <c r="C7473" s="12">
        <v>0.0</v>
      </c>
      <c r="D7473" s="12">
        <f t="shared" si="1"/>
        <v>3</v>
      </c>
    </row>
    <row r="7474">
      <c r="A7474" s="10">
        <v>45233.0</v>
      </c>
      <c r="B7474" s="11" t="s">
        <v>4616</v>
      </c>
      <c r="C7474" s="12">
        <v>0.0</v>
      </c>
      <c r="D7474" s="12">
        <f t="shared" si="1"/>
        <v>3</v>
      </c>
    </row>
    <row r="7475">
      <c r="A7475" s="10">
        <v>45233.0</v>
      </c>
      <c r="B7475" s="11" t="s">
        <v>4617</v>
      </c>
      <c r="C7475" s="12">
        <v>0.0</v>
      </c>
      <c r="D7475" s="12">
        <f t="shared" si="1"/>
        <v>3</v>
      </c>
    </row>
    <row r="7476">
      <c r="A7476" s="10">
        <v>45233.0</v>
      </c>
      <c r="B7476" s="11" t="s">
        <v>4052</v>
      </c>
      <c r="C7476" s="12">
        <v>0.0</v>
      </c>
      <c r="D7476" s="12">
        <f t="shared" si="1"/>
        <v>3</v>
      </c>
    </row>
    <row r="7477">
      <c r="A7477" s="10">
        <v>45233.0</v>
      </c>
      <c r="B7477" s="11" t="s">
        <v>1226</v>
      </c>
      <c r="C7477" s="12">
        <v>0.0</v>
      </c>
      <c r="D7477" s="12">
        <f t="shared" si="1"/>
        <v>3</v>
      </c>
    </row>
    <row r="7478">
      <c r="A7478" s="10">
        <v>45233.0</v>
      </c>
      <c r="B7478" s="11" t="s">
        <v>3041</v>
      </c>
      <c r="C7478" s="12">
        <v>0.0</v>
      </c>
      <c r="D7478" s="12">
        <f t="shared" si="1"/>
        <v>3</v>
      </c>
    </row>
    <row r="7479">
      <c r="A7479" s="10">
        <v>45233.0</v>
      </c>
      <c r="B7479" s="11" t="s">
        <v>4618</v>
      </c>
      <c r="C7479" s="12">
        <v>0.0</v>
      </c>
      <c r="D7479" s="12">
        <f t="shared" si="1"/>
        <v>3</v>
      </c>
    </row>
    <row r="7480">
      <c r="A7480" s="10">
        <v>45250.0</v>
      </c>
      <c r="B7480" s="11" t="s">
        <v>4619</v>
      </c>
      <c r="C7480" s="12">
        <v>0.0</v>
      </c>
      <c r="D7480" s="12">
        <f t="shared" si="1"/>
        <v>20</v>
      </c>
    </row>
    <row r="7481">
      <c r="A7481" s="10">
        <v>45250.0</v>
      </c>
      <c r="B7481" s="11" t="s">
        <v>4620</v>
      </c>
      <c r="C7481" s="12">
        <v>0.0</v>
      </c>
      <c r="D7481" s="12">
        <f t="shared" si="1"/>
        <v>20</v>
      </c>
    </row>
    <row r="7482">
      <c r="A7482" s="10">
        <v>45250.0</v>
      </c>
      <c r="B7482" s="11" t="s">
        <v>4621</v>
      </c>
      <c r="C7482" s="12">
        <v>0.0</v>
      </c>
      <c r="D7482" s="12">
        <f t="shared" si="1"/>
        <v>20</v>
      </c>
    </row>
    <row r="7483">
      <c r="A7483" s="10">
        <v>45250.0</v>
      </c>
      <c r="B7483" s="11" t="s">
        <v>3737</v>
      </c>
      <c r="C7483" s="12">
        <v>0.0</v>
      </c>
      <c r="D7483" s="12">
        <f t="shared" si="1"/>
        <v>20</v>
      </c>
    </row>
    <row r="7484">
      <c r="A7484" s="10">
        <v>45250.0</v>
      </c>
      <c r="B7484" s="11" t="s">
        <v>648</v>
      </c>
      <c r="C7484" s="12">
        <v>0.0</v>
      </c>
      <c r="D7484" s="12">
        <f t="shared" si="1"/>
        <v>20</v>
      </c>
    </row>
    <row r="7485">
      <c r="A7485" s="10">
        <v>45250.0</v>
      </c>
      <c r="B7485" s="11" t="s">
        <v>4622</v>
      </c>
      <c r="C7485" s="12">
        <v>0.0</v>
      </c>
      <c r="D7485" s="12">
        <f t="shared" si="1"/>
        <v>20</v>
      </c>
    </row>
    <row r="7486">
      <c r="A7486" s="10">
        <v>45250.0</v>
      </c>
      <c r="B7486" s="11" t="s">
        <v>313</v>
      </c>
      <c r="C7486" s="12">
        <v>0.0</v>
      </c>
      <c r="D7486" s="12">
        <f t="shared" si="1"/>
        <v>20</v>
      </c>
    </row>
    <row r="7487">
      <c r="A7487" s="10">
        <v>45250.0</v>
      </c>
      <c r="B7487" s="11" t="s">
        <v>4623</v>
      </c>
      <c r="C7487" s="12">
        <v>0.0</v>
      </c>
      <c r="D7487" s="12">
        <f t="shared" si="1"/>
        <v>20</v>
      </c>
    </row>
    <row r="7488">
      <c r="A7488" s="10">
        <v>45250.0</v>
      </c>
      <c r="B7488" s="11" t="s">
        <v>1287</v>
      </c>
      <c r="C7488" s="12">
        <v>0.0</v>
      </c>
      <c r="D7488" s="12">
        <f t="shared" si="1"/>
        <v>20</v>
      </c>
    </row>
    <row r="7489">
      <c r="A7489" s="10">
        <v>45250.0</v>
      </c>
      <c r="B7489" s="11" t="s">
        <v>945</v>
      </c>
      <c r="C7489" s="12">
        <v>0.0</v>
      </c>
      <c r="D7489" s="12">
        <f t="shared" si="1"/>
        <v>20</v>
      </c>
    </row>
    <row r="7490">
      <c r="A7490" s="10">
        <v>45250.0</v>
      </c>
      <c r="B7490" s="11" t="s">
        <v>4624</v>
      </c>
      <c r="C7490" s="12">
        <v>0.0</v>
      </c>
      <c r="D7490" s="12">
        <f t="shared" si="1"/>
        <v>20</v>
      </c>
    </row>
    <row r="7491">
      <c r="A7491" s="10">
        <v>45250.0</v>
      </c>
      <c r="B7491" s="11" t="s">
        <v>4625</v>
      </c>
      <c r="C7491" s="12">
        <v>0.0</v>
      </c>
      <c r="D7491" s="12">
        <f t="shared" si="1"/>
        <v>20</v>
      </c>
    </row>
    <row r="7492">
      <c r="A7492" s="10">
        <v>45250.0</v>
      </c>
      <c r="B7492" s="11" t="s">
        <v>138</v>
      </c>
      <c r="C7492" s="12">
        <v>0.0</v>
      </c>
      <c r="D7492" s="12">
        <f t="shared" si="1"/>
        <v>20</v>
      </c>
    </row>
    <row r="7493">
      <c r="A7493" s="10">
        <v>45250.0</v>
      </c>
      <c r="B7493" s="11" t="s">
        <v>363</v>
      </c>
      <c r="C7493" s="12">
        <v>0.0</v>
      </c>
      <c r="D7493" s="12">
        <f t="shared" si="1"/>
        <v>20</v>
      </c>
    </row>
    <row r="7494">
      <c r="A7494" s="10">
        <v>45250.0</v>
      </c>
      <c r="B7494" s="11" t="s">
        <v>4626</v>
      </c>
      <c r="C7494" s="12">
        <v>0.0</v>
      </c>
      <c r="D7494" s="12">
        <f t="shared" si="1"/>
        <v>20</v>
      </c>
    </row>
    <row r="7495">
      <c r="A7495" s="10">
        <v>45250.0</v>
      </c>
      <c r="B7495" s="11" t="s">
        <v>4627</v>
      </c>
      <c r="C7495" s="12">
        <v>0.0</v>
      </c>
      <c r="D7495" s="12">
        <f t="shared" si="1"/>
        <v>20</v>
      </c>
    </row>
    <row r="7496">
      <c r="A7496" s="10">
        <v>45250.0</v>
      </c>
      <c r="B7496" s="11" t="s">
        <v>2089</v>
      </c>
      <c r="C7496" s="12">
        <v>0.0</v>
      </c>
      <c r="D7496" s="12">
        <f t="shared" si="1"/>
        <v>20</v>
      </c>
    </row>
    <row r="7497">
      <c r="A7497" s="10">
        <v>45250.0</v>
      </c>
      <c r="B7497" s="11" t="s">
        <v>1731</v>
      </c>
      <c r="C7497" s="12">
        <v>0.0</v>
      </c>
      <c r="D7497" s="12">
        <f t="shared" si="1"/>
        <v>20</v>
      </c>
    </row>
    <row r="7498">
      <c r="A7498" s="10">
        <v>45250.0</v>
      </c>
      <c r="B7498" s="11" t="s">
        <v>822</v>
      </c>
      <c r="C7498" s="12">
        <v>0.0</v>
      </c>
      <c r="D7498" s="12">
        <f t="shared" si="1"/>
        <v>20</v>
      </c>
    </row>
    <row r="7499">
      <c r="A7499" s="10">
        <v>45250.0</v>
      </c>
      <c r="B7499" s="11" t="s">
        <v>1331</v>
      </c>
      <c r="C7499" s="12">
        <v>0.0</v>
      </c>
      <c r="D7499" s="12">
        <f t="shared" si="1"/>
        <v>20</v>
      </c>
    </row>
    <row r="7500">
      <c r="A7500" s="10">
        <v>45250.0</v>
      </c>
      <c r="B7500" s="11" t="s">
        <v>988</v>
      </c>
      <c r="C7500" s="12">
        <v>0.0</v>
      </c>
      <c r="D7500" s="12">
        <f t="shared" si="1"/>
        <v>20</v>
      </c>
    </row>
    <row r="7501">
      <c r="A7501" s="10">
        <v>45250.0</v>
      </c>
      <c r="B7501" s="11" t="s">
        <v>2671</v>
      </c>
      <c r="C7501" s="12">
        <v>0.0</v>
      </c>
      <c r="D7501" s="12">
        <f t="shared" si="1"/>
        <v>20</v>
      </c>
    </row>
    <row r="7502">
      <c r="A7502" s="10">
        <v>45250.0</v>
      </c>
      <c r="B7502" s="11" t="s">
        <v>214</v>
      </c>
      <c r="C7502" s="12">
        <v>0.0</v>
      </c>
      <c r="D7502" s="12">
        <f t="shared" si="1"/>
        <v>20</v>
      </c>
    </row>
    <row r="7503">
      <c r="A7503" s="10">
        <v>45250.0</v>
      </c>
      <c r="B7503" s="11" t="s">
        <v>3924</v>
      </c>
      <c r="C7503" s="12">
        <v>0.0</v>
      </c>
      <c r="D7503" s="12">
        <f t="shared" si="1"/>
        <v>20</v>
      </c>
    </row>
    <row r="7504">
      <c r="A7504" s="10">
        <v>45250.0</v>
      </c>
      <c r="B7504" s="11" t="s">
        <v>4628</v>
      </c>
      <c r="C7504" s="12">
        <v>0.0</v>
      </c>
      <c r="D7504" s="12">
        <f t="shared" si="1"/>
        <v>20</v>
      </c>
    </row>
    <row r="7505">
      <c r="A7505" s="10">
        <v>45250.0</v>
      </c>
      <c r="B7505" s="11" t="s">
        <v>2954</v>
      </c>
      <c r="C7505" s="12">
        <v>0.0</v>
      </c>
      <c r="D7505" s="12">
        <f t="shared" si="1"/>
        <v>20</v>
      </c>
    </row>
    <row r="7506">
      <c r="A7506" s="10">
        <v>45250.0</v>
      </c>
      <c r="B7506" s="11" t="s">
        <v>4629</v>
      </c>
      <c r="C7506" s="12">
        <v>0.0</v>
      </c>
      <c r="D7506" s="12">
        <f t="shared" si="1"/>
        <v>20</v>
      </c>
    </row>
    <row r="7507">
      <c r="A7507" s="10">
        <v>45250.0</v>
      </c>
      <c r="B7507" s="11" t="s">
        <v>1379</v>
      </c>
      <c r="C7507" s="12">
        <v>0.0</v>
      </c>
      <c r="D7507" s="12">
        <f t="shared" si="1"/>
        <v>20</v>
      </c>
    </row>
    <row r="7508">
      <c r="A7508" s="10">
        <v>45250.0</v>
      </c>
      <c r="B7508" s="11" t="s">
        <v>4630</v>
      </c>
      <c r="C7508" s="12">
        <v>0.0</v>
      </c>
      <c r="D7508" s="12">
        <f t="shared" si="1"/>
        <v>20</v>
      </c>
    </row>
    <row r="7509">
      <c r="A7509" s="10">
        <v>45250.0</v>
      </c>
      <c r="B7509" s="11" t="s">
        <v>4631</v>
      </c>
      <c r="C7509" s="12">
        <v>0.0</v>
      </c>
      <c r="D7509" s="12">
        <f t="shared" si="1"/>
        <v>20</v>
      </c>
    </row>
    <row r="7510">
      <c r="A7510" s="10">
        <v>45250.0</v>
      </c>
      <c r="B7510" s="11" t="s">
        <v>4632</v>
      </c>
      <c r="C7510" s="12">
        <v>0.0</v>
      </c>
      <c r="D7510" s="12">
        <f t="shared" si="1"/>
        <v>20</v>
      </c>
    </row>
    <row r="7511">
      <c r="A7511" s="10">
        <v>45250.0</v>
      </c>
      <c r="B7511" s="11" t="s">
        <v>4633</v>
      </c>
      <c r="C7511" s="12">
        <v>0.0</v>
      </c>
      <c r="D7511" s="12">
        <f t="shared" si="1"/>
        <v>20</v>
      </c>
    </row>
    <row r="7512">
      <c r="A7512" s="10">
        <v>45250.0</v>
      </c>
      <c r="B7512" s="11" t="s">
        <v>775</v>
      </c>
      <c r="C7512" s="12">
        <v>0.0</v>
      </c>
      <c r="D7512" s="12">
        <f t="shared" si="1"/>
        <v>20</v>
      </c>
    </row>
    <row r="7513">
      <c r="A7513" s="10">
        <v>45250.0</v>
      </c>
      <c r="B7513" s="11" t="s">
        <v>438</v>
      </c>
      <c r="C7513" s="12">
        <v>0.0</v>
      </c>
      <c r="D7513" s="12">
        <f t="shared" si="1"/>
        <v>20</v>
      </c>
    </row>
    <row r="7514">
      <c r="A7514" s="10">
        <v>45250.0</v>
      </c>
      <c r="B7514" s="11" t="s">
        <v>4634</v>
      </c>
      <c r="C7514" s="12">
        <v>0.0</v>
      </c>
      <c r="D7514" s="12">
        <f t="shared" si="1"/>
        <v>20</v>
      </c>
    </row>
    <row r="7515">
      <c r="A7515" s="10">
        <v>45250.0</v>
      </c>
      <c r="B7515" s="11" t="s">
        <v>1795</v>
      </c>
      <c r="C7515" s="12">
        <v>0.0</v>
      </c>
      <c r="D7515" s="12">
        <f t="shared" si="1"/>
        <v>20</v>
      </c>
    </row>
    <row r="7516">
      <c r="A7516" s="10">
        <v>45250.0</v>
      </c>
      <c r="B7516" s="11" t="s">
        <v>2957</v>
      </c>
      <c r="C7516" s="12">
        <v>0.0</v>
      </c>
      <c r="D7516" s="12">
        <f t="shared" si="1"/>
        <v>20</v>
      </c>
    </row>
    <row r="7517">
      <c r="A7517" s="10">
        <v>45250.0</v>
      </c>
      <c r="B7517" s="11" t="s">
        <v>4635</v>
      </c>
      <c r="C7517" s="12">
        <v>0.0</v>
      </c>
      <c r="D7517" s="12">
        <f t="shared" si="1"/>
        <v>20</v>
      </c>
    </row>
    <row r="7518">
      <c r="A7518" s="10">
        <v>45250.0</v>
      </c>
      <c r="B7518" s="11" t="s">
        <v>682</v>
      </c>
      <c r="C7518" s="12">
        <v>0.0</v>
      </c>
      <c r="D7518" s="12">
        <f t="shared" si="1"/>
        <v>20</v>
      </c>
    </row>
    <row r="7519">
      <c r="A7519" s="10">
        <v>45250.0</v>
      </c>
      <c r="B7519" s="11" t="s">
        <v>1916</v>
      </c>
      <c r="C7519" s="12">
        <v>0.0</v>
      </c>
      <c r="D7519" s="12">
        <f t="shared" si="1"/>
        <v>20</v>
      </c>
    </row>
    <row r="7520">
      <c r="A7520" s="10">
        <v>45250.0</v>
      </c>
      <c r="B7520" s="11" t="s">
        <v>4636</v>
      </c>
      <c r="C7520" s="12">
        <v>0.0</v>
      </c>
      <c r="D7520" s="12">
        <f t="shared" si="1"/>
        <v>20</v>
      </c>
    </row>
    <row r="7521">
      <c r="A7521" s="10">
        <v>45250.0</v>
      </c>
      <c r="B7521" s="11" t="s">
        <v>4637</v>
      </c>
      <c r="C7521" s="12">
        <v>0.0</v>
      </c>
      <c r="D7521" s="12">
        <f t="shared" si="1"/>
        <v>20</v>
      </c>
    </row>
    <row r="7522">
      <c r="A7522" s="10">
        <v>45250.0</v>
      </c>
      <c r="B7522" s="11" t="s">
        <v>4638</v>
      </c>
      <c r="C7522" s="12">
        <v>0.0</v>
      </c>
      <c r="D7522" s="12">
        <f t="shared" si="1"/>
        <v>20</v>
      </c>
    </row>
    <row r="7523">
      <c r="A7523" s="10">
        <v>45250.0</v>
      </c>
      <c r="B7523" s="11" t="s">
        <v>4639</v>
      </c>
      <c r="C7523" s="12">
        <v>0.0</v>
      </c>
      <c r="D7523" s="12">
        <f t="shared" si="1"/>
        <v>20</v>
      </c>
    </row>
    <row r="7524">
      <c r="A7524" s="10">
        <v>45250.0</v>
      </c>
      <c r="B7524" s="11" t="s">
        <v>4640</v>
      </c>
      <c r="C7524" s="12">
        <v>0.0</v>
      </c>
      <c r="D7524" s="12">
        <f t="shared" si="1"/>
        <v>20</v>
      </c>
    </row>
    <row r="7525">
      <c r="A7525" s="10">
        <v>45250.0</v>
      </c>
      <c r="B7525" s="11" t="s">
        <v>4641</v>
      </c>
      <c r="C7525" s="12">
        <v>0.0</v>
      </c>
      <c r="D7525" s="12">
        <f t="shared" si="1"/>
        <v>20</v>
      </c>
    </row>
    <row r="7526">
      <c r="A7526" s="10">
        <v>45250.0</v>
      </c>
      <c r="B7526" s="11" t="s">
        <v>4642</v>
      </c>
      <c r="C7526" s="12">
        <v>0.0</v>
      </c>
      <c r="D7526" s="12">
        <f t="shared" si="1"/>
        <v>20</v>
      </c>
    </row>
    <row r="7527">
      <c r="A7527" s="10">
        <v>45250.0</v>
      </c>
      <c r="B7527" s="11" t="s">
        <v>658</v>
      </c>
      <c r="C7527" s="12">
        <v>0.0</v>
      </c>
      <c r="D7527" s="12">
        <f t="shared" si="1"/>
        <v>20</v>
      </c>
    </row>
    <row r="7528">
      <c r="A7528" s="10">
        <v>45250.0</v>
      </c>
      <c r="B7528" s="11" t="s">
        <v>369</v>
      </c>
      <c r="C7528" s="12">
        <v>0.0</v>
      </c>
      <c r="D7528" s="12">
        <f t="shared" si="1"/>
        <v>20</v>
      </c>
    </row>
    <row r="7529">
      <c r="A7529" s="10">
        <v>45250.0</v>
      </c>
      <c r="B7529" s="11" t="s">
        <v>2090</v>
      </c>
      <c r="C7529" s="12">
        <v>0.0</v>
      </c>
      <c r="D7529" s="12">
        <f t="shared" si="1"/>
        <v>20</v>
      </c>
    </row>
    <row r="7530">
      <c r="A7530" s="10">
        <v>45250.0</v>
      </c>
      <c r="B7530" s="11" t="s">
        <v>4643</v>
      </c>
      <c r="C7530" s="12">
        <v>0.0</v>
      </c>
      <c r="D7530" s="12">
        <f t="shared" si="1"/>
        <v>20</v>
      </c>
    </row>
    <row r="7531">
      <c r="A7531" s="10">
        <v>45250.0</v>
      </c>
      <c r="B7531" s="11" t="s">
        <v>1200</v>
      </c>
      <c r="C7531" s="12">
        <v>0.0</v>
      </c>
      <c r="D7531" s="12">
        <f t="shared" si="1"/>
        <v>20</v>
      </c>
    </row>
    <row r="7532">
      <c r="A7532" s="10">
        <v>45250.0</v>
      </c>
      <c r="B7532" s="11" t="s">
        <v>2106</v>
      </c>
      <c r="C7532" s="12">
        <v>0.0</v>
      </c>
      <c r="D7532" s="12">
        <f t="shared" si="1"/>
        <v>20</v>
      </c>
    </row>
    <row r="7533">
      <c r="A7533" s="10">
        <v>45250.0</v>
      </c>
      <c r="B7533" s="11" t="s">
        <v>2054</v>
      </c>
      <c r="C7533" s="12">
        <v>0.0</v>
      </c>
      <c r="D7533" s="12">
        <f t="shared" si="1"/>
        <v>20</v>
      </c>
    </row>
    <row r="7534">
      <c r="A7534" s="10">
        <v>45250.0</v>
      </c>
      <c r="B7534" s="11" t="s">
        <v>3089</v>
      </c>
      <c r="C7534" s="12">
        <v>0.0</v>
      </c>
      <c r="D7534" s="12">
        <f t="shared" si="1"/>
        <v>20</v>
      </c>
    </row>
    <row r="7535">
      <c r="A7535" s="10">
        <v>45250.0</v>
      </c>
      <c r="B7535" s="11" t="s">
        <v>655</v>
      </c>
      <c r="C7535" s="12">
        <v>0.0</v>
      </c>
      <c r="D7535" s="12">
        <f t="shared" si="1"/>
        <v>20</v>
      </c>
    </row>
    <row r="7536">
      <c r="A7536" s="10">
        <v>45250.0</v>
      </c>
      <c r="B7536" s="11" t="s">
        <v>4644</v>
      </c>
      <c r="C7536" s="12">
        <v>0.0</v>
      </c>
      <c r="D7536" s="12">
        <f t="shared" si="1"/>
        <v>20</v>
      </c>
    </row>
    <row r="7537">
      <c r="A7537" s="10">
        <v>45250.0</v>
      </c>
      <c r="B7537" s="11" t="s">
        <v>3762</v>
      </c>
      <c r="C7537" s="12">
        <v>0.0</v>
      </c>
      <c r="D7537" s="12">
        <f t="shared" si="1"/>
        <v>20</v>
      </c>
    </row>
    <row r="7538">
      <c r="A7538" s="10">
        <v>45250.0</v>
      </c>
      <c r="B7538" s="11" t="s">
        <v>2134</v>
      </c>
      <c r="C7538" s="12">
        <v>0.0</v>
      </c>
      <c r="D7538" s="12">
        <f t="shared" si="1"/>
        <v>20</v>
      </c>
    </row>
    <row r="7539">
      <c r="A7539" s="10">
        <v>45250.0</v>
      </c>
      <c r="B7539" s="11" t="s">
        <v>4645</v>
      </c>
      <c r="C7539" s="12">
        <v>0.0</v>
      </c>
      <c r="D7539" s="12">
        <f t="shared" si="1"/>
        <v>20</v>
      </c>
    </row>
    <row r="7540">
      <c r="A7540" s="10">
        <v>45250.0</v>
      </c>
      <c r="B7540" s="11" t="s">
        <v>4646</v>
      </c>
      <c r="C7540" s="12">
        <v>0.0</v>
      </c>
      <c r="D7540" s="12">
        <f t="shared" si="1"/>
        <v>20</v>
      </c>
    </row>
    <row r="7541">
      <c r="A7541" s="10">
        <v>45250.0</v>
      </c>
      <c r="B7541" s="11" t="s">
        <v>2940</v>
      </c>
      <c r="C7541" s="12">
        <v>0.0</v>
      </c>
      <c r="D7541" s="12">
        <f t="shared" si="1"/>
        <v>20</v>
      </c>
    </row>
    <row r="7542">
      <c r="A7542" s="10">
        <v>45250.0</v>
      </c>
      <c r="B7542" s="11" t="s">
        <v>877</v>
      </c>
      <c r="C7542" s="12">
        <v>0.0</v>
      </c>
      <c r="D7542" s="12">
        <f t="shared" si="1"/>
        <v>20</v>
      </c>
    </row>
    <row r="7543">
      <c r="A7543" s="10">
        <v>45250.0</v>
      </c>
      <c r="B7543" s="11" t="s">
        <v>4647</v>
      </c>
      <c r="C7543" s="12">
        <v>0.0</v>
      </c>
      <c r="D7543" s="12">
        <f t="shared" si="1"/>
        <v>20</v>
      </c>
    </row>
    <row r="7544">
      <c r="A7544" s="10">
        <v>45250.0</v>
      </c>
      <c r="B7544" s="11" t="s">
        <v>4648</v>
      </c>
      <c r="C7544" s="12">
        <v>0.0</v>
      </c>
      <c r="D7544" s="12">
        <f t="shared" si="1"/>
        <v>20</v>
      </c>
    </row>
    <row r="7545">
      <c r="A7545" s="10">
        <v>45250.0</v>
      </c>
      <c r="B7545" s="11" t="s">
        <v>4649</v>
      </c>
      <c r="C7545" s="12">
        <v>0.0</v>
      </c>
      <c r="D7545" s="12">
        <f t="shared" si="1"/>
        <v>20</v>
      </c>
    </row>
    <row r="7546">
      <c r="A7546" s="10">
        <v>45250.0</v>
      </c>
      <c r="B7546" s="11" t="s">
        <v>4650</v>
      </c>
      <c r="C7546" s="12">
        <v>0.0</v>
      </c>
      <c r="D7546" s="12">
        <f t="shared" si="1"/>
        <v>20</v>
      </c>
    </row>
    <row r="7547">
      <c r="A7547" s="10">
        <v>45250.0</v>
      </c>
      <c r="B7547" s="11" t="s">
        <v>4651</v>
      </c>
      <c r="C7547" s="12">
        <v>0.0</v>
      </c>
      <c r="D7547" s="12">
        <f t="shared" si="1"/>
        <v>20</v>
      </c>
    </row>
    <row r="7548">
      <c r="A7548" s="10">
        <v>45250.0</v>
      </c>
      <c r="B7548" s="11" t="s">
        <v>2910</v>
      </c>
      <c r="C7548" s="12">
        <v>0.0</v>
      </c>
      <c r="D7548" s="12">
        <f t="shared" si="1"/>
        <v>20</v>
      </c>
    </row>
    <row r="7549">
      <c r="A7549" s="10">
        <v>45250.0</v>
      </c>
      <c r="B7549" s="11" t="s">
        <v>4652</v>
      </c>
      <c r="C7549" s="12">
        <v>0.0</v>
      </c>
      <c r="D7549" s="12">
        <f t="shared" si="1"/>
        <v>20</v>
      </c>
    </row>
    <row r="7550">
      <c r="A7550" s="10">
        <v>45250.0</v>
      </c>
      <c r="B7550" s="11" t="s">
        <v>4653</v>
      </c>
      <c r="C7550" s="12">
        <v>0.0</v>
      </c>
      <c r="D7550" s="12">
        <f t="shared" si="1"/>
        <v>20</v>
      </c>
    </row>
    <row r="7551">
      <c r="A7551" s="10">
        <v>45250.0</v>
      </c>
      <c r="B7551" s="11" t="s">
        <v>4654</v>
      </c>
      <c r="C7551" s="12">
        <v>0.0</v>
      </c>
      <c r="D7551" s="12">
        <f t="shared" si="1"/>
        <v>20</v>
      </c>
    </row>
    <row r="7552">
      <c r="A7552" s="10">
        <v>45250.0</v>
      </c>
      <c r="B7552" s="11" t="s">
        <v>3958</v>
      </c>
      <c r="C7552" s="12">
        <v>0.0</v>
      </c>
      <c r="D7552" s="12">
        <f t="shared" si="1"/>
        <v>20</v>
      </c>
    </row>
    <row r="7553">
      <c r="A7553" s="10">
        <v>45250.0</v>
      </c>
      <c r="B7553" s="11" t="s">
        <v>276</v>
      </c>
      <c r="C7553" s="12">
        <v>0.0</v>
      </c>
      <c r="D7553" s="12">
        <f t="shared" si="1"/>
        <v>20</v>
      </c>
    </row>
    <row r="7554">
      <c r="A7554" s="10">
        <v>45250.0</v>
      </c>
      <c r="B7554" s="11" t="s">
        <v>3341</v>
      </c>
      <c r="C7554" s="12">
        <v>0.0</v>
      </c>
      <c r="D7554" s="12">
        <f t="shared" si="1"/>
        <v>20</v>
      </c>
    </row>
    <row r="7555">
      <c r="A7555" s="10">
        <v>45250.0</v>
      </c>
      <c r="B7555" s="11" t="s">
        <v>2574</v>
      </c>
      <c r="C7555" s="12">
        <v>0.0</v>
      </c>
      <c r="D7555" s="12">
        <f t="shared" si="1"/>
        <v>20</v>
      </c>
    </row>
    <row r="7556">
      <c r="A7556" s="10">
        <v>45250.0</v>
      </c>
      <c r="B7556" s="11" t="s">
        <v>1195</v>
      </c>
      <c r="C7556" s="12">
        <v>0.0</v>
      </c>
      <c r="D7556" s="12">
        <f t="shared" si="1"/>
        <v>20</v>
      </c>
    </row>
    <row r="7557">
      <c r="A7557" s="10">
        <v>45250.0</v>
      </c>
      <c r="B7557" s="11" t="s">
        <v>4655</v>
      </c>
      <c r="C7557" s="12">
        <v>0.0</v>
      </c>
      <c r="D7557" s="12">
        <f t="shared" si="1"/>
        <v>20</v>
      </c>
    </row>
    <row r="7558">
      <c r="A7558" s="10">
        <v>45250.0</v>
      </c>
      <c r="B7558" s="11" t="s">
        <v>4656</v>
      </c>
      <c r="C7558" s="12">
        <v>0.0</v>
      </c>
      <c r="D7558" s="12">
        <f t="shared" si="1"/>
        <v>20</v>
      </c>
    </row>
    <row r="7559">
      <c r="A7559" s="10">
        <v>45250.0</v>
      </c>
      <c r="B7559" s="11" t="s">
        <v>4285</v>
      </c>
      <c r="C7559" s="12">
        <v>0.0</v>
      </c>
      <c r="D7559" s="12">
        <f t="shared" si="1"/>
        <v>20</v>
      </c>
    </row>
    <row r="7560">
      <c r="A7560" s="10">
        <v>45250.0</v>
      </c>
      <c r="B7560" s="11" t="s">
        <v>4657</v>
      </c>
      <c r="C7560" s="12">
        <v>0.0</v>
      </c>
      <c r="D7560" s="12">
        <f t="shared" si="1"/>
        <v>20</v>
      </c>
    </row>
    <row r="7561">
      <c r="A7561" s="10">
        <v>45250.0</v>
      </c>
      <c r="B7561" s="11" t="s">
        <v>4658</v>
      </c>
      <c r="C7561" s="12">
        <v>0.0</v>
      </c>
      <c r="D7561" s="12">
        <f t="shared" si="1"/>
        <v>20</v>
      </c>
    </row>
    <row r="7562">
      <c r="A7562" s="10">
        <v>45250.0</v>
      </c>
      <c r="B7562" s="11" t="s">
        <v>2965</v>
      </c>
      <c r="C7562" s="12">
        <v>0.0</v>
      </c>
      <c r="D7562" s="12">
        <f t="shared" si="1"/>
        <v>20</v>
      </c>
    </row>
    <row r="7563">
      <c r="A7563" s="10">
        <v>45250.0</v>
      </c>
      <c r="B7563" s="11" t="s">
        <v>406</v>
      </c>
      <c r="C7563" s="12">
        <v>0.0</v>
      </c>
      <c r="D7563" s="12">
        <f t="shared" si="1"/>
        <v>20</v>
      </c>
    </row>
    <row r="7564">
      <c r="A7564" s="10">
        <v>45250.0</v>
      </c>
      <c r="B7564" s="11" t="s">
        <v>4659</v>
      </c>
      <c r="C7564" s="12">
        <v>0.0</v>
      </c>
      <c r="D7564" s="12">
        <f t="shared" si="1"/>
        <v>20</v>
      </c>
    </row>
    <row r="7565">
      <c r="A7565" s="10">
        <v>45250.0</v>
      </c>
      <c r="B7565" s="11" t="s">
        <v>4660</v>
      </c>
      <c r="C7565" s="12">
        <v>0.0</v>
      </c>
      <c r="D7565" s="12">
        <f t="shared" si="1"/>
        <v>20</v>
      </c>
    </row>
    <row r="7566">
      <c r="A7566" s="10">
        <v>45250.0</v>
      </c>
      <c r="B7566" s="11" t="s">
        <v>3451</v>
      </c>
      <c r="C7566" s="12">
        <v>0.0</v>
      </c>
      <c r="D7566" s="12">
        <f t="shared" si="1"/>
        <v>20</v>
      </c>
    </row>
    <row r="7567">
      <c r="A7567" s="10">
        <v>45250.0</v>
      </c>
      <c r="B7567" s="11" t="s">
        <v>1022</v>
      </c>
      <c r="C7567" s="12">
        <v>0.0</v>
      </c>
      <c r="D7567" s="12">
        <f t="shared" si="1"/>
        <v>20</v>
      </c>
    </row>
    <row r="7568">
      <c r="A7568" s="10">
        <v>45250.0</v>
      </c>
      <c r="B7568" s="11" t="s">
        <v>4661</v>
      </c>
      <c r="C7568" s="12">
        <v>0.0</v>
      </c>
      <c r="D7568" s="12">
        <f t="shared" si="1"/>
        <v>20</v>
      </c>
    </row>
    <row r="7569">
      <c r="A7569" s="10">
        <v>45250.0</v>
      </c>
      <c r="B7569" s="11" t="s">
        <v>307</v>
      </c>
      <c r="C7569" s="12">
        <v>0.0</v>
      </c>
      <c r="D7569" s="12">
        <f t="shared" si="1"/>
        <v>20</v>
      </c>
    </row>
    <row r="7570">
      <c r="A7570" s="10">
        <v>45250.0</v>
      </c>
      <c r="B7570" s="11" t="s">
        <v>681</v>
      </c>
      <c r="C7570" s="12">
        <v>0.0</v>
      </c>
      <c r="D7570" s="12">
        <f t="shared" si="1"/>
        <v>20</v>
      </c>
    </row>
    <row r="7571">
      <c r="A7571" s="10">
        <v>45250.0</v>
      </c>
      <c r="B7571" s="11" t="s">
        <v>785</v>
      </c>
      <c r="C7571" s="12">
        <v>0.0</v>
      </c>
      <c r="D7571" s="12">
        <f t="shared" si="1"/>
        <v>20</v>
      </c>
    </row>
    <row r="7572">
      <c r="A7572" s="10">
        <v>45252.0</v>
      </c>
      <c r="B7572" s="11" t="s">
        <v>4662</v>
      </c>
      <c r="C7572" s="12">
        <v>0.0</v>
      </c>
      <c r="D7572" s="12">
        <f t="shared" si="1"/>
        <v>22</v>
      </c>
    </row>
    <row r="7573">
      <c r="A7573" s="10">
        <v>45252.0</v>
      </c>
      <c r="B7573" s="11" t="s">
        <v>4663</v>
      </c>
      <c r="C7573" s="12">
        <v>0.0</v>
      </c>
      <c r="D7573" s="12">
        <f t="shared" si="1"/>
        <v>22</v>
      </c>
    </row>
    <row r="7574">
      <c r="A7574" s="10">
        <v>45252.0</v>
      </c>
      <c r="B7574" s="11" t="s">
        <v>863</v>
      </c>
      <c r="C7574" s="12">
        <v>0.0</v>
      </c>
      <c r="D7574" s="12">
        <f t="shared" si="1"/>
        <v>22</v>
      </c>
    </row>
    <row r="7575">
      <c r="A7575" s="10">
        <v>45252.0</v>
      </c>
      <c r="B7575" s="11" t="s">
        <v>2020</v>
      </c>
      <c r="C7575" s="12">
        <v>0.0</v>
      </c>
      <c r="D7575" s="12">
        <f t="shared" si="1"/>
        <v>22</v>
      </c>
    </row>
    <row r="7576">
      <c r="A7576" s="10">
        <v>45252.0</v>
      </c>
      <c r="B7576" s="11" t="s">
        <v>1223</v>
      </c>
      <c r="C7576" s="12">
        <v>0.0</v>
      </c>
      <c r="D7576" s="12">
        <f t="shared" si="1"/>
        <v>22</v>
      </c>
    </row>
    <row r="7577">
      <c r="A7577" s="10">
        <v>45252.0</v>
      </c>
      <c r="B7577" s="11" t="s">
        <v>343</v>
      </c>
      <c r="C7577" s="12">
        <v>0.0</v>
      </c>
      <c r="D7577" s="12">
        <f t="shared" si="1"/>
        <v>22</v>
      </c>
    </row>
    <row r="7578">
      <c r="A7578" s="10">
        <v>45252.0</v>
      </c>
      <c r="B7578" s="11" t="s">
        <v>4664</v>
      </c>
      <c r="C7578" s="12">
        <v>0.0</v>
      </c>
      <c r="D7578" s="12">
        <f t="shared" si="1"/>
        <v>22</v>
      </c>
    </row>
    <row r="7579">
      <c r="A7579" s="10">
        <v>45252.0</v>
      </c>
      <c r="B7579" s="11" t="s">
        <v>4665</v>
      </c>
      <c r="C7579" s="12">
        <v>0.0</v>
      </c>
      <c r="D7579" s="12">
        <f t="shared" si="1"/>
        <v>22</v>
      </c>
    </row>
    <row r="7580">
      <c r="A7580" s="10">
        <v>45252.0</v>
      </c>
      <c r="B7580" s="11" t="s">
        <v>1735</v>
      </c>
      <c r="C7580" s="12">
        <v>0.0</v>
      </c>
      <c r="D7580" s="12">
        <f t="shared" si="1"/>
        <v>22</v>
      </c>
    </row>
    <row r="7581">
      <c r="A7581" s="10">
        <v>45252.0</v>
      </c>
      <c r="B7581" s="11" t="s">
        <v>4666</v>
      </c>
      <c r="C7581" s="12">
        <v>0.0</v>
      </c>
      <c r="D7581" s="12">
        <f t="shared" si="1"/>
        <v>22</v>
      </c>
    </row>
    <row r="7582">
      <c r="A7582" s="10">
        <v>45252.0</v>
      </c>
      <c r="B7582" s="11" t="s">
        <v>4667</v>
      </c>
      <c r="C7582" s="12">
        <v>0.0</v>
      </c>
      <c r="D7582" s="12">
        <f t="shared" si="1"/>
        <v>22</v>
      </c>
    </row>
    <row r="7583">
      <c r="A7583" s="10">
        <v>45252.0</v>
      </c>
      <c r="B7583" s="11" t="s">
        <v>3696</v>
      </c>
      <c r="C7583" s="12">
        <v>0.0</v>
      </c>
      <c r="D7583" s="12">
        <f t="shared" si="1"/>
        <v>22</v>
      </c>
    </row>
    <row r="7584">
      <c r="A7584" s="10">
        <v>45252.0</v>
      </c>
      <c r="B7584" s="11" t="s">
        <v>801</v>
      </c>
      <c r="C7584" s="12">
        <v>0.0</v>
      </c>
      <c r="D7584" s="12">
        <f t="shared" si="1"/>
        <v>22</v>
      </c>
    </row>
    <row r="7585">
      <c r="A7585" s="10">
        <v>45252.0</v>
      </c>
      <c r="B7585" s="11" t="s">
        <v>272</v>
      </c>
      <c r="C7585" s="12">
        <v>0.0</v>
      </c>
      <c r="D7585" s="12">
        <f t="shared" si="1"/>
        <v>22</v>
      </c>
    </row>
    <row r="7586">
      <c r="A7586" s="10">
        <v>45252.0</v>
      </c>
      <c r="B7586" s="11" t="s">
        <v>663</v>
      </c>
      <c r="C7586" s="12">
        <v>0.0</v>
      </c>
      <c r="D7586" s="12">
        <f t="shared" si="1"/>
        <v>22</v>
      </c>
    </row>
    <row r="7587">
      <c r="A7587" s="10">
        <v>45252.0</v>
      </c>
      <c r="B7587" s="11" t="s">
        <v>4668</v>
      </c>
      <c r="C7587" s="12">
        <v>0.0</v>
      </c>
      <c r="D7587" s="12">
        <f t="shared" si="1"/>
        <v>22</v>
      </c>
    </row>
    <row r="7588">
      <c r="A7588" s="10">
        <v>45252.0</v>
      </c>
      <c r="B7588" s="11" t="s">
        <v>1101</v>
      </c>
      <c r="C7588" s="12">
        <v>0.0</v>
      </c>
      <c r="D7588" s="12">
        <f t="shared" si="1"/>
        <v>22</v>
      </c>
    </row>
    <row r="7589">
      <c r="A7589" s="10">
        <v>45252.0</v>
      </c>
      <c r="B7589" s="11" t="s">
        <v>1224</v>
      </c>
      <c r="C7589" s="12">
        <v>0.0</v>
      </c>
      <c r="D7589" s="12">
        <f t="shared" si="1"/>
        <v>22</v>
      </c>
    </row>
    <row r="7590">
      <c r="A7590" s="10">
        <v>45252.0</v>
      </c>
      <c r="B7590" s="11" t="s">
        <v>562</v>
      </c>
      <c r="C7590" s="12">
        <v>0.0</v>
      </c>
      <c r="D7590" s="12">
        <f t="shared" si="1"/>
        <v>22</v>
      </c>
    </row>
    <row r="7591">
      <c r="A7591" s="10">
        <v>45252.0</v>
      </c>
      <c r="B7591" s="11" t="s">
        <v>870</v>
      </c>
      <c r="C7591" s="12">
        <v>0.0</v>
      </c>
      <c r="D7591" s="12">
        <f t="shared" si="1"/>
        <v>22</v>
      </c>
    </row>
    <row r="7592">
      <c r="A7592" s="10">
        <v>45252.0</v>
      </c>
      <c r="B7592" s="11" t="s">
        <v>3749</v>
      </c>
      <c r="C7592" s="12">
        <v>0.0</v>
      </c>
      <c r="D7592" s="12">
        <f t="shared" si="1"/>
        <v>22</v>
      </c>
    </row>
    <row r="7593">
      <c r="A7593" s="10">
        <v>45252.0</v>
      </c>
      <c r="B7593" s="11" t="s">
        <v>4669</v>
      </c>
      <c r="C7593" s="12">
        <v>0.0</v>
      </c>
      <c r="D7593" s="12">
        <f t="shared" si="1"/>
        <v>22</v>
      </c>
    </row>
    <row r="7594">
      <c r="A7594" s="10">
        <v>45252.0</v>
      </c>
      <c r="B7594" s="11" t="s">
        <v>2425</v>
      </c>
      <c r="C7594" s="12">
        <v>0.0</v>
      </c>
      <c r="D7594" s="12">
        <f t="shared" si="1"/>
        <v>22</v>
      </c>
    </row>
    <row r="7595">
      <c r="A7595" s="10">
        <v>45252.0</v>
      </c>
      <c r="B7595" s="11" t="s">
        <v>2477</v>
      </c>
      <c r="C7595" s="12">
        <v>0.0</v>
      </c>
      <c r="D7595" s="12">
        <f t="shared" si="1"/>
        <v>22</v>
      </c>
    </row>
    <row r="7596">
      <c r="A7596" s="10">
        <v>45252.0</v>
      </c>
      <c r="B7596" s="11" t="s">
        <v>438</v>
      </c>
      <c r="C7596" s="12">
        <v>0.0</v>
      </c>
      <c r="D7596" s="12">
        <f t="shared" si="1"/>
        <v>22</v>
      </c>
    </row>
    <row r="7597">
      <c r="A7597" s="10">
        <v>45252.0</v>
      </c>
      <c r="B7597" s="11" t="s">
        <v>298</v>
      </c>
      <c r="C7597" s="12">
        <v>0.0</v>
      </c>
      <c r="D7597" s="12">
        <f t="shared" si="1"/>
        <v>22</v>
      </c>
    </row>
    <row r="7598">
      <c r="A7598" s="10">
        <v>45252.0</v>
      </c>
      <c r="B7598" s="11" t="s">
        <v>825</v>
      </c>
      <c r="C7598" s="12">
        <v>0.0</v>
      </c>
      <c r="D7598" s="12">
        <f t="shared" si="1"/>
        <v>22</v>
      </c>
    </row>
    <row r="7599">
      <c r="A7599" s="10">
        <v>45252.0</v>
      </c>
      <c r="B7599" s="11" t="s">
        <v>4670</v>
      </c>
      <c r="C7599" s="12">
        <v>0.0</v>
      </c>
      <c r="D7599" s="12">
        <f t="shared" si="1"/>
        <v>22</v>
      </c>
    </row>
    <row r="7600">
      <c r="A7600" s="10">
        <v>45252.0</v>
      </c>
      <c r="B7600" s="11" t="s">
        <v>2867</v>
      </c>
      <c r="C7600" s="12">
        <v>0.0</v>
      </c>
      <c r="D7600" s="12">
        <f t="shared" si="1"/>
        <v>22</v>
      </c>
    </row>
    <row r="7601">
      <c r="A7601" s="10">
        <v>45252.0</v>
      </c>
      <c r="B7601" s="11" t="s">
        <v>569</v>
      </c>
      <c r="C7601" s="12">
        <v>0.0</v>
      </c>
      <c r="D7601" s="12">
        <f t="shared" si="1"/>
        <v>22</v>
      </c>
    </row>
    <row r="7602">
      <c r="A7602" s="10">
        <v>45252.0</v>
      </c>
      <c r="B7602" s="11" t="s">
        <v>2137</v>
      </c>
      <c r="C7602" s="12">
        <v>0.0</v>
      </c>
      <c r="D7602" s="12">
        <f t="shared" si="1"/>
        <v>22</v>
      </c>
    </row>
    <row r="7603">
      <c r="A7603" s="10">
        <v>45252.0</v>
      </c>
      <c r="B7603" s="11" t="s">
        <v>741</v>
      </c>
      <c r="C7603" s="12">
        <v>0.0</v>
      </c>
      <c r="D7603" s="12">
        <f t="shared" si="1"/>
        <v>22</v>
      </c>
    </row>
    <row r="7604">
      <c r="A7604" s="10">
        <v>45252.0</v>
      </c>
      <c r="B7604" s="11" t="s">
        <v>2246</v>
      </c>
      <c r="C7604" s="12">
        <v>0.0</v>
      </c>
      <c r="D7604" s="12">
        <f t="shared" si="1"/>
        <v>22</v>
      </c>
    </row>
    <row r="7605">
      <c r="A7605" s="10">
        <v>45252.0</v>
      </c>
      <c r="B7605" s="11" t="s">
        <v>4671</v>
      </c>
      <c r="C7605" s="12">
        <v>0.0</v>
      </c>
      <c r="D7605" s="12">
        <f t="shared" si="1"/>
        <v>22</v>
      </c>
    </row>
    <row r="7606">
      <c r="A7606" s="10">
        <v>45252.0</v>
      </c>
      <c r="B7606" s="11" t="s">
        <v>3329</v>
      </c>
      <c r="C7606" s="12">
        <v>0.0</v>
      </c>
      <c r="D7606" s="12">
        <f t="shared" si="1"/>
        <v>22</v>
      </c>
    </row>
    <row r="7607">
      <c r="A7607" s="10">
        <v>45252.0</v>
      </c>
      <c r="B7607" s="11" t="s">
        <v>4672</v>
      </c>
      <c r="C7607" s="12">
        <v>0.0</v>
      </c>
      <c r="D7607" s="12">
        <f t="shared" si="1"/>
        <v>22</v>
      </c>
    </row>
    <row r="7608">
      <c r="A7608" s="10">
        <v>45252.0</v>
      </c>
      <c r="B7608" s="11" t="s">
        <v>4673</v>
      </c>
      <c r="C7608" s="12">
        <v>0.0</v>
      </c>
      <c r="D7608" s="12">
        <f t="shared" si="1"/>
        <v>22</v>
      </c>
    </row>
    <row r="7609">
      <c r="A7609" s="10">
        <v>45252.0</v>
      </c>
      <c r="B7609" s="11" t="s">
        <v>750</v>
      </c>
      <c r="C7609" s="12">
        <v>0.0</v>
      </c>
      <c r="D7609" s="12">
        <f t="shared" si="1"/>
        <v>22</v>
      </c>
    </row>
    <row r="7610">
      <c r="A7610" s="10">
        <v>45252.0</v>
      </c>
      <c r="B7610" s="11" t="s">
        <v>4674</v>
      </c>
      <c r="C7610" s="12">
        <v>0.0</v>
      </c>
      <c r="D7610" s="12">
        <f t="shared" si="1"/>
        <v>22</v>
      </c>
    </row>
    <row r="7611">
      <c r="A7611" s="10">
        <v>45252.0</v>
      </c>
      <c r="B7611" s="11" t="s">
        <v>4675</v>
      </c>
      <c r="C7611" s="12">
        <v>0.0</v>
      </c>
      <c r="D7611" s="12">
        <f t="shared" si="1"/>
        <v>22</v>
      </c>
    </row>
    <row r="7612">
      <c r="A7612" s="10">
        <v>45252.0</v>
      </c>
      <c r="B7612" s="11" t="s">
        <v>1808</v>
      </c>
      <c r="C7612" s="12">
        <v>0.0</v>
      </c>
      <c r="D7612" s="12">
        <f t="shared" si="1"/>
        <v>22</v>
      </c>
    </row>
    <row r="7613">
      <c r="A7613" s="10">
        <v>45252.0</v>
      </c>
      <c r="B7613" s="11" t="s">
        <v>3318</v>
      </c>
      <c r="C7613" s="12">
        <v>0.0</v>
      </c>
      <c r="D7613" s="12">
        <f t="shared" si="1"/>
        <v>22</v>
      </c>
    </row>
    <row r="7614">
      <c r="A7614" s="10">
        <v>45252.0</v>
      </c>
      <c r="B7614" s="11" t="s">
        <v>4676</v>
      </c>
      <c r="C7614" s="12">
        <v>0.0</v>
      </c>
      <c r="D7614" s="12">
        <f t="shared" si="1"/>
        <v>22</v>
      </c>
    </row>
    <row r="7615">
      <c r="A7615" s="10">
        <v>45252.0</v>
      </c>
      <c r="B7615" s="11" t="s">
        <v>4677</v>
      </c>
      <c r="C7615" s="12">
        <v>0.0</v>
      </c>
      <c r="D7615" s="12">
        <f t="shared" si="1"/>
        <v>22</v>
      </c>
    </row>
    <row r="7616">
      <c r="A7616" s="10">
        <v>45252.0</v>
      </c>
      <c r="B7616" s="11" t="s">
        <v>4678</v>
      </c>
      <c r="C7616" s="12">
        <v>0.0</v>
      </c>
      <c r="D7616" s="12">
        <f t="shared" si="1"/>
        <v>22</v>
      </c>
    </row>
    <row r="7617">
      <c r="A7617" s="10">
        <v>45252.0</v>
      </c>
      <c r="B7617" s="11" t="s">
        <v>2487</v>
      </c>
      <c r="C7617" s="12">
        <v>0.0</v>
      </c>
      <c r="D7617" s="12">
        <f t="shared" si="1"/>
        <v>22</v>
      </c>
    </row>
    <row r="7618">
      <c r="A7618" s="10">
        <v>45252.0</v>
      </c>
      <c r="B7618" s="11" t="s">
        <v>738</v>
      </c>
      <c r="C7618" s="12">
        <v>0.0</v>
      </c>
      <c r="D7618" s="12">
        <f t="shared" si="1"/>
        <v>22</v>
      </c>
    </row>
    <row r="7619">
      <c r="A7619" s="10">
        <v>45252.0</v>
      </c>
      <c r="B7619" s="11" t="s">
        <v>4679</v>
      </c>
      <c r="C7619" s="12">
        <v>0.0</v>
      </c>
      <c r="D7619" s="12">
        <f t="shared" si="1"/>
        <v>22</v>
      </c>
    </row>
    <row r="7620">
      <c r="A7620" s="10">
        <v>45252.0</v>
      </c>
      <c r="B7620" s="11" t="s">
        <v>4680</v>
      </c>
      <c r="C7620" s="12">
        <v>0.0</v>
      </c>
      <c r="D7620" s="12">
        <f t="shared" si="1"/>
        <v>22</v>
      </c>
    </row>
    <row r="7621">
      <c r="A7621" s="10">
        <v>45252.0</v>
      </c>
      <c r="B7621" s="11" t="s">
        <v>1037</v>
      </c>
      <c r="C7621" s="12">
        <v>0.0</v>
      </c>
      <c r="D7621" s="12">
        <f t="shared" si="1"/>
        <v>22</v>
      </c>
    </row>
    <row r="7622">
      <c r="A7622" s="10">
        <v>45252.0</v>
      </c>
      <c r="B7622" s="11" t="s">
        <v>1674</v>
      </c>
      <c r="C7622" s="12">
        <v>0.0</v>
      </c>
      <c r="D7622" s="12">
        <f t="shared" si="1"/>
        <v>22</v>
      </c>
    </row>
    <row r="7623">
      <c r="A7623" s="10">
        <v>45252.0</v>
      </c>
      <c r="B7623" s="11" t="s">
        <v>2531</v>
      </c>
      <c r="C7623" s="12">
        <v>0.0</v>
      </c>
      <c r="D7623" s="12">
        <f t="shared" si="1"/>
        <v>22</v>
      </c>
    </row>
    <row r="7624">
      <c r="A7624" s="10">
        <v>45252.0</v>
      </c>
      <c r="B7624" s="11" t="s">
        <v>3740</v>
      </c>
      <c r="C7624" s="12">
        <v>0.0</v>
      </c>
      <c r="D7624" s="12">
        <f t="shared" si="1"/>
        <v>22</v>
      </c>
    </row>
    <row r="7625">
      <c r="A7625" s="10">
        <v>45252.0</v>
      </c>
      <c r="B7625" s="11" t="s">
        <v>4681</v>
      </c>
      <c r="C7625" s="12">
        <v>0.0</v>
      </c>
      <c r="D7625" s="12">
        <f t="shared" si="1"/>
        <v>22</v>
      </c>
    </row>
    <row r="7626">
      <c r="A7626" s="10">
        <v>45252.0</v>
      </c>
      <c r="B7626" s="11" t="s">
        <v>4682</v>
      </c>
      <c r="C7626" s="12">
        <v>0.0</v>
      </c>
      <c r="D7626" s="12">
        <f t="shared" si="1"/>
        <v>22</v>
      </c>
    </row>
    <row r="7627">
      <c r="A7627" s="10">
        <v>45252.0</v>
      </c>
      <c r="B7627" s="11" t="s">
        <v>4683</v>
      </c>
      <c r="C7627" s="12">
        <v>0.0</v>
      </c>
      <c r="D7627" s="12">
        <f t="shared" si="1"/>
        <v>22</v>
      </c>
    </row>
    <row r="7628">
      <c r="A7628" s="10">
        <v>45252.0</v>
      </c>
      <c r="B7628" s="11" t="s">
        <v>483</v>
      </c>
      <c r="C7628" s="12">
        <v>0.0</v>
      </c>
      <c r="D7628" s="12">
        <f t="shared" si="1"/>
        <v>22</v>
      </c>
    </row>
    <row r="7629">
      <c r="A7629" s="10">
        <v>45252.0</v>
      </c>
      <c r="B7629" s="11" t="s">
        <v>2379</v>
      </c>
      <c r="C7629" s="12">
        <v>0.0</v>
      </c>
      <c r="D7629" s="12">
        <f t="shared" si="1"/>
        <v>22</v>
      </c>
    </row>
    <row r="7630">
      <c r="A7630" s="10">
        <v>45252.0</v>
      </c>
      <c r="B7630" s="11" t="s">
        <v>1575</v>
      </c>
      <c r="C7630" s="12">
        <v>0.0</v>
      </c>
      <c r="D7630" s="12">
        <f t="shared" si="1"/>
        <v>22</v>
      </c>
    </row>
    <row r="7631">
      <c r="A7631" s="10">
        <v>45252.0</v>
      </c>
      <c r="B7631" s="11" t="s">
        <v>449</v>
      </c>
      <c r="C7631" s="12">
        <v>0.0</v>
      </c>
      <c r="D7631" s="12">
        <f t="shared" si="1"/>
        <v>22</v>
      </c>
    </row>
    <row r="7632">
      <c r="A7632" s="10">
        <v>45252.0</v>
      </c>
      <c r="B7632" s="11" t="s">
        <v>4684</v>
      </c>
      <c r="C7632" s="12">
        <v>0.0</v>
      </c>
      <c r="D7632" s="12">
        <f t="shared" si="1"/>
        <v>22</v>
      </c>
    </row>
    <row r="7633">
      <c r="A7633" s="10">
        <v>45251.0</v>
      </c>
      <c r="B7633" s="11" t="s">
        <v>4685</v>
      </c>
      <c r="C7633" s="12">
        <v>0.0</v>
      </c>
      <c r="D7633" s="12">
        <f t="shared" si="1"/>
        <v>21</v>
      </c>
    </row>
    <row r="7634">
      <c r="A7634" s="10">
        <v>45251.0</v>
      </c>
      <c r="B7634" s="11" t="s">
        <v>937</v>
      </c>
      <c r="C7634" s="12">
        <v>0.0</v>
      </c>
      <c r="D7634" s="12">
        <f t="shared" si="1"/>
        <v>21</v>
      </c>
    </row>
    <row r="7635">
      <c r="A7635" s="10">
        <v>45251.0</v>
      </c>
      <c r="B7635" s="11" t="s">
        <v>316</v>
      </c>
      <c r="C7635" s="12">
        <v>0.0</v>
      </c>
      <c r="D7635" s="12">
        <f t="shared" si="1"/>
        <v>21</v>
      </c>
    </row>
    <row r="7636">
      <c r="A7636" s="10">
        <v>45251.0</v>
      </c>
      <c r="B7636" s="11" t="s">
        <v>1320</v>
      </c>
      <c r="C7636" s="12">
        <v>0.0</v>
      </c>
      <c r="D7636" s="12">
        <f t="shared" si="1"/>
        <v>21</v>
      </c>
    </row>
    <row r="7637">
      <c r="A7637" s="10">
        <v>45251.0</v>
      </c>
      <c r="B7637" s="11" t="s">
        <v>857</v>
      </c>
      <c r="C7637" s="12">
        <v>0.0</v>
      </c>
      <c r="D7637" s="12">
        <f t="shared" si="1"/>
        <v>21</v>
      </c>
    </row>
    <row r="7638">
      <c r="A7638" s="10">
        <v>45251.0</v>
      </c>
      <c r="B7638" s="11" t="s">
        <v>2038</v>
      </c>
      <c r="C7638" s="12">
        <v>0.0</v>
      </c>
      <c r="D7638" s="12">
        <f t="shared" si="1"/>
        <v>21</v>
      </c>
    </row>
    <row r="7639">
      <c r="A7639" s="10">
        <v>45251.0</v>
      </c>
      <c r="B7639" s="11" t="s">
        <v>4686</v>
      </c>
      <c r="C7639" s="12">
        <v>0.0</v>
      </c>
      <c r="D7639" s="12">
        <f t="shared" si="1"/>
        <v>21</v>
      </c>
    </row>
    <row r="7640">
      <c r="A7640" s="10">
        <v>45251.0</v>
      </c>
      <c r="B7640" s="11" t="s">
        <v>916</v>
      </c>
      <c r="C7640" s="12">
        <v>0.0</v>
      </c>
      <c r="D7640" s="12">
        <f t="shared" si="1"/>
        <v>21</v>
      </c>
    </row>
    <row r="7641">
      <c r="A7641" s="10">
        <v>45251.0</v>
      </c>
      <c r="B7641" s="11" t="s">
        <v>1711</v>
      </c>
      <c r="C7641" s="12">
        <v>0.0</v>
      </c>
      <c r="D7641" s="12">
        <f t="shared" si="1"/>
        <v>21</v>
      </c>
    </row>
    <row r="7642">
      <c r="A7642" s="10">
        <v>45251.0</v>
      </c>
      <c r="B7642" s="11" t="s">
        <v>315</v>
      </c>
      <c r="C7642" s="12">
        <v>0.0</v>
      </c>
      <c r="D7642" s="12">
        <f t="shared" si="1"/>
        <v>21</v>
      </c>
    </row>
    <row r="7643">
      <c r="A7643" s="10">
        <v>45251.0</v>
      </c>
      <c r="B7643" s="11" t="s">
        <v>968</v>
      </c>
      <c r="C7643" s="12">
        <v>0.0</v>
      </c>
      <c r="D7643" s="12">
        <f t="shared" si="1"/>
        <v>21</v>
      </c>
    </row>
    <row r="7644">
      <c r="A7644" s="10">
        <v>45251.0</v>
      </c>
      <c r="B7644" s="11" t="s">
        <v>1074</v>
      </c>
      <c r="C7644" s="12">
        <v>0.0</v>
      </c>
      <c r="D7644" s="12">
        <f t="shared" si="1"/>
        <v>21</v>
      </c>
    </row>
    <row r="7645">
      <c r="A7645" s="10">
        <v>45251.0</v>
      </c>
      <c r="B7645" s="11" t="s">
        <v>4687</v>
      </c>
      <c r="C7645" s="12">
        <v>0.0</v>
      </c>
      <c r="D7645" s="12">
        <f t="shared" si="1"/>
        <v>21</v>
      </c>
    </row>
    <row r="7646">
      <c r="A7646" s="10">
        <v>45251.0</v>
      </c>
      <c r="B7646" s="11" t="s">
        <v>2128</v>
      </c>
      <c r="C7646" s="12">
        <v>0.0</v>
      </c>
      <c r="D7646" s="12">
        <f t="shared" si="1"/>
        <v>21</v>
      </c>
    </row>
    <row r="7647">
      <c r="A7647" s="10">
        <v>45251.0</v>
      </c>
      <c r="B7647" s="11" t="s">
        <v>4530</v>
      </c>
      <c r="C7647" s="12">
        <v>0.0</v>
      </c>
      <c r="D7647" s="12">
        <f t="shared" si="1"/>
        <v>21</v>
      </c>
    </row>
    <row r="7648">
      <c r="A7648" s="10">
        <v>45251.0</v>
      </c>
      <c r="B7648" s="11" t="s">
        <v>2062</v>
      </c>
      <c r="C7648" s="12">
        <v>0.0</v>
      </c>
      <c r="D7648" s="12">
        <f t="shared" si="1"/>
        <v>21</v>
      </c>
    </row>
    <row r="7649">
      <c r="A7649" s="10">
        <v>45251.0</v>
      </c>
      <c r="B7649" s="11" t="s">
        <v>2671</v>
      </c>
      <c r="C7649" s="12">
        <v>0.0</v>
      </c>
      <c r="D7649" s="12">
        <f t="shared" si="1"/>
        <v>21</v>
      </c>
    </row>
    <row r="7650">
      <c r="A7650" s="10">
        <v>45251.0</v>
      </c>
      <c r="B7650" s="11" t="s">
        <v>4559</v>
      </c>
      <c r="C7650" s="12">
        <v>0.0</v>
      </c>
      <c r="D7650" s="12">
        <f t="shared" si="1"/>
        <v>21</v>
      </c>
    </row>
    <row r="7651">
      <c r="A7651" s="10">
        <v>45251.0</v>
      </c>
      <c r="B7651" s="11" t="s">
        <v>2734</v>
      </c>
      <c r="C7651" s="12">
        <v>0.0</v>
      </c>
      <c r="D7651" s="12">
        <f t="shared" si="1"/>
        <v>21</v>
      </c>
    </row>
    <row r="7652">
      <c r="A7652" s="10">
        <v>45251.0</v>
      </c>
      <c r="B7652" s="11" t="s">
        <v>3641</v>
      </c>
      <c r="C7652" s="12">
        <v>0.0</v>
      </c>
      <c r="D7652" s="12">
        <f t="shared" si="1"/>
        <v>21</v>
      </c>
    </row>
    <row r="7653">
      <c r="A7653" s="10">
        <v>45251.0</v>
      </c>
      <c r="B7653" s="11" t="s">
        <v>272</v>
      </c>
      <c r="C7653" s="12">
        <v>0.0</v>
      </c>
      <c r="D7653" s="12">
        <f t="shared" si="1"/>
        <v>21</v>
      </c>
    </row>
    <row r="7654">
      <c r="A7654" s="10">
        <v>45251.0</v>
      </c>
      <c r="B7654" s="11" t="s">
        <v>353</v>
      </c>
      <c r="C7654" s="12">
        <v>0.0</v>
      </c>
      <c r="D7654" s="12">
        <f t="shared" si="1"/>
        <v>21</v>
      </c>
    </row>
    <row r="7655">
      <c r="A7655" s="10">
        <v>45251.0</v>
      </c>
      <c r="B7655" s="11" t="s">
        <v>4664</v>
      </c>
      <c r="C7655" s="12">
        <v>0.0</v>
      </c>
      <c r="D7655" s="12">
        <f t="shared" si="1"/>
        <v>21</v>
      </c>
    </row>
    <row r="7656">
      <c r="A7656" s="10">
        <v>45251.0</v>
      </c>
      <c r="B7656" s="11" t="s">
        <v>4622</v>
      </c>
      <c r="C7656" s="12">
        <v>0.0</v>
      </c>
      <c r="D7656" s="12">
        <f t="shared" si="1"/>
        <v>21</v>
      </c>
    </row>
    <row r="7657">
      <c r="A7657" s="10">
        <v>45251.0</v>
      </c>
      <c r="B7657" s="11" t="s">
        <v>1568</v>
      </c>
      <c r="C7657" s="12">
        <v>0.0</v>
      </c>
      <c r="D7657" s="12">
        <f t="shared" si="1"/>
        <v>21</v>
      </c>
    </row>
    <row r="7658">
      <c r="A7658" s="10">
        <v>45251.0</v>
      </c>
      <c r="B7658" s="11" t="s">
        <v>889</v>
      </c>
      <c r="C7658" s="12">
        <v>0.0</v>
      </c>
      <c r="D7658" s="12">
        <f t="shared" si="1"/>
        <v>21</v>
      </c>
    </row>
    <row r="7659">
      <c r="A7659" s="10">
        <v>45251.0</v>
      </c>
      <c r="B7659" s="11" t="s">
        <v>635</v>
      </c>
      <c r="C7659" s="12">
        <v>0.0</v>
      </c>
      <c r="D7659" s="12">
        <f t="shared" si="1"/>
        <v>21</v>
      </c>
    </row>
    <row r="7660">
      <c r="A7660" s="10">
        <v>45251.0</v>
      </c>
      <c r="B7660" s="11" t="s">
        <v>4273</v>
      </c>
      <c r="C7660" s="12">
        <v>0.0</v>
      </c>
      <c r="D7660" s="12">
        <f t="shared" si="1"/>
        <v>21</v>
      </c>
    </row>
    <row r="7661">
      <c r="A7661" s="10">
        <v>45251.0</v>
      </c>
      <c r="B7661" s="11" t="s">
        <v>4688</v>
      </c>
      <c r="C7661" s="12">
        <v>0.0</v>
      </c>
      <c r="D7661" s="12">
        <f t="shared" si="1"/>
        <v>21</v>
      </c>
    </row>
    <row r="7662">
      <c r="A7662" s="10">
        <v>45251.0</v>
      </c>
      <c r="B7662" s="11" t="s">
        <v>740</v>
      </c>
      <c r="C7662" s="12">
        <v>0.0</v>
      </c>
      <c r="D7662" s="12">
        <f t="shared" si="1"/>
        <v>21</v>
      </c>
    </row>
    <row r="7663">
      <c r="A7663" s="10">
        <v>45251.0</v>
      </c>
      <c r="B7663" s="11" t="s">
        <v>1227</v>
      </c>
      <c r="C7663" s="12">
        <v>0.0</v>
      </c>
      <c r="D7663" s="12">
        <f t="shared" si="1"/>
        <v>21</v>
      </c>
    </row>
    <row r="7664">
      <c r="A7664" s="10">
        <v>45251.0</v>
      </c>
      <c r="B7664" s="11" t="s">
        <v>3927</v>
      </c>
      <c r="C7664" s="12">
        <v>0.0</v>
      </c>
      <c r="D7664" s="12">
        <f t="shared" si="1"/>
        <v>21</v>
      </c>
    </row>
    <row r="7665">
      <c r="A7665" s="10">
        <v>45251.0</v>
      </c>
      <c r="B7665" s="11" t="s">
        <v>2144</v>
      </c>
      <c r="C7665" s="12">
        <v>0.0</v>
      </c>
      <c r="D7665" s="12">
        <f t="shared" si="1"/>
        <v>21</v>
      </c>
    </row>
    <row r="7666">
      <c r="A7666" s="10">
        <v>45251.0</v>
      </c>
      <c r="B7666" s="11" t="s">
        <v>1287</v>
      </c>
      <c r="C7666" s="12">
        <v>0.0</v>
      </c>
      <c r="D7666" s="12">
        <f t="shared" si="1"/>
        <v>21</v>
      </c>
    </row>
    <row r="7667">
      <c r="A7667" s="10">
        <v>45251.0</v>
      </c>
      <c r="B7667" s="11" t="s">
        <v>4689</v>
      </c>
      <c r="C7667" s="12">
        <v>0.0</v>
      </c>
      <c r="D7667" s="12">
        <f t="shared" si="1"/>
        <v>21</v>
      </c>
    </row>
    <row r="7668">
      <c r="A7668" s="10">
        <v>45251.0</v>
      </c>
      <c r="B7668" s="11" t="s">
        <v>1379</v>
      </c>
      <c r="C7668" s="12">
        <v>0.0</v>
      </c>
      <c r="D7668" s="12">
        <f t="shared" si="1"/>
        <v>21</v>
      </c>
    </row>
    <row r="7669">
      <c r="A7669" s="10">
        <v>45251.0</v>
      </c>
      <c r="B7669" s="11" t="s">
        <v>972</v>
      </c>
      <c r="C7669" s="12">
        <v>0.0</v>
      </c>
      <c r="D7669" s="12">
        <f t="shared" si="1"/>
        <v>21</v>
      </c>
    </row>
    <row r="7670">
      <c r="A7670" s="10">
        <v>45251.0</v>
      </c>
      <c r="B7670" s="11" t="s">
        <v>4690</v>
      </c>
      <c r="C7670" s="12">
        <v>0.0</v>
      </c>
      <c r="D7670" s="12">
        <f t="shared" si="1"/>
        <v>21</v>
      </c>
    </row>
    <row r="7671">
      <c r="A7671" s="10">
        <v>45251.0</v>
      </c>
      <c r="B7671" s="11" t="s">
        <v>1787</v>
      </c>
      <c r="C7671" s="12">
        <v>0.0</v>
      </c>
      <c r="D7671" s="12">
        <f t="shared" si="1"/>
        <v>21</v>
      </c>
    </row>
    <row r="7672">
      <c r="A7672" s="10">
        <v>45251.0</v>
      </c>
      <c r="B7672" s="11" t="s">
        <v>4691</v>
      </c>
      <c r="C7672" s="12">
        <v>0.0</v>
      </c>
      <c r="D7672" s="12">
        <f t="shared" si="1"/>
        <v>21</v>
      </c>
    </row>
    <row r="7673">
      <c r="A7673" s="10">
        <v>45251.0</v>
      </c>
      <c r="B7673" s="11" t="s">
        <v>239</v>
      </c>
      <c r="C7673" s="12">
        <v>0.0</v>
      </c>
      <c r="D7673" s="12">
        <f t="shared" si="1"/>
        <v>21</v>
      </c>
    </row>
    <row r="7674">
      <c r="A7674" s="10">
        <v>45251.0</v>
      </c>
      <c r="B7674" s="11" t="s">
        <v>3522</v>
      </c>
      <c r="C7674" s="12">
        <v>0.0</v>
      </c>
      <c r="D7674" s="12">
        <f t="shared" si="1"/>
        <v>21</v>
      </c>
    </row>
    <row r="7675">
      <c r="A7675" s="10">
        <v>45251.0</v>
      </c>
      <c r="B7675" s="11" t="s">
        <v>3327</v>
      </c>
      <c r="C7675" s="12">
        <v>0.0</v>
      </c>
      <c r="D7675" s="12">
        <f t="shared" si="1"/>
        <v>21</v>
      </c>
    </row>
    <row r="7676">
      <c r="A7676" s="10">
        <v>45251.0</v>
      </c>
      <c r="B7676" s="11" t="s">
        <v>2440</v>
      </c>
      <c r="C7676" s="12">
        <v>0.0</v>
      </c>
      <c r="D7676" s="12">
        <f t="shared" si="1"/>
        <v>21</v>
      </c>
    </row>
    <row r="7677">
      <c r="A7677" s="10">
        <v>45251.0</v>
      </c>
      <c r="B7677" s="11" t="s">
        <v>3597</v>
      </c>
      <c r="C7677" s="12">
        <v>0.0</v>
      </c>
      <c r="D7677" s="12">
        <f t="shared" si="1"/>
        <v>21</v>
      </c>
    </row>
    <row r="7678">
      <c r="A7678" s="10">
        <v>45251.0</v>
      </c>
      <c r="B7678" s="11" t="s">
        <v>455</v>
      </c>
      <c r="C7678" s="12">
        <v>0.0</v>
      </c>
      <c r="D7678" s="12">
        <f t="shared" si="1"/>
        <v>21</v>
      </c>
    </row>
    <row r="7679">
      <c r="A7679" s="10">
        <v>45251.0</v>
      </c>
      <c r="B7679" s="11" t="s">
        <v>4692</v>
      </c>
      <c r="C7679" s="12">
        <v>0.0</v>
      </c>
      <c r="D7679" s="12">
        <f t="shared" si="1"/>
        <v>21</v>
      </c>
    </row>
    <row r="7680">
      <c r="A7680" s="10">
        <v>45251.0</v>
      </c>
      <c r="B7680" s="11" t="s">
        <v>4693</v>
      </c>
      <c r="C7680" s="12">
        <v>0.0</v>
      </c>
      <c r="D7680" s="12">
        <f t="shared" si="1"/>
        <v>21</v>
      </c>
    </row>
    <row r="7681">
      <c r="A7681" s="10">
        <v>45251.0</v>
      </c>
      <c r="B7681" s="11" t="s">
        <v>2491</v>
      </c>
      <c r="C7681" s="12">
        <v>0.0</v>
      </c>
      <c r="D7681" s="12">
        <f t="shared" si="1"/>
        <v>21</v>
      </c>
    </row>
    <row r="7682">
      <c r="A7682" s="10">
        <v>45251.0</v>
      </c>
      <c r="B7682" s="11" t="s">
        <v>4694</v>
      </c>
      <c r="C7682" s="12">
        <v>0.0</v>
      </c>
      <c r="D7682" s="12">
        <f t="shared" si="1"/>
        <v>21</v>
      </c>
    </row>
    <row r="7683">
      <c r="A7683" s="10">
        <v>45251.0</v>
      </c>
      <c r="B7683" s="11" t="s">
        <v>369</v>
      </c>
      <c r="C7683" s="12">
        <v>0.0</v>
      </c>
      <c r="D7683" s="12">
        <f t="shared" si="1"/>
        <v>21</v>
      </c>
    </row>
    <row r="7684">
      <c r="A7684" s="10">
        <v>45251.0</v>
      </c>
      <c r="B7684" s="11" t="s">
        <v>357</v>
      </c>
      <c r="C7684" s="12">
        <v>0.0</v>
      </c>
      <c r="D7684" s="12">
        <f t="shared" si="1"/>
        <v>21</v>
      </c>
    </row>
    <row r="7685">
      <c r="A7685" s="10">
        <v>45251.0</v>
      </c>
      <c r="B7685" s="11" t="s">
        <v>4695</v>
      </c>
      <c r="C7685" s="12">
        <v>0.0</v>
      </c>
      <c r="D7685" s="12">
        <f t="shared" si="1"/>
        <v>21</v>
      </c>
    </row>
    <row r="7686">
      <c r="A7686" s="10">
        <v>45251.0</v>
      </c>
      <c r="B7686" s="11" t="s">
        <v>1759</v>
      </c>
      <c r="C7686" s="12">
        <v>0.0</v>
      </c>
      <c r="D7686" s="12">
        <f t="shared" si="1"/>
        <v>21</v>
      </c>
    </row>
    <row r="7687">
      <c r="A7687" s="10">
        <v>45251.0</v>
      </c>
      <c r="B7687" s="11" t="s">
        <v>3695</v>
      </c>
      <c r="C7687" s="12">
        <v>0.0</v>
      </c>
      <c r="D7687" s="12">
        <f t="shared" si="1"/>
        <v>21</v>
      </c>
    </row>
    <row r="7688">
      <c r="A7688" s="10">
        <v>45251.0</v>
      </c>
      <c r="B7688" s="11" t="s">
        <v>3045</v>
      </c>
      <c r="C7688" s="12">
        <v>0.0</v>
      </c>
      <c r="D7688" s="12">
        <f t="shared" si="1"/>
        <v>21</v>
      </c>
    </row>
    <row r="7689">
      <c r="A7689" s="10">
        <v>45251.0</v>
      </c>
      <c r="B7689" s="11" t="s">
        <v>4696</v>
      </c>
      <c r="C7689" s="12">
        <v>0.0</v>
      </c>
      <c r="D7689" s="12">
        <f t="shared" si="1"/>
        <v>21</v>
      </c>
    </row>
    <row r="7690">
      <c r="A7690" s="10">
        <v>45251.0</v>
      </c>
      <c r="B7690" s="11" t="s">
        <v>4697</v>
      </c>
      <c r="C7690" s="12">
        <v>0.0</v>
      </c>
      <c r="D7690" s="12">
        <f t="shared" si="1"/>
        <v>21</v>
      </c>
    </row>
    <row r="7691">
      <c r="A7691" s="10">
        <v>45257.0</v>
      </c>
      <c r="B7691" s="11" t="s">
        <v>315</v>
      </c>
      <c r="C7691" s="12">
        <v>0.0</v>
      </c>
      <c r="D7691" s="12">
        <f t="shared" si="1"/>
        <v>27</v>
      </c>
    </row>
    <row r="7692">
      <c r="A7692" s="10">
        <v>45257.0</v>
      </c>
      <c r="B7692" s="11" t="s">
        <v>4698</v>
      </c>
      <c r="C7692" s="12">
        <v>0.0</v>
      </c>
      <c r="D7692" s="12">
        <f t="shared" si="1"/>
        <v>27</v>
      </c>
    </row>
    <row r="7693">
      <c r="A7693" s="10">
        <v>45257.0</v>
      </c>
      <c r="B7693" s="11" t="s">
        <v>324</v>
      </c>
      <c r="C7693" s="12">
        <v>0.0</v>
      </c>
      <c r="D7693" s="12">
        <f t="shared" si="1"/>
        <v>27</v>
      </c>
    </row>
    <row r="7694">
      <c r="A7694" s="10">
        <v>45257.0</v>
      </c>
      <c r="B7694" s="11" t="s">
        <v>397</v>
      </c>
      <c r="C7694" s="12">
        <v>0.0</v>
      </c>
      <c r="D7694" s="12">
        <f t="shared" si="1"/>
        <v>27</v>
      </c>
    </row>
    <row r="7695">
      <c r="A7695" s="10">
        <v>45257.0</v>
      </c>
      <c r="B7695" s="11" t="s">
        <v>4699</v>
      </c>
      <c r="C7695" s="12">
        <v>0.0</v>
      </c>
      <c r="D7695" s="12">
        <f t="shared" si="1"/>
        <v>27</v>
      </c>
    </row>
    <row r="7696">
      <c r="A7696" s="10">
        <v>45257.0</v>
      </c>
      <c r="B7696" s="11" t="s">
        <v>1569</v>
      </c>
      <c r="C7696" s="12">
        <v>0.0</v>
      </c>
      <c r="D7696" s="12">
        <f t="shared" si="1"/>
        <v>27</v>
      </c>
    </row>
    <row r="7697">
      <c r="A7697" s="10">
        <v>45257.0</v>
      </c>
      <c r="B7697" s="11" t="s">
        <v>415</v>
      </c>
      <c r="C7697" s="12">
        <v>0.0</v>
      </c>
      <c r="D7697" s="12">
        <f t="shared" si="1"/>
        <v>27</v>
      </c>
    </row>
    <row r="7698">
      <c r="A7698" s="10">
        <v>45257.0</v>
      </c>
      <c r="B7698" s="11" t="s">
        <v>4700</v>
      </c>
      <c r="C7698" s="12">
        <v>0.0</v>
      </c>
      <c r="D7698" s="12">
        <f t="shared" si="1"/>
        <v>27</v>
      </c>
    </row>
    <row r="7699">
      <c r="A7699" s="10">
        <v>45257.0</v>
      </c>
      <c r="B7699" s="11" t="s">
        <v>1594</v>
      </c>
      <c r="C7699" s="12">
        <v>0.0</v>
      </c>
      <c r="D7699" s="12">
        <f t="shared" si="1"/>
        <v>27</v>
      </c>
    </row>
    <row r="7700">
      <c r="A7700" s="10">
        <v>45257.0</v>
      </c>
      <c r="B7700" s="11" t="s">
        <v>1702</v>
      </c>
      <c r="C7700" s="12">
        <v>0.0</v>
      </c>
      <c r="D7700" s="12">
        <f t="shared" si="1"/>
        <v>27</v>
      </c>
    </row>
    <row r="7701">
      <c r="A7701" s="10">
        <v>45257.0</v>
      </c>
      <c r="B7701" s="11" t="s">
        <v>1101</v>
      </c>
      <c r="C7701" s="12">
        <v>0.0</v>
      </c>
      <c r="D7701" s="12">
        <f t="shared" si="1"/>
        <v>27</v>
      </c>
    </row>
    <row r="7702">
      <c r="A7702" s="10">
        <v>45257.0</v>
      </c>
      <c r="B7702" s="11" t="s">
        <v>302</v>
      </c>
      <c r="C7702" s="12">
        <v>0.0</v>
      </c>
      <c r="D7702" s="12">
        <f t="shared" si="1"/>
        <v>27</v>
      </c>
    </row>
    <row r="7703">
      <c r="A7703" s="10">
        <v>45257.0</v>
      </c>
      <c r="B7703" s="11" t="s">
        <v>4701</v>
      </c>
      <c r="C7703" s="12">
        <v>0.0</v>
      </c>
      <c r="D7703" s="12">
        <f t="shared" si="1"/>
        <v>27</v>
      </c>
    </row>
    <row r="7704">
      <c r="A7704" s="10">
        <v>45257.0</v>
      </c>
      <c r="B7704" s="11" t="s">
        <v>4247</v>
      </c>
      <c r="C7704" s="12">
        <v>0.0</v>
      </c>
      <c r="D7704" s="12">
        <f t="shared" si="1"/>
        <v>27</v>
      </c>
    </row>
    <row r="7705">
      <c r="A7705" s="10">
        <v>45257.0</v>
      </c>
      <c r="B7705" s="11" t="s">
        <v>1711</v>
      </c>
      <c r="C7705" s="12">
        <v>0.0</v>
      </c>
      <c r="D7705" s="12">
        <f t="shared" si="1"/>
        <v>27</v>
      </c>
    </row>
    <row r="7706">
      <c r="A7706" s="10">
        <v>45257.0</v>
      </c>
      <c r="B7706" s="11" t="s">
        <v>4702</v>
      </c>
      <c r="C7706" s="12">
        <v>0.0</v>
      </c>
      <c r="D7706" s="12">
        <f t="shared" si="1"/>
        <v>27</v>
      </c>
    </row>
    <row r="7707">
      <c r="A7707" s="10">
        <v>45257.0</v>
      </c>
      <c r="B7707" s="11" t="s">
        <v>1317</v>
      </c>
      <c r="C7707" s="12">
        <v>0.0</v>
      </c>
      <c r="D7707" s="12">
        <f t="shared" si="1"/>
        <v>27</v>
      </c>
    </row>
    <row r="7708">
      <c r="A7708" s="10">
        <v>45257.0</v>
      </c>
      <c r="B7708" s="11" t="s">
        <v>2026</v>
      </c>
      <c r="C7708" s="12">
        <v>0.0</v>
      </c>
      <c r="D7708" s="12">
        <f t="shared" si="1"/>
        <v>27</v>
      </c>
    </row>
    <row r="7709">
      <c r="A7709" s="10">
        <v>45257.0</v>
      </c>
      <c r="B7709" s="11" t="s">
        <v>3488</v>
      </c>
      <c r="C7709" s="12">
        <v>0.0</v>
      </c>
      <c r="D7709" s="12">
        <f t="shared" si="1"/>
        <v>27</v>
      </c>
    </row>
    <row r="7710">
      <c r="A7710" s="10">
        <v>45257.0</v>
      </c>
      <c r="B7710" s="11" t="s">
        <v>327</v>
      </c>
      <c r="C7710" s="12">
        <v>0.0</v>
      </c>
      <c r="D7710" s="12">
        <f t="shared" si="1"/>
        <v>27</v>
      </c>
    </row>
    <row r="7711">
      <c r="A7711" s="10">
        <v>45257.0</v>
      </c>
      <c r="B7711" s="11" t="s">
        <v>4703</v>
      </c>
      <c r="C7711" s="12">
        <v>0.0</v>
      </c>
      <c r="D7711" s="12">
        <f t="shared" si="1"/>
        <v>27</v>
      </c>
    </row>
    <row r="7712">
      <c r="A7712" s="10">
        <v>45257.0</v>
      </c>
      <c r="B7712" s="11" t="s">
        <v>1460</v>
      </c>
      <c r="C7712" s="12">
        <v>0.0</v>
      </c>
      <c r="D7712" s="12">
        <f t="shared" si="1"/>
        <v>27</v>
      </c>
    </row>
    <row r="7713">
      <c r="A7713" s="10">
        <v>45257.0</v>
      </c>
      <c r="B7713" s="11" t="s">
        <v>4704</v>
      </c>
      <c r="C7713" s="12">
        <v>0.0</v>
      </c>
      <c r="D7713" s="12">
        <f t="shared" si="1"/>
        <v>27</v>
      </c>
    </row>
    <row r="7714">
      <c r="A7714" s="10">
        <v>45257.0</v>
      </c>
      <c r="B7714" s="11" t="s">
        <v>4705</v>
      </c>
      <c r="C7714" s="12">
        <v>0.0</v>
      </c>
      <c r="D7714" s="12">
        <f t="shared" si="1"/>
        <v>27</v>
      </c>
    </row>
    <row r="7715">
      <c r="A7715" s="10">
        <v>45257.0</v>
      </c>
      <c r="B7715" s="11" t="s">
        <v>4706</v>
      </c>
      <c r="C7715" s="12">
        <v>0.0</v>
      </c>
      <c r="D7715" s="12">
        <f t="shared" si="1"/>
        <v>27</v>
      </c>
    </row>
    <row r="7716">
      <c r="A7716" s="10">
        <v>45257.0</v>
      </c>
      <c r="B7716" s="11" t="s">
        <v>424</v>
      </c>
      <c r="C7716" s="12">
        <v>0.0</v>
      </c>
      <c r="D7716" s="12">
        <f t="shared" si="1"/>
        <v>27</v>
      </c>
    </row>
    <row r="7717">
      <c r="A7717" s="10">
        <v>45257.0</v>
      </c>
      <c r="B7717" s="11" t="s">
        <v>3195</v>
      </c>
      <c r="C7717" s="12">
        <v>0.0</v>
      </c>
      <c r="D7717" s="12">
        <f t="shared" si="1"/>
        <v>27</v>
      </c>
    </row>
    <row r="7718">
      <c r="A7718" s="10">
        <v>45257.0</v>
      </c>
      <c r="B7718" s="11" t="s">
        <v>4707</v>
      </c>
      <c r="C7718" s="12">
        <v>0.0</v>
      </c>
      <c r="D7718" s="12">
        <f t="shared" si="1"/>
        <v>27</v>
      </c>
    </row>
    <row r="7719">
      <c r="A7719" s="10">
        <v>45257.0</v>
      </c>
      <c r="B7719" s="11" t="s">
        <v>4708</v>
      </c>
      <c r="C7719" s="12">
        <v>0.0</v>
      </c>
      <c r="D7719" s="12">
        <f t="shared" si="1"/>
        <v>27</v>
      </c>
    </row>
    <row r="7720">
      <c r="A7720" s="10">
        <v>45257.0</v>
      </c>
      <c r="B7720" s="11" t="s">
        <v>731</v>
      </c>
      <c r="C7720" s="12">
        <v>0.0</v>
      </c>
      <c r="D7720" s="12">
        <f t="shared" si="1"/>
        <v>27</v>
      </c>
    </row>
    <row r="7721">
      <c r="A7721" s="10">
        <v>45257.0</v>
      </c>
      <c r="B7721" s="11" t="s">
        <v>3923</v>
      </c>
      <c r="C7721" s="12">
        <v>0.0</v>
      </c>
      <c r="D7721" s="12">
        <f t="shared" si="1"/>
        <v>27</v>
      </c>
    </row>
    <row r="7722">
      <c r="A7722" s="10">
        <v>45257.0</v>
      </c>
      <c r="B7722" s="11" t="s">
        <v>1698</v>
      </c>
      <c r="C7722" s="12">
        <v>0.0</v>
      </c>
      <c r="D7722" s="12">
        <f t="shared" si="1"/>
        <v>27</v>
      </c>
    </row>
    <row r="7723">
      <c r="A7723" s="10">
        <v>45257.0</v>
      </c>
      <c r="B7723" s="11" t="s">
        <v>446</v>
      </c>
      <c r="C7723" s="12">
        <v>0.0</v>
      </c>
      <c r="D7723" s="12">
        <f t="shared" si="1"/>
        <v>27</v>
      </c>
    </row>
    <row r="7724">
      <c r="A7724" s="10">
        <v>45257.0</v>
      </c>
      <c r="B7724" s="11" t="s">
        <v>4643</v>
      </c>
      <c r="C7724" s="12">
        <v>0.0</v>
      </c>
      <c r="D7724" s="12">
        <f t="shared" si="1"/>
        <v>27</v>
      </c>
    </row>
    <row r="7725">
      <c r="A7725" s="10">
        <v>45257.0</v>
      </c>
      <c r="B7725" s="11" t="s">
        <v>4709</v>
      </c>
      <c r="C7725" s="12">
        <v>0.0</v>
      </c>
      <c r="D7725" s="12">
        <f t="shared" si="1"/>
        <v>27</v>
      </c>
    </row>
    <row r="7726">
      <c r="A7726" s="10">
        <v>45257.0</v>
      </c>
      <c r="B7726" s="11" t="s">
        <v>4710</v>
      </c>
      <c r="C7726" s="12">
        <v>0.0</v>
      </c>
      <c r="D7726" s="12">
        <f t="shared" si="1"/>
        <v>27</v>
      </c>
    </row>
    <row r="7727">
      <c r="A7727" s="10">
        <v>45257.0</v>
      </c>
      <c r="B7727" s="11" t="s">
        <v>1947</v>
      </c>
      <c r="C7727" s="12">
        <v>0.0</v>
      </c>
      <c r="D7727" s="12">
        <f t="shared" si="1"/>
        <v>27</v>
      </c>
    </row>
    <row r="7728">
      <c r="A7728" s="10">
        <v>45257.0</v>
      </c>
      <c r="B7728" s="11" t="s">
        <v>2444</v>
      </c>
      <c r="C7728" s="12">
        <v>0.0</v>
      </c>
      <c r="D7728" s="12">
        <f t="shared" si="1"/>
        <v>27</v>
      </c>
    </row>
    <row r="7729">
      <c r="A7729" s="10">
        <v>45257.0</v>
      </c>
      <c r="B7729" s="11" t="s">
        <v>4115</v>
      </c>
      <c r="C7729" s="12">
        <v>0.0</v>
      </c>
      <c r="D7729" s="12">
        <f t="shared" si="1"/>
        <v>27</v>
      </c>
    </row>
    <row r="7730">
      <c r="A7730" s="10">
        <v>45257.0</v>
      </c>
      <c r="B7730" s="11" t="s">
        <v>689</v>
      </c>
      <c r="C7730" s="12">
        <v>0.0</v>
      </c>
      <c r="D7730" s="12">
        <f t="shared" si="1"/>
        <v>27</v>
      </c>
    </row>
    <row r="7731">
      <c r="A7731" s="10">
        <v>45257.0</v>
      </c>
      <c r="B7731" s="11" t="s">
        <v>4711</v>
      </c>
      <c r="C7731" s="12">
        <v>0.0</v>
      </c>
      <c r="D7731" s="12">
        <f t="shared" si="1"/>
        <v>27</v>
      </c>
    </row>
    <row r="7732">
      <c r="A7732" s="10">
        <v>45257.0</v>
      </c>
      <c r="B7732" s="11" t="s">
        <v>4712</v>
      </c>
      <c r="C7732" s="12">
        <v>0.0</v>
      </c>
      <c r="D7732" s="12">
        <f t="shared" si="1"/>
        <v>27</v>
      </c>
    </row>
    <row r="7733">
      <c r="A7733" s="10">
        <v>45257.0</v>
      </c>
      <c r="B7733" s="11" t="s">
        <v>3530</v>
      </c>
      <c r="C7733" s="12">
        <v>0.0</v>
      </c>
      <c r="D7733" s="12">
        <f t="shared" si="1"/>
        <v>27</v>
      </c>
    </row>
    <row r="7734">
      <c r="A7734" s="10">
        <v>45257.0</v>
      </c>
      <c r="B7734" s="11" t="s">
        <v>4713</v>
      </c>
      <c r="C7734" s="12">
        <v>0.0</v>
      </c>
      <c r="D7734" s="12">
        <f t="shared" si="1"/>
        <v>27</v>
      </c>
    </row>
    <row r="7735">
      <c r="A7735" s="10">
        <v>45260.0</v>
      </c>
      <c r="B7735" s="11" t="s">
        <v>4714</v>
      </c>
      <c r="C7735" s="12">
        <v>0.0</v>
      </c>
      <c r="D7735" s="12">
        <f t="shared" si="1"/>
        <v>30</v>
      </c>
    </row>
    <row r="7736">
      <c r="A7736" s="10">
        <v>45260.0</v>
      </c>
      <c r="B7736" s="11" t="s">
        <v>3990</v>
      </c>
      <c r="C7736" s="12">
        <v>0.0</v>
      </c>
      <c r="D7736" s="12">
        <f t="shared" si="1"/>
        <v>30</v>
      </c>
    </row>
    <row r="7737">
      <c r="A7737" s="10">
        <v>45260.0</v>
      </c>
      <c r="B7737" s="11" t="s">
        <v>594</v>
      </c>
      <c r="C7737" s="12">
        <v>0.0</v>
      </c>
      <c r="D7737" s="12">
        <f t="shared" si="1"/>
        <v>30</v>
      </c>
    </row>
    <row r="7738">
      <c r="A7738" s="10">
        <v>45260.0</v>
      </c>
      <c r="B7738" s="11" t="s">
        <v>4715</v>
      </c>
      <c r="C7738" s="12">
        <v>0.0</v>
      </c>
      <c r="D7738" s="12">
        <f t="shared" si="1"/>
        <v>30</v>
      </c>
    </row>
    <row r="7739">
      <c r="A7739" s="10">
        <v>45260.0</v>
      </c>
      <c r="B7739" s="11" t="s">
        <v>3679</v>
      </c>
      <c r="C7739" s="12">
        <v>0.0</v>
      </c>
      <c r="D7739" s="12">
        <f t="shared" si="1"/>
        <v>30</v>
      </c>
    </row>
    <row r="7740">
      <c r="A7740" s="10">
        <v>45260.0</v>
      </c>
      <c r="B7740" s="11" t="s">
        <v>4716</v>
      </c>
      <c r="C7740" s="12">
        <v>0.0</v>
      </c>
      <c r="D7740" s="12">
        <f t="shared" si="1"/>
        <v>30</v>
      </c>
    </row>
    <row r="7741">
      <c r="A7741" s="10">
        <v>45260.0</v>
      </c>
      <c r="B7741" s="11" t="s">
        <v>3735</v>
      </c>
      <c r="C7741" s="12">
        <v>0.0</v>
      </c>
      <c r="D7741" s="12">
        <f t="shared" si="1"/>
        <v>30</v>
      </c>
    </row>
    <row r="7742">
      <c r="A7742" s="10">
        <v>45260.0</v>
      </c>
      <c r="B7742" s="11" t="s">
        <v>4717</v>
      </c>
      <c r="C7742" s="12">
        <v>0.0</v>
      </c>
      <c r="D7742" s="12">
        <f t="shared" si="1"/>
        <v>30</v>
      </c>
    </row>
    <row r="7743">
      <c r="A7743" s="10">
        <v>45260.0</v>
      </c>
      <c r="B7743" s="11" t="s">
        <v>668</v>
      </c>
      <c r="C7743" s="12">
        <v>0.0</v>
      </c>
      <c r="D7743" s="12">
        <f t="shared" si="1"/>
        <v>30</v>
      </c>
    </row>
    <row r="7744">
      <c r="A7744" s="10">
        <v>45260.0</v>
      </c>
      <c r="B7744" s="11" t="s">
        <v>4718</v>
      </c>
      <c r="C7744" s="12">
        <v>0.0</v>
      </c>
      <c r="D7744" s="12">
        <f t="shared" si="1"/>
        <v>30</v>
      </c>
    </row>
    <row r="7745">
      <c r="A7745" s="10">
        <v>45260.0</v>
      </c>
      <c r="B7745" s="11" t="s">
        <v>1059</v>
      </c>
      <c r="C7745" s="12">
        <v>0.0</v>
      </c>
      <c r="D7745" s="12">
        <f t="shared" si="1"/>
        <v>30</v>
      </c>
    </row>
    <row r="7746">
      <c r="A7746" s="10">
        <v>45260.0</v>
      </c>
      <c r="B7746" s="11" t="s">
        <v>2038</v>
      </c>
      <c r="C7746" s="12">
        <v>0.0</v>
      </c>
      <c r="D7746" s="12">
        <f t="shared" si="1"/>
        <v>30</v>
      </c>
    </row>
    <row r="7747">
      <c r="A7747" s="10">
        <v>45260.0</v>
      </c>
      <c r="B7747" s="11" t="s">
        <v>968</v>
      </c>
      <c r="C7747" s="12">
        <v>0.0</v>
      </c>
      <c r="D7747" s="12">
        <f t="shared" si="1"/>
        <v>30</v>
      </c>
    </row>
    <row r="7748">
      <c r="A7748" s="10">
        <v>45260.0</v>
      </c>
      <c r="B7748" s="11" t="s">
        <v>4719</v>
      </c>
      <c r="C7748" s="12">
        <v>0.0</v>
      </c>
      <c r="D7748" s="12">
        <f t="shared" si="1"/>
        <v>30</v>
      </c>
    </row>
    <row r="7749">
      <c r="A7749" s="10">
        <v>45260.0</v>
      </c>
      <c r="B7749" s="11" t="s">
        <v>3687</v>
      </c>
      <c r="C7749" s="12">
        <v>0.0</v>
      </c>
      <c r="D7749" s="12">
        <f t="shared" si="1"/>
        <v>30</v>
      </c>
    </row>
    <row r="7750">
      <c r="A7750" s="10">
        <v>45260.0</v>
      </c>
      <c r="B7750" s="11" t="s">
        <v>4720</v>
      </c>
      <c r="C7750" s="12">
        <v>0.0</v>
      </c>
      <c r="D7750" s="12">
        <f t="shared" si="1"/>
        <v>30</v>
      </c>
    </row>
    <row r="7751">
      <c r="A7751" s="10">
        <v>45260.0</v>
      </c>
      <c r="B7751" s="11" t="s">
        <v>2768</v>
      </c>
      <c r="C7751" s="12">
        <v>0.0</v>
      </c>
      <c r="D7751" s="12">
        <f t="shared" si="1"/>
        <v>30</v>
      </c>
    </row>
    <row r="7752">
      <c r="A7752" s="10">
        <v>45260.0</v>
      </c>
      <c r="B7752" s="11" t="s">
        <v>4721</v>
      </c>
      <c r="C7752" s="12">
        <v>0.0</v>
      </c>
      <c r="D7752" s="12">
        <f t="shared" si="1"/>
        <v>30</v>
      </c>
    </row>
    <row r="7753">
      <c r="A7753" s="10">
        <v>45260.0</v>
      </c>
      <c r="B7753" s="11" t="s">
        <v>397</v>
      </c>
      <c r="C7753" s="12">
        <v>0.0</v>
      </c>
      <c r="D7753" s="12">
        <f t="shared" si="1"/>
        <v>30</v>
      </c>
    </row>
    <row r="7754">
      <c r="A7754" s="10">
        <v>45260.0</v>
      </c>
      <c r="B7754" s="11" t="s">
        <v>2716</v>
      </c>
      <c r="C7754" s="12">
        <v>0.0</v>
      </c>
      <c r="D7754" s="12">
        <f t="shared" si="1"/>
        <v>30</v>
      </c>
    </row>
    <row r="7755">
      <c r="A7755" s="10">
        <v>45260.0</v>
      </c>
      <c r="B7755" s="11" t="s">
        <v>2224</v>
      </c>
      <c r="C7755" s="12">
        <v>0.0</v>
      </c>
      <c r="D7755" s="12">
        <f t="shared" si="1"/>
        <v>30</v>
      </c>
    </row>
    <row r="7756">
      <c r="A7756" s="10">
        <v>45260.0</v>
      </c>
      <c r="B7756" s="11" t="s">
        <v>4722</v>
      </c>
      <c r="C7756" s="12">
        <v>0.0</v>
      </c>
      <c r="D7756" s="12">
        <f t="shared" si="1"/>
        <v>30</v>
      </c>
    </row>
    <row r="7757">
      <c r="A7757" s="10">
        <v>45260.0</v>
      </c>
      <c r="B7757" s="11" t="s">
        <v>4723</v>
      </c>
      <c r="C7757" s="12">
        <v>0.0</v>
      </c>
      <c r="D7757" s="12">
        <f t="shared" si="1"/>
        <v>30</v>
      </c>
    </row>
    <row r="7758">
      <c r="A7758" s="10">
        <v>45260.0</v>
      </c>
      <c r="B7758" s="11" t="s">
        <v>4724</v>
      </c>
      <c r="C7758" s="12">
        <v>0.0</v>
      </c>
      <c r="D7758" s="12">
        <f t="shared" si="1"/>
        <v>30</v>
      </c>
    </row>
    <row r="7759">
      <c r="A7759" s="10">
        <v>45260.0</v>
      </c>
      <c r="B7759" s="11" t="s">
        <v>4725</v>
      </c>
      <c r="C7759" s="12">
        <v>0.0</v>
      </c>
      <c r="D7759" s="12">
        <f t="shared" si="1"/>
        <v>30</v>
      </c>
    </row>
    <row r="7760">
      <c r="A7760" s="10">
        <v>45260.0</v>
      </c>
      <c r="B7760" s="11" t="s">
        <v>4726</v>
      </c>
      <c r="C7760" s="12">
        <v>0.0</v>
      </c>
      <c r="D7760" s="12">
        <f t="shared" si="1"/>
        <v>30</v>
      </c>
    </row>
    <row r="7761">
      <c r="A7761" s="10">
        <v>45260.0</v>
      </c>
      <c r="B7761" s="11" t="s">
        <v>2423</v>
      </c>
      <c r="C7761" s="12">
        <v>0.0</v>
      </c>
      <c r="D7761" s="12">
        <f t="shared" si="1"/>
        <v>30</v>
      </c>
    </row>
    <row r="7762">
      <c r="A7762" s="10">
        <v>45260.0</v>
      </c>
      <c r="B7762" s="11" t="s">
        <v>4413</v>
      </c>
      <c r="C7762" s="12">
        <v>0.0</v>
      </c>
      <c r="D7762" s="12">
        <f t="shared" si="1"/>
        <v>30</v>
      </c>
    </row>
    <row r="7763">
      <c r="A7763" s="10">
        <v>45260.0</v>
      </c>
      <c r="B7763" s="11" t="s">
        <v>980</v>
      </c>
      <c r="C7763" s="12">
        <v>0.0</v>
      </c>
      <c r="D7763" s="12">
        <f t="shared" si="1"/>
        <v>30</v>
      </c>
    </row>
    <row r="7764">
      <c r="A7764" s="10">
        <v>45260.0</v>
      </c>
      <c r="B7764" s="11" t="s">
        <v>4727</v>
      </c>
      <c r="C7764" s="12">
        <v>0.0</v>
      </c>
      <c r="D7764" s="12">
        <f t="shared" si="1"/>
        <v>30</v>
      </c>
    </row>
    <row r="7765">
      <c r="A7765" s="10">
        <v>45260.0</v>
      </c>
      <c r="B7765" s="11" t="s">
        <v>3029</v>
      </c>
      <c r="C7765" s="12">
        <v>0.0</v>
      </c>
      <c r="D7765" s="12">
        <f t="shared" si="1"/>
        <v>30</v>
      </c>
    </row>
    <row r="7766">
      <c r="A7766" s="10">
        <v>45260.0</v>
      </c>
      <c r="B7766" s="11" t="s">
        <v>1277</v>
      </c>
      <c r="C7766" s="12">
        <v>0.0</v>
      </c>
      <c r="D7766" s="12">
        <f t="shared" si="1"/>
        <v>30</v>
      </c>
    </row>
    <row r="7767">
      <c r="A7767" s="10">
        <v>45260.0</v>
      </c>
      <c r="B7767" s="11" t="s">
        <v>4728</v>
      </c>
      <c r="C7767" s="12">
        <v>0.0</v>
      </c>
      <c r="D7767" s="12">
        <f t="shared" si="1"/>
        <v>30</v>
      </c>
    </row>
    <row r="7768">
      <c r="A7768" s="10">
        <v>45260.0</v>
      </c>
      <c r="B7768" s="11" t="s">
        <v>4729</v>
      </c>
      <c r="C7768" s="12">
        <v>0.0</v>
      </c>
      <c r="D7768" s="12">
        <f t="shared" si="1"/>
        <v>30</v>
      </c>
    </row>
    <row r="7769">
      <c r="A7769" s="10">
        <v>45260.0</v>
      </c>
      <c r="B7769" s="11" t="s">
        <v>4730</v>
      </c>
      <c r="C7769" s="12">
        <v>0.0</v>
      </c>
      <c r="D7769" s="12">
        <f t="shared" si="1"/>
        <v>30</v>
      </c>
    </row>
    <row r="7770">
      <c r="A7770" s="10">
        <v>45260.0</v>
      </c>
      <c r="B7770" s="11" t="s">
        <v>863</v>
      </c>
      <c r="C7770" s="12">
        <v>0.0</v>
      </c>
      <c r="D7770" s="12">
        <f t="shared" si="1"/>
        <v>30</v>
      </c>
    </row>
    <row r="7771">
      <c r="A7771" s="10">
        <v>45260.0</v>
      </c>
      <c r="B7771" s="11" t="s">
        <v>4731</v>
      </c>
      <c r="C7771" s="12">
        <v>0.0</v>
      </c>
      <c r="D7771" s="12">
        <f t="shared" si="1"/>
        <v>30</v>
      </c>
    </row>
    <row r="7772">
      <c r="A7772" s="10">
        <v>45260.0</v>
      </c>
      <c r="B7772" s="11" t="s">
        <v>4732</v>
      </c>
      <c r="C7772" s="12">
        <v>0.0</v>
      </c>
      <c r="D7772" s="12">
        <f t="shared" si="1"/>
        <v>30</v>
      </c>
    </row>
    <row r="7773">
      <c r="A7773" s="10">
        <v>45260.0</v>
      </c>
      <c r="B7773" s="11" t="s">
        <v>601</v>
      </c>
      <c r="C7773" s="12">
        <v>0.0</v>
      </c>
      <c r="D7773" s="12">
        <f t="shared" si="1"/>
        <v>30</v>
      </c>
    </row>
    <row r="7774">
      <c r="A7774" s="10">
        <v>45260.0</v>
      </c>
      <c r="B7774" s="11" t="s">
        <v>1195</v>
      </c>
      <c r="C7774" s="12">
        <v>0.0</v>
      </c>
      <c r="D7774" s="12">
        <f t="shared" si="1"/>
        <v>30</v>
      </c>
    </row>
    <row r="7775">
      <c r="A7775" s="10">
        <v>45260.0</v>
      </c>
      <c r="B7775" s="11" t="s">
        <v>1321</v>
      </c>
      <c r="C7775" s="12">
        <v>0.0</v>
      </c>
      <c r="D7775" s="12">
        <f t="shared" si="1"/>
        <v>30</v>
      </c>
    </row>
    <row r="7776">
      <c r="A7776" s="10">
        <v>45260.0</v>
      </c>
      <c r="B7776" s="11" t="s">
        <v>4733</v>
      </c>
      <c r="C7776" s="12">
        <v>0.0</v>
      </c>
      <c r="D7776" s="12">
        <f t="shared" si="1"/>
        <v>30</v>
      </c>
    </row>
    <row r="7777">
      <c r="A7777" s="10">
        <v>45260.0</v>
      </c>
      <c r="B7777" s="11" t="s">
        <v>4734</v>
      </c>
      <c r="C7777" s="12">
        <v>0.0</v>
      </c>
      <c r="D7777" s="12">
        <f t="shared" si="1"/>
        <v>30</v>
      </c>
    </row>
    <row r="7778">
      <c r="A7778" s="10">
        <v>45260.0</v>
      </c>
      <c r="B7778" s="11" t="s">
        <v>2281</v>
      </c>
      <c r="C7778" s="12">
        <v>0.0</v>
      </c>
      <c r="D7778" s="12">
        <f t="shared" si="1"/>
        <v>30</v>
      </c>
    </row>
    <row r="7779">
      <c r="A7779" s="10">
        <v>45260.0</v>
      </c>
      <c r="B7779" s="11" t="s">
        <v>4735</v>
      </c>
      <c r="C7779" s="12">
        <v>0.0</v>
      </c>
      <c r="D7779" s="12">
        <f t="shared" si="1"/>
        <v>30</v>
      </c>
    </row>
    <row r="7780">
      <c r="A7780" s="10">
        <v>45260.0</v>
      </c>
      <c r="B7780" s="11" t="s">
        <v>4736</v>
      </c>
      <c r="C7780" s="12">
        <v>0.0</v>
      </c>
      <c r="D7780" s="12">
        <f t="shared" si="1"/>
        <v>30</v>
      </c>
    </row>
    <row r="7781">
      <c r="A7781" s="10">
        <v>45260.0</v>
      </c>
      <c r="B7781" s="11" t="s">
        <v>4737</v>
      </c>
      <c r="C7781" s="12">
        <v>0.0</v>
      </c>
      <c r="D7781" s="12">
        <f t="shared" si="1"/>
        <v>30</v>
      </c>
    </row>
    <row r="7782">
      <c r="A7782" s="10">
        <v>45260.0</v>
      </c>
      <c r="B7782" s="11" t="s">
        <v>627</v>
      </c>
      <c r="C7782" s="12">
        <v>0.0</v>
      </c>
      <c r="D7782" s="12">
        <f t="shared" si="1"/>
        <v>30</v>
      </c>
    </row>
    <row r="7783">
      <c r="A7783" s="10">
        <v>45260.0</v>
      </c>
      <c r="B7783" s="11" t="s">
        <v>1153</v>
      </c>
      <c r="C7783" s="12">
        <v>0.0</v>
      </c>
      <c r="D7783" s="12">
        <f t="shared" si="1"/>
        <v>30</v>
      </c>
    </row>
    <row r="7784">
      <c r="A7784" s="10">
        <v>45260.0</v>
      </c>
      <c r="B7784" s="11" t="s">
        <v>64</v>
      </c>
      <c r="C7784" s="12">
        <v>0.0</v>
      </c>
      <c r="D7784" s="12">
        <f t="shared" si="1"/>
        <v>30</v>
      </c>
    </row>
    <row r="7785">
      <c r="A7785" s="10">
        <v>45260.0</v>
      </c>
      <c r="B7785" s="11" t="s">
        <v>4738</v>
      </c>
      <c r="C7785" s="12">
        <v>0.0</v>
      </c>
      <c r="D7785" s="12">
        <f t="shared" si="1"/>
        <v>30</v>
      </c>
    </row>
    <row r="7786">
      <c r="A7786" s="10">
        <v>45260.0</v>
      </c>
      <c r="B7786" s="11" t="s">
        <v>1082</v>
      </c>
      <c r="C7786" s="12">
        <v>0.0</v>
      </c>
      <c r="D7786" s="12">
        <f t="shared" si="1"/>
        <v>30</v>
      </c>
    </row>
    <row r="7787">
      <c r="A7787" s="10">
        <v>45239.0</v>
      </c>
      <c r="B7787" s="11" t="s">
        <v>4739</v>
      </c>
      <c r="C7787" s="12">
        <v>0.0</v>
      </c>
      <c r="D7787" s="12">
        <f t="shared" si="1"/>
        <v>9</v>
      </c>
    </row>
    <row r="7788">
      <c r="A7788" s="10">
        <v>45239.0</v>
      </c>
      <c r="B7788" s="11" t="s">
        <v>4740</v>
      </c>
      <c r="C7788" s="12">
        <v>0.0</v>
      </c>
      <c r="D7788" s="12">
        <f t="shared" si="1"/>
        <v>9</v>
      </c>
    </row>
    <row r="7789">
      <c r="A7789" s="10">
        <v>45239.0</v>
      </c>
      <c r="B7789" s="11" t="s">
        <v>4741</v>
      </c>
      <c r="C7789" s="12">
        <v>0.0</v>
      </c>
      <c r="D7789" s="12">
        <f t="shared" si="1"/>
        <v>9</v>
      </c>
    </row>
    <row r="7790">
      <c r="A7790" s="10">
        <v>45239.0</v>
      </c>
      <c r="B7790" s="11" t="s">
        <v>4742</v>
      </c>
      <c r="C7790" s="12">
        <v>0.0</v>
      </c>
      <c r="D7790" s="12">
        <f t="shared" si="1"/>
        <v>9</v>
      </c>
    </row>
    <row r="7791">
      <c r="A7791" s="10">
        <v>45239.0</v>
      </c>
      <c r="B7791" s="11" t="s">
        <v>1595</v>
      </c>
      <c r="C7791" s="12">
        <v>0.0</v>
      </c>
      <c r="D7791" s="12">
        <f t="shared" si="1"/>
        <v>9</v>
      </c>
    </row>
    <row r="7792">
      <c r="A7792" s="10">
        <v>45239.0</v>
      </c>
      <c r="B7792" s="11" t="s">
        <v>4743</v>
      </c>
      <c r="C7792" s="12">
        <v>0.0</v>
      </c>
      <c r="D7792" s="12">
        <f t="shared" si="1"/>
        <v>9</v>
      </c>
    </row>
    <row r="7793">
      <c r="A7793" s="10">
        <v>45239.0</v>
      </c>
      <c r="B7793" s="11" t="s">
        <v>145</v>
      </c>
      <c r="C7793" s="12">
        <v>0.0</v>
      </c>
      <c r="D7793" s="12">
        <f t="shared" si="1"/>
        <v>9</v>
      </c>
    </row>
    <row r="7794">
      <c r="A7794" s="10">
        <v>45239.0</v>
      </c>
      <c r="B7794" s="11" t="s">
        <v>1130</v>
      </c>
      <c r="C7794" s="12">
        <v>0.0</v>
      </c>
      <c r="D7794" s="12">
        <f t="shared" si="1"/>
        <v>9</v>
      </c>
    </row>
    <row r="7795">
      <c r="A7795" s="10">
        <v>45239.0</v>
      </c>
      <c r="B7795" s="11" t="s">
        <v>4744</v>
      </c>
      <c r="C7795" s="12">
        <v>0.0</v>
      </c>
      <c r="D7795" s="12">
        <f t="shared" si="1"/>
        <v>9</v>
      </c>
    </row>
    <row r="7796">
      <c r="A7796" s="10">
        <v>45239.0</v>
      </c>
      <c r="B7796" s="11" t="s">
        <v>239</v>
      </c>
      <c r="C7796" s="12">
        <v>0.0</v>
      </c>
      <c r="D7796" s="12">
        <f t="shared" si="1"/>
        <v>9</v>
      </c>
    </row>
    <row r="7797">
      <c r="A7797" s="10">
        <v>45239.0</v>
      </c>
      <c r="B7797" s="11" t="s">
        <v>3041</v>
      </c>
      <c r="C7797" s="12">
        <v>0.0</v>
      </c>
      <c r="D7797" s="12">
        <f t="shared" si="1"/>
        <v>9</v>
      </c>
    </row>
    <row r="7798">
      <c r="A7798" s="10">
        <v>45239.0</v>
      </c>
      <c r="B7798" s="11" t="s">
        <v>621</v>
      </c>
      <c r="C7798" s="12">
        <v>0.0</v>
      </c>
      <c r="D7798" s="12">
        <f t="shared" si="1"/>
        <v>9</v>
      </c>
    </row>
    <row r="7799">
      <c r="A7799" s="10">
        <v>45239.0</v>
      </c>
      <c r="B7799" s="11" t="s">
        <v>203</v>
      </c>
      <c r="C7799" s="12">
        <v>0.0</v>
      </c>
      <c r="D7799" s="12">
        <f t="shared" si="1"/>
        <v>9</v>
      </c>
    </row>
    <row r="7800">
      <c r="A7800" s="10">
        <v>45239.0</v>
      </c>
      <c r="B7800" s="11" t="s">
        <v>4745</v>
      </c>
      <c r="C7800" s="12">
        <v>0.0</v>
      </c>
      <c r="D7800" s="12">
        <f t="shared" si="1"/>
        <v>9</v>
      </c>
    </row>
    <row r="7801">
      <c r="A7801" s="10">
        <v>45239.0</v>
      </c>
      <c r="B7801" s="11" t="s">
        <v>4746</v>
      </c>
      <c r="C7801" s="12">
        <v>0.0</v>
      </c>
      <c r="D7801" s="12">
        <f t="shared" si="1"/>
        <v>9</v>
      </c>
    </row>
    <row r="7802">
      <c r="A7802" s="10">
        <v>45239.0</v>
      </c>
      <c r="B7802" s="11" t="s">
        <v>213</v>
      </c>
      <c r="C7802" s="12">
        <v>0.0</v>
      </c>
      <c r="D7802" s="12">
        <f t="shared" si="1"/>
        <v>9</v>
      </c>
    </row>
    <row r="7803">
      <c r="A7803" s="10">
        <v>45239.0</v>
      </c>
      <c r="B7803" s="11" t="s">
        <v>1338</v>
      </c>
      <c r="C7803" s="12">
        <v>0.0</v>
      </c>
      <c r="D7803" s="12">
        <f t="shared" si="1"/>
        <v>9</v>
      </c>
    </row>
    <row r="7804">
      <c r="A7804" s="10">
        <v>45239.0</v>
      </c>
      <c r="B7804" s="11" t="s">
        <v>2311</v>
      </c>
      <c r="C7804" s="12">
        <v>0.0</v>
      </c>
      <c r="D7804" s="12">
        <f t="shared" si="1"/>
        <v>9</v>
      </c>
    </row>
    <row r="7805">
      <c r="A7805" s="10">
        <v>45239.0</v>
      </c>
      <c r="B7805" s="11" t="s">
        <v>4747</v>
      </c>
      <c r="C7805" s="12">
        <v>0.0</v>
      </c>
      <c r="D7805" s="12">
        <f t="shared" si="1"/>
        <v>9</v>
      </c>
    </row>
    <row r="7806">
      <c r="A7806" s="10">
        <v>45239.0</v>
      </c>
      <c r="B7806" s="11" t="s">
        <v>4748</v>
      </c>
      <c r="C7806" s="12">
        <v>0.0</v>
      </c>
      <c r="D7806" s="12">
        <f t="shared" si="1"/>
        <v>9</v>
      </c>
    </row>
    <row r="7807">
      <c r="A7807" s="10">
        <v>45239.0</v>
      </c>
      <c r="B7807" s="11" t="s">
        <v>4749</v>
      </c>
      <c r="C7807" s="12">
        <v>0.0</v>
      </c>
      <c r="D7807" s="12">
        <f t="shared" si="1"/>
        <v>9</v>
      </c>
    </row>
    <row r="7808">
      <c r="A7808" s="10">
        <v>45239.0</v>
      </c>
      <c r="B7808" s="11" t="s">
        <v>2039</v>
      </c>
      <c r="C7808" s="12">
        <v>0.0</v>
      </c>
      <c r="D7808" s="12">
        <f t="shared" si="1"/>
        <v>9</v>
      </c>
    </row>
    <row r="7809">
      <c r="A7809" s="10">
        <v>45239.0</v>
      </c>
      <c r="B7809" s="11" t="s">
        <v>4750</v>
      </c>
      <c r="C7809" s="12">
        <v>0.0</v>
      </c>
      <c r="D7809" s="12">
        <f t="shared" si="1"/>
        <v>9</v>
      </c>
    </row>
    <row r="7810">
      <c r="A7810" s="10">
        <v>45239.0</v>
      </c>
      <c r="B7810" s="11" t="s">
        <v>4751</v>
      </c>
      <c r="C7810" s="12">
        <v>0.0</v>
      </c>
      <c r="D7810" s="12">
        <f t="shared" si="1"/>
        <v>9</v>
      </c>
    </row>
    <row r="7811">
      <c r="A7811" s="10">
        <v>45239.0</v>
      </c>
      <c r="B7811" s="11" t="s">
        <v>822</v>
      </c>
      <c r="C7811" s="12">
        <v>0.0</v>
      </c>
      <c r="D7811" s="12">
        <f t="shared" si="1"/>
        <v>9</v>
      </c>
    </row>
    <row r="7812">
      <c r="A7812" s="10">
        <v>45239.0</v>
      </c>
      <c r="B7812" s="11" t="s">
        <v>3847</v>
      </c>
      <c r="C7812" s="12">
        <v>0.0</v>
      </c>
      <c r="D7812" s="12">
        <f t="shared" si="1"/>
        <v>9</v>
      </c>
    </row>
    <row r="7813">
      <c r="A7813" s="10">
        <v>45239.0</v>
      </c>
      <c r="B7813" s="11" t="s">
        <v>4752</v>
      </c>
      <c r="C7813" s="12">
        <v>0.0</v>
      </c>
      <c r="D7813" s="12">
        <f t="shared" si="1"/>
        <v>9</v>
      </c>
    </row>
    <row r="7814">
      <c r="A7814" s="10">
        <v>45239.0</v>
      </c>
      <c r="B7814" s="11" t="s">
        <v>1085</v>
      </c>
      <c r="C7814" s="12">
        <v>0.0</v>
      </c>
      <c r="D7814" s="12">
        <f t="shared" si="1"/>
        <v>9</v>
      </c>
    </row>
    <row r="7815">
      <c r="A7815" s="10">
        <v>45239.0</v>
      </c>
      <c r="B7815" s="11" t="s">
        <v>938</v>
      </c>
      <c r="C7815" s="12">
        <v>0.0</v>
      </c>
      <c r="D7815" s="12">
        <f t="shared" si="1"/>
        <v>9</v>
      </c>
    </row>
    <row r="7816">
      <c r="A7816" s="10">
        <v>45239.0</v>
      </c>
      <c r="B7816" s="11" t="s">
        <v>1926</v>
      </c>
      <c r="C7816" s="12">
        <v>0.0</v>
      </c>
      <c r="D7816" s="12">
        <f t="shared" si="1"/>
        <v>9</v>
      </c>
    </row>
    <row r="7817">
      <c r="A7817" s="10">
        <v>45239.0</v>
      </c>
      <c r="B7817" s="11" t="s">
        <v>4753</v>
      </c>
      <c r="C7817" s="12">
        <v>0.0</v>
      </c>
      <c r="D7817" s="12">
        <f t="shared" si="1"/>
        <v>9</v>
      </c>
    </row>
    <row r="7818">
      <c r="A7818" s="10">
        <v>45239.0</v>
      </c>
      <c r="B7818" s="11" t="s">
        <v>4754</v>
      </c>
      <c r="C7818" s="12">
        <v>0.0</v>
      </c>
      <c r="D7818" s="12">
        <f t="shared" si="1"/>
        <v>9</v>
      </c>
    </row>
    <row r="7819">
      <c r="A7819" s="10">
        <v>45239.0</v>
      </c>
      <c r="B7819" s="11" t="s">
        <v>2030</v>
      </c>
      <c r="C7819" s="12">
        <v>0.0</v>
      </c>
      <c r="D7819" s="12">
        <f t="shared" si="1"/>
        <v>9</v>
      </c>
    </row>
    <row r="7820">
      <c r="A7820" s="10">
        <v>45239.0</v>
      </c>
      <c r="B7820" s="11" t="s">
        <v>4755</v>
      </c>
      <c r="C7820" s="12">
        <v>0.0</v>
      </c>
      <c r="D7820" s="12">
        <f t="shared" si="1"/>
        <v>9</v>
      </c>
    </row>
    <row r="7821">
      <c r="A7821" s="10">
        <v>45239.0</v>
      </c>
      <c r="B7821" s="11" t="s">
        <v>4756</v>
      </c>
      <c r="C7821" s="12">
        <v>0.0</v>
      </c>
      <c r="D7821" s="12">
        <f t="shared" si="1"/>
        <v>9</v>
      </c>
    </row>
    <row r="7822">
      <c r="A7822" s="10">
        <v>45239.0</v>
      </c>
      <c r="B7822" s="11" t="s">
        <v>2852</v>
      </c>
      <c r="C7822" s="12">
        <v>0.0</v>
      </c>
      <c r="D7822" s="12">
        <f t="shared" si="1"/>
        <v>9</v>
      </c>
    </row>
    <row r="7823">
      <c r="A7823" s="10">
        <v>45239.0</v>
      </c>
      <c r="B7823" s="11" t="s">
        <v>4643</v>
      </c>
      <c r="C7823" s="12">
        <v>0.0</v>
      </c>
      <c r="D7823" s="12">
        <f t="shared" si="1"/>
        <v>9</v>
      </c>
    </row>
    <row r="7824">
      <c r="A7824" s="10">
        <v>45239.0</v>
      </c>
      <c r="B7824" s="11" t="s">
        <v>4757</v>
      </c>
      <c r="C7824" s="12">
        <v>0.0</v>
      </c>
      <c r="D7824" s="12">
        <f t="shared" si="1"/>
        <v>9</v>
      </c>
    </row>
    <row r="7825">
      <c r="A7825" s="10">
        <v>45239.0</v>
      </c>
      <c r="B7825" s="11" t="s">
        <v>1174</v>
      </c>
      <c r="C7825" s="12">
        <v>0.0</v>
      </c>
      <c r="D7825" s="12">
        <f t="shared" si="1"/>
        <v>9</v>
      </c>
    </row>
    <row r="7826">
      <c r="A7826" s="10">
        <v>45239.0</v>
      </c>
      <c r="B7826" s="11" t="s">
        <v>4758</v>
      </c>
      <c r="C7826" s="12">
        <v>0.0</v>
      </c>
      <c r="D7826" s="12">
        <f t="shared" si="1"/>
        <v>9</v>
      </c>
    </row>
    <row r="7827">
      <c r="A7827" s="10">
        <v>45239.0</v>
      </c>
      <c r="B7827" s="11" t="s">
        <v>1583</v>
      </c>
      <c r="C7827" s="12">
        <v>0.0</v>
      </c>
      <c r="D7827" s="12">
        <f t="shared" si="1"/>
        <v>9</v>
      </c>
    </row>
    <row r="7828">
      <c r="A7828" s="10">
        <v>45239.0</v>
      </c>
      <c r="B7828" s="11" t="s">
        <v>4759</v>
      </c>
      <c r="C7828" s="12">
        <v>0.0</v>
      </c>
      <c r="D7828" s="12">
        <f t="shared" si="1"/>
        <v>9</v>
      </c>
    </row>
    <row r="7829">
      <c r="A7829" s="10">
        <v>45239.0</v>
      </c>
      <c r="B7829" s="11" t="s">
        <v>4760</v>
      </c>
      <c r="C7829" s="12">
        <v>0.0</v>
      </c>
      <c r="D7829" s="12">
        <f t="shared" si="1"/>
        <v>9</v>
      </c>
    </row>
    <row r="7830">
      <c r="A7830" s="10">
        <v>45239.0</v>
      </c>
      <c r="B7830" s="11" t="s">
        <v>4761</v>
      </c>
      <c r="C7830" s="12">
        <v>0.0</v>
      </c>
      <c r="D7830" s="12">
        <f t="shared" si="1"/>
        <v>9</v>
      </c>
    </row>
    <row r="7831">
      <c r="A7831" s="10">
        <v>45239.0</v>
      </c>
      <c r="B7831" s="11" t="s">
        <v>1217</v>
      </c>
      <c r="C7831" s="12">
        <v>0.0</v>
      </c>
      <c r="D7831" s="12">
        <f t="shared" si="1"/>
        <v>9</v>
      </c>
    </row>
    <row r="7832">
      <c r="A7832" s="10">
        <v>45239.0</v>
      </c>
      <c r="B7832" s="11" t="s">
        <v>1687</v>
      </c>
      <c r="C7832" s="12">
        <v>0.0</v>
      </c>
      <c r="D7832" s="12">
        <f t="shared" si="1"/>
        <v>9</v>
      </c>
    </row>
    <row r="7833">
      <c r="A7833" s="10">
        <v>45239.0</v>
      </c>
      <c r="B7833" s="11" t="s">
        <v>471</v>
      </c>
      <c r="C7833" s="12">
        <v>0.0</v>
      </c>
      <c r="D7833" s="12">
        <f t="shared" si="1"/>
        <v>9</v>
      </c>
    </row>
    <row r="7834">
      <c r="A7834" s="10">
        <v>45239.0</v>
      </c>
      <c r="B7834" s="11" t="s">
        <v>129</v>
      </c>
      <c r="C7834" s="12">
        <v>0.0</v>
      </c>
      <c r="D7834" s="12">
        <f t="shared" si="1"/>
        <v>9</v>
      </c>
    </row>
    <row r="7835">
      <c r="A7835" s="10">
        <v>45239.0</v>
      </c>
      <c r="B7835" s="11" t="s">
        <v>1749</v>
      </c>
      <c r="C7835" s="12">
        <v>0.0</v>
      </c>
      <c r="D7835" s="12">
        <f t="shared" si="1"/>
        <v>9</v>
      </c>
    </row>
    <row r="7836">
      <c r="A7836" s="10">
        <v>45239.0</v>
      </c>
      <c r="B7836" s="11" t="s">
        <v>4762</v>
      </c>
      <c r="C7836" s="12">
        <v>0.0</v>
      </c>
      <c r="D7836" s="12">
        <f t="shared" si="1"/>
        <v>9</v>
      </c>
    </row>
    <row r="7837">
      <c r="A7837" s="10">
        <v>45239.0</v>
      </c>
      <c r="B7837" s="11" t="s">
        <v>4393</v>
      </c>
      <c r="C7837" s="12">
        <v>0.0</v>
      </c>
      <c r="D7837" s="12">
        <f t="shared" si="1"/>
        <v>9</v>
      </c>
    </row>
    <row r="7838">
      <c r="A7838" s="10">
        <v>45239.0</v>
      </c>
      <c r="B7838" s="11" t="s">
        <v>2534</v>
      </c>
      <c r="C7838" s="12">
        <v>0.0</v>
      </c>
      <c r="D7838" s="12">
        <f t="shared" si="1"/>
        <v>9</v>
      </c>
    </row>
    <row r="7839">
      <c r="A7839" s="10">
        <v>45239.0</v>
      </c>
      <c r="B7839" s="11" t="s">
        <v>4763</v>
      </c>
      <c r="C7839" s="12">
        <v>0.0</v>
      </c>
      <c r="D7839" s="12">
        <f t="shared" si="1"/>
        <v>9</v>
      </c>
    </row>
    <row r="7840">
      <c r="A7840" s="10">
        <v>45239.0</v>
      </c>
      <c r="B7840" s="11" t="s">
        <v>870</v>
      </c>
      <c r="C7840" s="12">
        <v>0.0</v>
      </c>
      <c r="D7840" s="12">
        <f t="shared" si="1"/>
        <v>9</v>
      </c>
    </row>
    <row r="7841">
      <c r="A7841" s="10">
        <v>45239.0</v>
      </c>
      <c r="B7841" s="11" t="s">
        <v>3200</v>
      </c>
      <c r="C7841" s="12">
        <v>0.0</v>
      </c>
      <c r="D7841" s="12">
        <f t="shared" si="1"/>
        <v>9</v>
      </c>
    </row>
    <row r="7842">
      <c r="A7842" s="10">
        <v>45239.0</v>
      </c>
      <c r="B7842" s="11" t="s">
        <v>4764</v>
      </c>
      <c r="C7842" s="12">
        <v>0.0</v>
      </c>
      <c r="D7842" s="12">
        <f t="shared" si="1"/>
        <v>9</v>
      </c>
    </row>
    <row r="7843">
      <c r="A7843" s="10">
        <v>45239.0</v>
      </c>
      <c r="B7843" s="11" t="s">
        <v>369</v>
      </c>
      <c r="C7843" s="12">
        <v>0.0</v>
      </c>
      <c r="D7843" s="12">
        <f t="shared" si="1"/>
        <v>9</v>
      </c>
    </row>
    <row r="7844">
      <c r="A7844" s="10">
        <v>45239.0</v>
      </c>
      <c r="B7844" s="11" t="s">
        <v>3210</v>
      </c>
      <c r="C7844" s="12">
        <v>0.0</v>
      </c>
      <c r="D7844" s="12">
        <f t="shared" si="1"/>
        <v>9</v>
      </c>
    </row>
    <row r="7845">
      <c r="A7845" s="10">
        <v>45239.0</v>
      </c>
      <c r="B7845" s="11" t="s">
        <v>3985</v>
      </c>
      <c r="C7845" s="12">
        <v>0.0</v>
      </c>
      <c r="D7845" s="12">
        <f t="shared" si="1"/>
        <v>9</v>
      </c>
    </row>
    <row r="7846">
      <c r="A7846" s="10">
        <v>45239.0</v>
      </c>
      <c r="B7846" s="11" t="s">
        <v>4765</v>
      </c>
      <c r="C7846" s="12">
        <v>0.0</v>
      </c>
      <c r="D7846" s="12">
        <f t="shared" si="1"/>
        <v>9</v>
      </c>
    </row>
    <row r="7847">
      <c r="A7847" s="10">
        <v>45239.0</v>
      </c>
      <c r="B7847" s="11" t="s">
        <v>3573</v>
      </c>
      <c r="C7847" s="12">
        <v>0.0</v>
      </c>
      <c r="D7847" s="12">
        <f t="shared" si="1"/>
        <v>9</v>
      </c>
    </row>
    <row r="7848">
      <c r="A7848" s="10">
        <v>45239.0</v>
      </c>
      <c r="B7848" s="11" t="s">
        <v>4766</v>
      </c>
      <c r="C7848" s="12">
        <v>0.0</v>
      </c>
      <c r="D7848" s="12">
        <f t="shared" si="1"/>
        <v>9</v>
      </c>
    </row>
    <row r="7849">
      <c r="A7849" s="10">
        <v>45239.0</v>
      </c>
      <c r="B7849" s="11" t="s">
        <v>1073</v>
      </c>
      <c r="C7849" s="12">
        <v>0.0</v>
      </c>
      <c r="D7849" s="12">
        <f t="shared" si="1"/>
        <v>9</v>
      </c>
    </row>
    <row r="7850">
      <c r="A7850" s="10">
        <v>45239.0</v>
      </c>
      <c r="B7850" s="11" t="s">
        <v>2564</v>
      </c>
      <c r="C7850" s="12">
        <v>0.0</v>
      </c>
      <c r="D7850" s="12">
        <f t="shared" si="1"/>
        <v>9</v>
      </c>
    </row>
    <row r="7851">
      <c r="A7851" s="10">
        <v>45239.0</v>
      </c>
      <c r="B7851" s="11" t="s">
        <v>4767</v>
      </c>
      <c r="C7851" s="12">
        <v>0.0</v>
      </c>
      <c r="D7851" s="12">
        <f t="shared" si="1"/>
        <v>9</v>
      </c>
    </row>
    <row r="7852">
      <c r="A7852" s="10">
        <v>45239.0</v>
      </c>
      <c r="B7852" s="11" t="s">
        <v>4768</v>
      </c>
      <c r="C7852" s="12">
        <v>0.0</v>
      </c>
      <c r="D7852" s="12">
        <f t="shared" si="1"/>
        <v>9</v>
      </c>
    </row>
    <row r="7853">
      <c r="A7853" s="10">
        <v>45239.0</v>
      </c>
      <c r="B7853" s="11" t="s">
        <v>2324</v>
      </c>
      <c r="C7853" s="12">
        <v>0.0</v>
      </c>
      <c r="D7853" s="12">
        <f t="shared" si="1"/>
        <v>9</v>
      </c>
    </row>
    <row r="7854">
      <c r="A7854" s="10">
        <v>45239.0</v>
      </c>
      <c r="B7854" s="11" t="s">
        <v>1365</v>
      </c>
      <c r="C7854" s="12">
        <v>0.0</v>
      </c>
      <c r="D7854" s="12">
        <f t="shared" si="1"/>
        <v>9</v>
      </c>
    </row>
    <row r="7855">
      <c r="A7855" s="10">
        <v>45239.0</v>
      </c>
      <c r="B7855" s="11" t="s">
        <v>4769</v>
      </c>
      <c r="C7855" s="12">
        <v>0.0</v>
      </c>
      <c r="D7855" s="12">
        <f t="shared" si="1"/>
        <v>9</v>
      </c>
    </row>
    <row r="7856">
      <c r="A7856" s="10">
        <v>45239.0</v>
      </c>
      <c r="B7856" s="11" t="s">
        <v>4770</v>
      </c>
      <c r="C7856" s="12">
        <v>0.0</v>
      </c>
      <c r="D7856" s="12">
        <f t="shared" si="1"/>
        <v>9</v>
      </c>
    </row>
    <row r="7857">
      <c r="A7857" s="10">
        <v>45239.0</v>
      </c>
      <c r="B7857" s="11" t="s">
        <v>2320</v>
      </c>
      <c r="C7857" s="12">
        <v>0.0</v>
      </c>
      <c r="D7857" s="12">
        <f t="shared" si="1"/>
        <v>9</v>
      </c>
    </row>
    <row r="7858">
      <c r="A7858" s="10">
        <v>45239.0</v>
      </c>
      <c r="B7858" s="11" t="s">
        <v>4771</v>
      </c>
      <c r="C7858" s="12">
        <v>0.0</v>
      </c>
      <c r="D7858" s="12">
        <f t="shared" si="1"/>
        <v>9</v>
      </c>
    </row>
    <row r="7859">
      <c r="A7859" s="10">
        <v>45239.0</v>
      </c>
      <c r="B7859" s="11" t="s">
        <v>4772</v>
      </c>
      <c r="C7859" s="12">
        <v>0.0</v>
      </c>
      <c r="D7859" s="12">
        <f t="shared" si="1"/>
        <v>9</v>
      </c>
    </row>
    <row r="7860">
      <c r="A7860" s="10">
        <v>45239.0</v>
      </c>
      <c r="B7860" s="11" t="s">
        <v>4773</v>
      </c>
      <c r="C7860" s="12">
        <v>0.0</v>
      </c>
      <c r="D7860" s="12">
        <f t="shared" si="1"/>
        <v>9</v>
      </c>
    </row>
    <row r="7861">
      <c r="A7861" s="10">
        <v>45239.0</v>
      </c>
      <c r="B7861" s="11" t="s">
        <v>586</v>
      </c>
      <c r="C7861" s="12">
        <v>0.0</v>
      </c>
      <c r="D7861" s="12">
        <f t="shared" si="1"/>
        <v>9</v>
      </c>
    </row>
    <row r="7862">
      <c r="A7862" s="10">
        <v>45239.0</v>
      </c>
      <c r="B7862" s="11" t="s">
        <v>2322</v>
      </c>
      <c r="C7862" s="12">
        <v>0.0</v>
      </c>
      <c r="D7862" s="12">
        <f t="shared" si="1"/>
        <v>9</v>
      </c>
    </row>
    <row r="7863">
      <c r="A7863" s="10">
        <v>45239.0</v>
      </c>
      <c r="B7863" s="11" t="s">
        <v>1370</v>
      </c>
      <c r="C7863" s="12">
        <v>0.0</v>
      </c>
      <c r="D7863" s="12">
        <f t="shared" si="1"/>
        <v>9</v>
      </c>
    </row>
    <row r="7864">
      <c r="A7864" s="10">
        <v>45239.0</v>
      </c>
      <c r="B7864" s="11" t="s">
        <v>320</v>
      </c>
      <c r="C7864" s="12">
        <v>0.0</v>
      </c>
      <c r="D7864" s="12">
        <f t="shared" si="1"/>
        <v>9</v>
      </c>
    </row>
    <row r="7865">
      <c r="A7865" s="10">
        <v>45239.0</v>
      </c>
      <c r="B7865" s="11" t="s">
        <v>4337</v>
      </c>
      <c r="C7865" s="12">
        <v>0.0</v>
      </c>
      <c r="D7865" s="12">
        <f t="shared" si="1"/>
        <v>9</v>
      </c>
    </row>
    <row r="7866">
      <c r="A7866" s="10">
        <v>45239.0</v>
      </c>
      <c r="B7866" s="11" t="s">
        <v>275</v>
      </c>
      <c r="C7866" s="12">
        <v>0.0</v>
      </c>
      <c r="D7866" s="12">
        <f t="shared" si="1"/>
        <v>9</v>
      </c>
    </row>
    <row r="7867">
      <c r="A7867" s="10">
        <v>45239.0</v>
      </c>
      <c r="B7867" s="11" t="s">
        <v>4774</v>
      </c>
      <c r="C7867" s="12">
        <v>0.0</v>
      </c>
      <c r="D7867" s="12">
        <f t="shared" si="1"/>
        <v>9</v>
      </c>
    </row>
    <row r="7868">
      <c r="A7868" s="10">
        <v>45239.0</v>
      </c>
      <c r="B7868" s="11" t="s">
        <v>4775</v>
      </c>
      <c r="C7868" s="12">
        <v>0.0</v>
      </c>
      <c r="D7868" s="12">
        <f t="shared" si="1"/>
        <v>9</v>
      </c>
    </row>
    <row r="7869">
      <c r="A7869" s="10">
        <v>45232.0</v>
      </c>
      <c r="B7869" s="11" t="s">
        <v>373</v>
      </c>
      <c r="C7869" s="12">
        <v>0.0</v>
      </c>
      <c r="D7869" s="12">
        <f t="shared" si="1"/>
        <v>2</v>
      </c>
    </row>
    <row r="7870">
      <c r="A7870" s="10">
        <v>45232.0</v>
      </c>
      <c r="B7870" s="11" t="s">
        <v>97</v>
      </c>
      <c r="C7870" s="12">
        <v>0.0</v>
      </c>
      <c r="D7870" s="12">
        <f t="shared" si="1"/>
        <v>2</v>
      </c>
    </row>
    <row r="7871">
      <c r="A7871" s="10">
        <v>45232.0</v>
      </c>
      <c r="B7871" s="11" t="s">
        <v>4543</v>
      </c>
      <c r="C7871" s="12">
        <v>0.0</v>
      </c>
      <c r="D7871" s="12">
        <f t="shared" si="1"/>
        <v>2</v>
      </c>
    </row>
    <row r="7872">
      <c r="A7872" s="10">
        <v>45232.0</v>
      </c>
      <c r="B7872" s="11" t="s">
        <v>4776</v>
      </c>
      <c r="C7872" s="12">
        <v>0.0</v>
      </c>
      <c r="D7872" s="12">
        <f t="shared" si="1"/>
        <v>2</v>
      </c>
    </row>
    <row r="7873">
      <c r="A7873" s="10">
        <v>45232.0</v>
      </c>
      <c r="B7873" s="11" t="s">
        <v>507</v>
      </c>
      <c r="C7873" s="12">
        <v>0.0</v>
      </c>
      <c r="D7873" s="12">
        <f t="shared" si="1"/>
        <v>2</v>
      </c>
    </row>
    <row r="7874">
      <c r="A7874" s="10">
        <v>45232.0</v>
      </c>
      <c r="B7874" s="11" t="s">
        <v>667</v>
      </c>
      <c r="C7874" s="12">
        <v>0.0</v>
      </c>
      <c r="D7874" s="12">
        <f t="shared" si="1"/>
        <v>2</v>
      </c>
    </row>
    <row r="7875">
      <c r="A7875" s="10">
        <v>45232.0</v>
      </c>
      <c r="B7875" s="11" t="s">
        <v>1067</v>
      </c>
      <c r="C7875" s="12">
        <v>0.0</v>
      </c>
      <c r="D7875" s="12">
        <f t="shared" si="1"/>
        <v>2</v>
      </c>
    </row>
    <row r="7876">
      <c r="A7876" s="10">
        <v>45232.0</v>
      </c>
      <c r="B7876" s="11" t="s">
        <v>542</v>
      </c>
      <c r="C7876" s="12">
        <v>0.0</v>
      </c>
      <c r="D7876" s="12">
        <f t="shared" si="1"/>
        <v>2</v>
      </c>
    </row>
    <row r="7877">
      <c r="A7877" s="10">
        <v>45232.0</v>
      </c>
      <c r="B7877" s="11" t="s">
        <v>1440</v>
      </c>
      <c r="C7877" s="12">
        <v>0.0</v>
      </c>
      <c r="D7877" s="12">
        <f t="shared" si="1"/>
        <v>2</v>
      </c>
    </row>
    <row r="7878">
      <c r="A7878" s="10">
        <v>45232.0</v>
      </c>
      <c r="B7878" s="11" t="s">
        <v>263</v>
      </c>
      <c r="C7878" s="12">
        <v>0.0</v>
      </c>
      <c r="D7878" s="12">
        <f t="shared" si="1"/>
        <v>2</v>
      </c>
    </row>
    <row r="7879">
      <c r="A7879" s="10">
        <v>45232.0</v>
      </c>
      <c r="B7879" s="11" t="s">
        <v>549</v>
      </c>
      <c r="C7879" s="12">
        <v>0.0</v>
      </c>
      <c r="D7879" s="12">
        <f t="shared" si="1"/>
        <v>2</v>
      </c>
    </row>
    <row r="7880">
      <c r="A7880" s="10">
        <v>45232.0</v>
      </c>
      <c r="B7880" s="11" t="s">
        <v>4777</v>
      </c>
      <c r="C7880" s="12">
        <v>0.0</v>
      </c>
      <c r="D7880" s="12">
        <f t="shared" si="1"/>
        <v>2</v>
      </c>
    </row>
    <row r="7881">
      <c r="A7881" s="10">
        <v>45232.0</v>
      </c>
      <c r="B7881" s="11" t="s">
        <v>534</v>
      </c>
      <c r="C7881" s="12">
        <v>0.0</v>
      </c>
      <c r="D7881" s="12">
        <f t="shared" si="1"/>
        <v>2</v>
      </c>
    </row>
    <row r="7882">
      <c r="A7882" s="10">
        <v>45232.0</v>
      </c>
      <c r="B7882" s="11" t="s">
        <v>4778</v>
      </c>
      <c r="C7882" s="12">
        <v>0.0</v>
      </c>
      <c r="D7882" s="12">
        <f t="shared" si="1"/>
        <v>2</v>
      </c>
    </row>
    <row r="7883">
      <c r="A7883" s="10">
        <v>45232.0</v>
      </c>
      <c r="B7883" s="11" t="s">
        <v>306</v>
      </c>
      <c r="C7883" s="12">
        <v>0.0</v>
      </c>
      <c r="D7883" s="12">
        <f t="shared" si="1"/>
        <v>2</v>
      </c>
    </row>
    <row r="7884">
      <c r="A7884" s="10">
        <v>45232.0</v>
      </c>
      <c r="B7884" s="11" t="s">
        <v>1414</v>
      </c>
      <c r="C7884" s="12">
        <v>0.0</v>
      </c>
      <c r="D7884" s="12">
        <f t="shared" si="1"/>
        <v>2</v>
      </c>
    </row>
    <row r="7885">
      <c r="A7885" s="10">
        <v>45232.0</v>
      </c>
      <c r="B7885" s="11" t="s">
        <v>4779</v>
      </c>
      <c r="C7885" s="12">
        <v>0.0</v>
      </c>
      <c r="D7885" s="12">
        <f t="shared" si="1"/>
        <v>2</v>
      </c>
    </row>
    <row r="7886">
      <c r="A7886" s="10">
        <v>45232.0</v>
      </c>
      <c r="B7886" s="11" t="s">
        <v>2993</v>
      </c>
      <c r="C7886" s="12">
        <v>0.0</v>
      </c>
      <c r="D7886" s="12">
        <f t="shared" si="1"/>
        <v>2</v>
      </c>
    </row>
    <row r="7887">
      <c r="A7887" s="10">
        <v>45232.0</v>
      </c>
      <c r="B7887" s="11" t="s">
        <v>361</v>
      </c>
      <c r="C7887" s="12">
        <v>0.0</v>
      </c>
      <c r="D7887" s="12">
        <f t="shared" si="1"/>
        <v>2</v>
      </c>
    </row>
    <row r="7888">
      <c r="A7888" s="10">
        <v>45232.0</v>
      </c>
      <c r="B7888" s="11" t="s">
        <v>1168</v>
      </c>
      <c r="C7888" s="12">
        <v>0.0</v>
      </c>
      <c r="D7888" s="12">
        <f t="shared" si="1"/>
        <v>2</v>
      </c>
    </row>
    <row r="7889">
      <c r="A7889" s="10">
        <v>45232.0</v>
      </c>
      <c r="B7889" s="11" t="s">
        <v>4780</v>
      </c>
      <c r="C7889" s="12">
        <v>0.0</v>
      </c>
      <c r="D7889" s="12">
        <f t="shared" si="1"/>
        <v>2</v>
      </c>
    </row>
    <row r="7890">
      <c r="A7890" s="10">
        <v>45232.0</v>
      </c>
      <c r="B7890" s="11" t="s">
        <v>4781</v>
      </c>
      <c r="C7890" s="12">
        <v>0.0</v>
      </c>
      <c r="D7890" s="12">
        <f t="shared" si="1"/>
        <v>2</v>
      </c>
    </row>
    <row r="7891">
      <c r="A7891" s="10">
        <v>45232.0</v>
      </c>
      <c r="B7891" s="11" t="s">
        <v>4782</v>
      </c>
      <c r="C7891" s="12">
        <v>0.0</v>
      </c>
      <c r="D7891" s="12">
        <f t="shared" si="1"/>
        <v>2</v>
      </c>
    </row>
    <row r="7892">
      <c r="A7892" s="10">
        <v>45232.0</v>
      </c>
      <c r="B7892" s="11" t="s">
        <v>1360</v>
      </c>
      <c r="C7892" s="12">
        <v>0.0</v>
      </c>
      <c r="D7892" s="12">
        <f t="shared" si="1"/>
        <v>2</v>
      </c>
    </row>
    <row r="7893">
      <c r="A7893" s="10">
        <v>45232.0</v>
      </c>
      <c r="B7893" s="11" t="s">
        <v>4783</v>
      </c>
      <c r="C7893" s="12">
        <v>0.0</v>
      </c>
      <c r="D7893" s="12">
        <f t="shared" si="1"/>
        <v>2</v>
      </c>
    </row>
    <row r="7894">
      <c r="A7894" s="10">
        <v>45232.0</v>
      </c>
      <c r="B7894" s="11" t="s">
        <v>4784</v>
      </c>
      <c r="C7894" s="12">
        <v>0.0</v>
      </c>
      <c r="D7894" s="12">
        <f t="shared" si="1"/>
        <v>2</v>
      </c>
    </row>
    <row r="7895">
      <c r="A7895" s="10">
        <v>45232.0</v>
      </c>
      <c r="B7895" s="11" t="s">
        <v>4785</v>
      </c>
      <c r="C7895" s="12">
        <v>0.0</v>
      </c>
      <c r="D7895" s="12">
        <f t="shared" si="1"/>
        <v>2</v>
      </c>
    </row>
    <row r="7896">
      <c r="A7896" s="10">
        <v>45232.0</v>
      </c>
      <c r="B7896" s="11" t="s">
        <v>1972</v>
      </c>
      <c r="C7896" s="12">
        <v>0.0</v>
      </c>
      <c r="D7896" s="12">
        <f t="shared" si="1"/>
        <v>2</v>
      </c>
    </row>
    <row r="7897">
      <c r="A7897" s="10">
        <v>45232.0</v>
      </c>
      <c r="B7897" s="11" t="s">
        <v>4088</v>
      </c>
      <c r="C7897" s="12">
        <v>0.0</v>
      </c>
      <c r="D7897" s="12">
        <f t="shared" si="1"/>
        <v>2</v>
      </c>
    </row>
    <row r="7898">
      <c r="A7898" s="10">
        <v>45232.0</v>
      </c>
      <c r="B7898" s="11" t="s">
        <v>1365</v>
      </c>
      <c r="C7898" s="12">
        <v>0.0</v>
      </c>
      <c r="D7898" s="12">
        <f t="shared" si="1"/>
        <v>2</v>
      </c>
    </row>
    <row r="7899">
      <c r="A7899" s="10">
        <v>45232.0</v>
      </c>
      <c r="B7899" s="11" t="s">
        <v>4786</v>
      </c>
      <c r="C7899" s="12">
        <v>0.0</v>
      </c>
      <c r="D7899" s="12">
        <f t="shared" si="1"/>
        <v>2</v>
      </c>
    </row>
    <row r="7900">
      <c r="A7900" s="10">
        <v>45232.0</v>
      </c>
      <c r="B7900" s="11" t="s">
        <v>3679</v>
      </c>
      <c r="C7900" s="12">
        <v>0.0</v>
      </c>
      <c r="D7900" s="12">
        <f t="shared" si="1"/>
        <v>2</v>
      </c>
    </row>
    <row r="7901">
      <c r="A7901" s="10">
        <v>45232.0</v>
      </c>
      <c r="B7901" s="11" t="s">
        <v>1096</v>
      </c>
      <c r="C7901" s="12">
        <v>0.0</v>
      </c>
      <c r="D7901" s="12">
        <f t="shared" si="1"/>
        <v>2</v>
      </c>
    </row>
    <row r="7902">
      <c r="A7902" s="10">
        <v>45232.0</v>
      </c>
      <c r="B7902" s="11" t="s">
        <v>4787</v>
      </c>
      <c r="C7902" s="12">
        <v>0.0</v>
      </c>
      <c r="D7902" s="12">
        <f t="shared" si="1"/>
        <v>2</v>
      </c>
    </row>
    <row r="7903">
      <c r="A7903" s="10">
        <v>45232.0</v>
      </c>
      <c r="B7903" s="11" t="s">
        <v>405</v>
      </c>
      <c r="C7903" s="12">
        <v>0.0</v>
      </c>
      <c r="D7903" s="12">
        <f t="shared" si="1"/>
        <v>2</v>
      </c>
    </row>
    <row r="7904">
      <c r="A7904" s="10">
        <v>45232.0</v>
      </c>
      <c r="B7904" s="11" t="s">
        <v>404</v>
      </c>
      <c r="C7904" s="12">
        <v>0.0</v>
      </c>
      <c r="D7904" s="12">
        <f t="shared" si="1"/>
        <v>2</v>
      </c>
    </row>
    <row r="7905">
      <c r="A7905" s="10">
        <v>45232.0</v>
      </c>
      <c r="B7905" s="11" t="s">
        <v>4788</v>
      </c>
      <c r="C7905" s="12">
        <v>0.0</v>
      </c>
      <c r="D7905" s="12">
        <f t="shared" si="1"/>
        <v>2</v>
      </c>
    </row>
    <row r="7906">
      <c r="A7906" s="10">
        <v>45232.0</v>
      </c>
      <c r="B7906" s="11" t="s">
        <v>4789</v>
      </c>
      <c r="C7906" s="12">
        <v>0.0</v>
      </c>
      <c r="D7906" s="12">
        <f t="shared" si="1"/>
        <v>2</v>
      </c>
    </row>
    <row r="7907">
      <c r="A7907" s="10">
        <v>45232.0</v>
      </c>
      <c r="B7907" s="11" t="s">
        <v>920</v>
      </c>
      <c r="C7907" s="12">
        <v>0.0</v>
      </c>
      <c r="D7907" s="12">
        <f t="shared" si="1"/>
        <v>2</v>
      </c>
    </row>
    <row r="7908">
      <c r="A7908" s="10">
        <v>45232.0</v>
      </c>
      <c r="B7908" s="11" t="s">
        <v>4790</v>
      </c>
      <c r="C7908" s="12">
        <v>0.0</v>
      </c>
      <c r="D7908" s="12">
        <f t="shared" si="1"/>
        <v>2</v>
      </c>
    </row>
    <row r="7909">
      <c r="A7909" s="10">
        <v>45232.0</v>
      </c>
      <c r="B7909" s="11" t="s">
        <v>162</v>
      </c>
      <c r="C7909" s="12">
        <v>0.0</v>
      </c>
      <c r="D7909" s="12">
        <f t="shared" si="1"/>
        <v>2</v>
      </c>
    </row>
    <row r="7910">
      <c r="A7910" s="10">
        <v>45232.0</v>
      </c>
      <c r="B7910" s="11" t="s">
        <v>331</v>
      </c>
      <c r="C7910" s="12">
        <v>0.0</v>
      </c>
      <c r="D7910" s="12">
        <f t="shared" si="1"/>
        <v>2</v>
      </c>
    </row>
    <row r="7911">
      <c r="A7911" s="10">
        <v>45232.0</v>
      </c>
      <c r="B7911" s="11" t="s">
        <v>3549</v>
      </c>
      <c r="C7911" s="12">
        <v>0.0</v>
      </c>
      <c r="D7911" s="12">
        <f t="shared" si="1"/>
        <v>2</v>
      </c>
    </row>
    <row r="7912">
      <c r="A7912" s="10">
        <v>45232.0</v>
      </c>
      <c r="B7912" s="11" t="s">
        <v>1962</v>
      </c>
      <c r="C7912" s="12">
        <v>0.0</v>
      </c>
      <c r="D7912" s="12">
        <f t="shared" si="1"/>
        <v>2</v>
      </c>
    </row>
    <row r="7913">
      <c r="A7913" s="10">
        <v>45232.0</v>
      </c>
      <c r="B7913" s="11" t="s">
        <v>4791</v>
      </c>
      <c r="C7913" s="12">
        <v>0.0</v>
      </c>
      <c r="D7913" s="12">
        <f t="shared" si="1"/>
        <v>2</v>
      </c>
    </row>
    <row r="7914">
      <c r="A7914" s="10">
        <v>45232.0</v>
      </c>
      <c r="B7914" s="11" t="s">
        <v>2927</v>
      </c>
      <c r="C7914" s="12">
        <v>0.0</v>
      </c>
      <c r="D7914" s="12">
        <f t="shared" si="1"/>
        <v>2</v>
      </c>
    </row>
    <row r="7915">
      <c r="A7915" s="10">
        <v>45232.0</v>
      </c>
      <c r="B7915" s="11" t="s">
        <v>2195</v>
      </c>
      <c r="C7915" s="12">
        <v>0.0</v>
      </c>
      <c r="D7915" s="12">
        <f t="shared" si="1"/>
        <v>2</v>
      </c>
    </row>
    <row r="7916">
      <c r="A7916" s="10">
        <v>45232.0</v>
      </c>
      <c r="B7916" s="11" t="s">
        <v>4792</v>
      </c>
      <c r="C7916" s="12">
        <v>0.0</v>
      </c>
      <c r="D7916" s="12">
        <f t="shared" si="1"/>
        <v>2</v>
      </c>
    </row>
    <row r="7917">
      <c r="A7917" s="10">
        <v>45232.0</v>
      </c>
      <c r="B7917" s="11" t="s">
        <v>1990</v>
      </c>
      <c r="C7917" s="12">
        <v>0.0</v>
      </c>
      <c r="D7917" s="12">
        <f t="shared" si="1"/>
        <v>2</v>
      </c>
    </row>
    <row r="7918">
      <c r="A7918" s="10">
        <v>45232.0</v>
      </c>
      <c r="B7918" s="11" t="s">
        <v>4793</v>
      </c>
      <c r="C7918" s="12">
        <v>0.0</v>
      </c>
      <c r="D7918" s="12">
        <f t="shared" si="1"/>
        <v>2</v>
      </c>
    </row>
    <row r="7919">
      <c r="A7919" s="10">
        <v>45232.0</v>
      </c>
      <c r="B7919" s="11" t="s">
        <v>4794</v>
      </c>
      <c r="C7919" s="12">
        <v>0.0</v>
      </c>
      <c r="D7919" s="12">
        <f t="shared" si="1"/>
        <v>2</v>
      </c>
    </row>
    <row r="7920">
      <c r="A7920" s="10">
        <v>45232.0</v>
      </c>
      <c r="B7920" s="11" t="s">
        <v>3270</v>
      </c>
      <c r="C7920" s="12">
        <v>0.0</v>
      </c>
      <c r="D7920" s="12">
        <f t="shared" si="1"/>
        <v>2</v>
      </c>
    </row>
    <row r="7921">
      <c r="A7921" s="10">
        <v>45232.0</v>
      </c>
      <c r="B7921" s="11" t="s">
        <v>4795</v>
      </c>
      <c r="C7921" s="12">
        <v>0.0</v>
      </c>
      <c r="D7921" s="12">
        <f t="shared" si="1"/>
        <v>2</v>
      </c>
    </row>
    <row r="7922">
      <c r="A7922" s="10">
        <v>45232.0</v>
      </c>
      <c r="B7922" s="11" t="s">
        <v>4796</v>
      </c>
      <c r="C7922" s="12">
        <v>0.0</v>
      </c>
      <c r="D7922" s="12">
        <f t="shared" si="1"/>
        <v>2</v>
      </c>
    </row>
    <row r="7923">
      <c r="A7923" s="10">
        <v>45232.0</v>
      </c>
      <c r="B7923" s="11" t="s">
        <v>4797</v>
      </c>
      <c r="C7923" s="12">
        <v>0.0</v>
      </c>
      <c r="D7923" s="12">
        <f t="shared" si="1"/>
        <v>2</v>
      </c>
    </row>
    <row r="7924">
      <c r="A7924" s="10">
        <v>45232.0</v>
      </c>
      <c r="B7924" s="11" t="s">
        <v>546</v>
      </c>
      <c r="C7924" s="12">
        <v>0.0</v>
      </c>
      <c r="D7924" s="12">
        <f t="shared" si="1"/>
        <v>2</v>
      </c>
    </row>
    <row r="7925">
      <c r="A7925" s="10">
        <v>45232.0</v>
      </c>
      <c r="B7925" s="11" t="s">
        <v>4798</v>
      </c>
      <c r="C7925" s="12">
        <v>0.0</v>
      </c>
      <c r="D7925" s="12">
        <f t="shared" si="1"/>
        <v>2</v>
      </c>
    </row>
    <row r="7926">
      <c r="A7926" s="10">
        <v>45232.0</v>
      </c>
      <c r="B7926" s="11" t="s">
        <v>4799</v>
      </c>
      <c r="C7926" s="12">
        <v>0.0</v>
      </c>
      <c r="D7926" s="12">
        <f t="shared" si="1"/>
        <v>2</v>
      </c>
    </row>
    <row r="7927">
      <c r="A7927" s="10">
        <v>45232.0</v>
      </c>
      <c r="B7927" s="11" t="s">
        <v>1255</v>
      </c>
      <c r="C7927" s="12">
        <v>0.0</v>
      </c>
      <c r="D7927" s="12">
        <f t="shared" si="1"/>
        <v>2</v>
      </c>
    </row>
    <row r="7928">
      <c r="A7928" s="10">
        <v>45232.0</v>
      </c>
      <c r="B7928" s="11" t="s">
        <v>635</v>
      </c>
      <c r="C7928" s="12">
        <v>0.0</v>
      </c>
      <c r="D7928" s="12">
        <f t="shared" si="1"/>
        <v>2</v>
      </c>
    </row>
    <row r="7929">
      <c r="A7929" s="10">
        <v>45232.0</v>
      </c>
      <c r="B7929" s="11" t="s">
        <v>1363</v>
      </c>
      <c r="C7929" s="12">
        <v>0.0</v>
      </c>
      <c r="D7929" s="12">
        <f t="shared" si="1"/>
        <v>2</v>
      </c>
    </row>
    <row r="7930">
      <c r="A7930" s="10">
        <v>45232.0</v>
      </c>
      <c r="B7930" s="11" t="s">
        <v>674</v>
      </c>
      <c r="C7930" s="12">
        <v>0.0</v>
      </c>
      <c r="D7930" s="12">
        <f t="shared" si="1"/>
        <v>2</v>
      </c>
    </row>
    <row r="7931">
      <c r="A7931" s="10">
        <v>45232.0</v>
      </c>
      <c r="B7931" s="11" t="s">
        <v>3311</v>
      </c>
      <c r="C7931" s="12">
        <v>0.0</v>
      </c>
      <c r="D7931" s="12">
        <f t="shared" si="1"/>
        <v>2</v>
      </c>
    </row>
    <row r="7932">
      <c r="A7932" s="10">
        <v>45232.0</v>
      </c>
      <c r="B7932" s="11" t="s">
        <v>4800</v>
      </c>
      <c r="C7932" s="12">
        <v>0.0</v>
      </c>
      <c r="D7932" s="12">
        <f t="shared" si="1"/>
        <v>2</v>
      </c>
    </row>
    <row r="7933">
      <c r="A7933" s="10">
        <v>45232.0</v>
      </c>
      <c r="B7933" s="11" t="s">
        <v>4801</v>
      </c>
      <c r="C7933" s="12">
        <v>0.0</v>
      </c>
      <c r="D7933" s="12">
        <f t="shared" si="1"/>
        <v>2</v>
      </c>
    </row>
    <row r="7934">
      <c r="A7934" s="10">
        <v>45237.0</v>
      </c>
      <c r="B7934" s="11" t="s">
        <v>4802</v>
      </c>
      <c r="C7934" s="12">
        <v>0.0</v>
      </c>
      <c r="D7934" s="12">
        <f t="shared" si="1"/>
        <v>7</v>
      </c>
    </row>
    <row r="7935">
      <c r="A7935" s="10">
        <v>45237.0</v>
      </c>
      <c r="B7935" s="11" t="s">
        <v>2898</v>
      </c>
      <c r="C7935" s="12">
        <v>0.0</v>
      </c>
      <c r="D7935" s="12">
        <f t="shared" si="1"/>
        <v>7</v>
      </c>
    </row>
    <row r="7936">
      <c r="A7936" s="10">
        <v>45237.0</v>
      </c>
      <c r="B7936" s="11" t="s">
        <v>4803</v>
      </c>
      <c r="C7936" s="12">
        <v>0.0</v>
      </c>
      <c r="D7936" s="12">
        <f t="shared" si="1"/>
        <v>7</v>
      </c>
    </row>
    <row r="7937">
      <c r="A7937" s="10">
        <v>45237.0</v>
      </c>
      <c r="B7937" s="11" t="s">
        <v>4804</v>
      </c>
      <c r="C7937" s="12">
        <v>0.0</v>
      </c>
      <c r="D7937" s="12">
        <f t="shared" si="1"/>
        <v>7</v>
      </c>
    </row>
    <row r="7938">
      <c r="A7938" s="10">
        <v>45237.0</v>
      </c>
      <c r="B7938" s="11" t="s">
        <v>3984</v>
      </c>
      <c r="C7938" s="12">
        <v>0.0</v>
      </c>
      <c r="D7938" s="12">
        <f t="shared" si="1"/>
        <v>7</v>
      </c>
    </row>
    <row r="7939">
      <c r="A7939" s="10">
        <v>45237.0</v>
      </c>
      <c r="B7939" s="11" t="s">
        <v>1277</v>
      </c>
      <c r="C7939" s="12">
        <v>0.0</v>
      </c>
      <c r="D7939" s="12">
        <f t="shared" si="1"/>
        <v>7</v>
      </c>
    </row>
    <row r="7940">
      <c r="A7940" s="10">
        <v>45237.0</v>
      </c>
      <c r="B7940" s="11" t="s">
        <v>4167</v>
      </c>
      <c r="C7940" s="12">
        <v>0.0</v>
      </c>
      <c r="D7940" s="12">
        <f t="shared" si="1"/>
        <v>7</v>
      </c>
    </row>
    <row r="7941">
      <c r="A7941" s="10">
        <v>45237.0</v>
      </c>
      <c r="B7941" s="11" t="s">
        <v>1190</v>
      </c>
      <c r="C7941" s="12">
        <v>0.0</v>
      </c>
      <c r="D7941" s="12">
        <f t="shared" si="1"/>
        <v>7</v>
      </c>
    </row>
    <row r="7942">
      <c r="A7942" s="10">
        <v>45237.0</v>
      </c>
      <c r="B7942" s="11" t="s">
        <v>1516</v>
      </c>
      <c r="C7942" s="12">
        <v>0.0</v>
      </c>
      <c r="D7942" s="12">
        <f t="shared" si="1"/>
        <v>7</v>
      </c>
    </row>
    <row r="7943">
      <c r="A7943" s="10">
        <v>45237.0</v>
      </c>
      <c r="B7943" s="11" t="s">
        <v>315</v>
      </c>
      <c r="C7943" s="12">
        <v>0.0</v>
      </c>
      <c r="D7943" s="12">
        <f t="shared" si="1"/>
        <v>7</v>
      </c>
    </row>
    <row r="7944">
      <c r="A7944" s="10">
        <v>45237.0</v>
      </c>
      <c r="B7944" s="11" t="s">
        <v>4805</v>
      </c>
      <c r="C7944" s="12">
        <v>0.0</v>
      </c>
      <c r="D7944" s="12">
        <f t="shared" si="1"/>
        <v>7</v>
      </c>
    </row>
    <row r="7945">
      <c r="A7945" s="10">
        <v>45237.0</v>
      </c>
      <c r="B7945" s="11" t="s">
        <v>4806</v>
      </c>
      <c r="C7945" s="12">
        <v>0.0</v>
      </c>
      <c r="D7945" s="12">
        <f t="shared" si="1"/>
        <v>7</v>
      </c>
    </row>
    <row r="7946">
      <c r="A7946" s="10">
        <v>45237.0</v>
      </c>
      <c r="B7946" s="11" t="s">
        <v>713</v>
      </c>
      <c r="C7946" s="12">
        <v>0.0</v>
      </c>
      <c r="D7946" s="12">
        <f t="shared" si="1"/>
        <v>7</v>
      </c>
    </row>
    <row r="7947">
      <c r="A7947" s="10">
        <v>45237.0</v>
      </c>
      <c r="B7947" s="11" t="s">
        <v>1422</v>
      </c>
      <c r="C7947" s="12">
        <v>0.0</v>
      </c>
      <c r="D7947" s="12">
        <f t="shared" si="1"/>
        <v>7</v>
      </c>
    </row>
    <row r="7948">
      <c r="A7948" s="10">
        <v>45237.0</v>
      </c>
      <c r="B7948" s="11" t="s">
        <v>3410</v>
      </c>
      <c r="C7948" s="12">
        <v>0.0</v>
      </c>
      <c r="D7948" s="12">
        <f t="shared" si="1"/>
        <v>7</v>
      </c>
    </row>
    <row r="7949">
      <c r="A7949" s="10">
        <v>45237.0</v>
      </c>
      <c r="B7949" s="11" t="s">
        <v>4287</v>
      </c>
      <c r="C7949" s="12">
        <v>0.0</v>
      </c>
      <c r="D7949" s="12">
        <f t="shared" si="1"/>
        <v>7</v>
      </c>
    </row>
    <row r="7950">
      <c r="A7950" s="10">
        <v>45237.0</v>
      </c>
      <c r="B7950" s="11" t="s">
        <v>2732</v>
      </c>
      <c r="C7950" s="12">
        <v>0.0</v>
      </c>
      <c r="D7950" s="12">
        <f t="shared" si="1"/>
        <v>7</v>
      </c>
    </row>
    <row r="7951">
      <c r="A7951" s="10">
        <v>45237.0</v>
      </c>
      <c r="B7951" s="11" t="s">
        <v>2114</v>
      </c>
      <c r="C7951" s="12">
        <v>0.0</v>
      </c>
      <c r="D7951" s="12">
        <f t="shared" si="1"/>
        <v>7</v>
      </c>
    </row>
    <row r="7952">
      <c r="A7952" s="10">
        <v>45237.0</v>
      </c>
      <c r="B7952" s="11" t="s">
        <v>4807</v>
      </c>
      <c r="C7952" s="12">
        <v>0.0</v>
      </c>
      <c r="D7952" s="12">
        <f t="shared" si="1"/>
        <v>7</v>
      </c>
    </row>
    <row r="7953">
      <c r="A7953" s="10">
        <v>45237.0</v>
      </c>
      <c r="B7953" s="11" t="s">
        <v>848</v>
      </c>
      <c r="C7953" s="12">
        <v>0.0</v>
      </c>
      <c r="D7953" s="12">
        <f t="shared" si="1"/>
        <v>7</v>
      </c>
    </row>
    <row r="7954">
      <c r="A7954" s="10">
        <v>45237.0</v>
      </c>
      <c r="B7954" s="11" t="s">
        <v>4808</v>
      </c>
      <c r="C7954" s="12">
        <v>0.0</v>
      </c>
      <c r="D7954" s="12">
        <f t="shared" si="1"/>
        <v>7</v>
      </c>
    </row>
    <row r="7955">
      <c r="A7955" s="10">
        <v>45237.0</v>
      </c>
      <c r="B7955" s="11" t="s">
        <v>641</v>
      </c>
      <c r="C7955" s="12">
        <v>0.0</v>
      </c>
      <c r="D7955" s="12">
        <f t="shared" si="1"/>
        <v>7</v>
      </c>
    </row>
    <row r="7956">
      <c r="A7956" s="10">
        <v>45237.0</v>
      </c>
      <c r="B7956" s="11" t="s">
        <v>1842</v>
      </c>
      <c r="C7956" s="12">
        <v>0.0</v>
      </c>
      <c r="D7956" s="12">
        <f t="shared" si="1"/>
        <v>7</v>
      </c>
    </row>
    <row r="7957">
      <c r="A7957" s="10">
        <v>45237.0</v>
      </c>
      <c r="B7957" s="11" t="s">
        <v>822</v>
      </c>
      <c r="C7957" s="12">
        <v>0.0</v>
      </c>
      <c r="D7957" s="12">
        <f t="shared" si="1"/>
        <v>7</v>
      </c>
    </row>
    <row r="7958">
      <c r="A7958" s="10">
        <v>45237.0</v>
      </c>
      <c r="B7958" s="11" t="s">
        <v>2630</v>
      </c>
      <c r="C7958" s="12">
        <v>0.0</v>
      </c>
      <c r="D7958" s="12">
        <f t="shared" si="1"/>
        <v>7</v>
      </c>
    </row>
    <row r="7959">
      <c r="A7959" s="10">
        <v>45237.0</v>
      </c>
      <c r="B7959" s="11" t="s">
        <v>1502</v>
      </c>
      <c r="C7959" s="12">
        <v>0.0</v>
      </c>
      <c r="D7959" s="12">
        <f t="shared" si="1"/>
        <v>7</v>
      </c>
    </row>
    <row r="7960">
      <c r="A7960" s="10">
        <v>45237.0</v>
      </c>
      <c r="B7960" s="11" t="s">
        <v>363</v>
      </c>
      <c r="C7960" s="12">
        <v>0.0</v>
      </c>
      <c r="D7960" s="12">
        <f t="shared" si="1"/>
        <v>7</v>
      </c>
    </row>
    <row r="7961">
      <c r="A7961" s="10">
        <v>45237.0</v>
      </c>
      <c r="B7961" s="11" t="s">
        <v>3494</v>
      </c>
      <c r="C7961" s="12">
        <v>0.0</v>
      </c>
      <c r="D7961" s="12">
        <f t="shared" si="1"/>
        <v>7</v>
      </c>
    </row>
    <row r="7962">
      <c r="A7962" s="10">
        <v>45237.0</v>
      </c>
      <c r="B7962" s="11" t="s">
        <v>1847</v>
      </c>
      <c r="C7962" s="12">
        <v>0.0</v>
      </c>
      <c r="D7962" s="12">
        <f t="shared" si="1"/>
        <v>7</v>
      </c>
    </row>
    <row r="7963">
      <c r="A7963" s="10">
        <v>45237.0</v>
      </c>
      <c r="B7963" s="11" t="s">
        <v>1821</v>
      </c>
      <c r="C7963" s="12">
        <v>0.0</v>
      </c>
      <c r="D7963" s="12">
        <f t="shared" si="1"/>
        <v>7</v>
      </c>
    </row>
    <row r="7964">
      <c r="A7964" s="10">
        <v>45237.0</v>
      </c>
      <c r="B7964" s="11" t="s">
        <v>4809</v>
      </c>
      <c r="C7964" s="12">
        <v>0.0</v>
      </c>
      <c r="D7964" s="12">
        <f t="shared" si="1"/>
        <v>7</v>
      </c>
    </row>
    <row r="7965">
      <c r="A7965" s="10">
        <v>45237.0</v>
      </c>
      <c r="B7965" s="11" t="s">
        <v>4810</v>
      </c>
      <c r="C7965" s="12">
        <v>0.0</v>
      </c>
      <c r="D7965" s="12">
        <f t="shared" si="1"/>
        <v>7</v>
      </c>
    </row>
    <row r="7966">
      <c r="A7966" s="10">
        <v>45237.0</v>
      </c>
      <c r="B7966" s="11" t="s">
        <v>4811</v>
      </c>
      <c r="C7966" s="12">
        <v>0.0</v>
      </c>
      <c r="D7966" s="12">
        <f t="shared" si="1"/>
        <v>7</v>
      </c>
    </row>
    <row r="7967">
      <c r="A7967" s="10">
        <v>45237.0</v>
      </c>
      <c r="B7967" s="11" t="s">
        <v>324</v>
      </c>
      <c r="C7967" s="12">
        <v>0.0</v>
      </c>
      <c r="D7967" s="12">
        <f t="shared" si="1"/>
        <v>7</v>
      </c>
    </row>
    <row r="7968">
      <c r="A7968" s="10">
        <v>45237.0</v>
      </c>
      <c r="B7968" s="11" t="s">
        <v>4812</v>
      </c>
      <c r="C7968" s="12">
        <v>0.0</v>
      </c>
      <c r="D7968" s="12">
        <f t="shared" si="1"/>
        <v>7</v>
      </c>
    </row>
    <row r="7969">
      <c r="A7969" s="10">
        <v>45237.0</v>
      </c>
      <c r="B7969" s="11" t="s">
        <v>4813</v>
      </c>
      <c r="C7969" s="12">
        <v>0.0</v>
      </c>
      <c r="D7969" s="12">
        <f t="shared" si="1"/>
        <v>7</v>
      </c>
    </row>
    <row r="7970">
      <c r="A7970" s="10">
        <v>45237.0</v>
      </c>
      <c r="B7970" s="11" t="s">
        <v>4814</v>
      </c>
      <c r="C7970" s="12">
        <v>0.0</v>
      </c>
      <c r="D7970" s="12">
        <f t="shared" si="1"/>
        <v>7</v>
      </c>
    </row>
    <row r="7971">
      <c r="A7971" s="10">
        <v>45237.0</v>
      </c>
      <c r="B7971" s="11" t="s">
        <v>694</v>
      </c>
      <c r="C7971" s="12">
        <v>0.0</v>
      </c>
      <c r="D7971" s="12">
        <f t="shared" si="1"/>
        <v>7</v>
      </c>
    </row>
    <row r="7972">
      <c r="A7972" s="10">
        <v>45237.0</v>
      </c>
      <c r="B7972" s="11" t="s">
        <v>4815</v>
      </c>
      <c r="C7972" s="12">
        <v>0.0</v>
      </c>
      <c r="D7972" s="12">
        <f t="shared" si="1"/>
        <v>7</v>
      </c>
    </row>
    <row r="7973">
      <c r="A7973" s="10">
        <v>45237.0</v>
      </c>
      <c r="B7973" s="11" t="s">
        <v>4816</v>
      </c>
      <c r="C7973" s="12">
        <v>0.0</v>
      </c>
      <c r="D7973" s="12">
        <f t="shared" si="1"/>
        <v>7</v>
      </c>
    </row>
    <row r="7974">
      <c r="A7974" s="10">
        <v>45237.0</v>
      </c>
      <c r="B7974" s="11" t="s">
        <v>1733</v>
      </c>
      <c r="C7974" s="12">
        <v>0.0</v>
      </c>
      <c r="D7974" s="12">
        <f t="shared" si="1"/>
        <v>7</v>
      </c>
    </row>
    <row r="7975">
      <c r="A7975" s="10">
        <v>45237.0</v>
      </c>
      <c r="B7975" s="11" t="s">
        <v>4817</v>
      </c>
      <c r="C7975" s="12">
        <v>0.0</v>
      </c>
      <c r="D7975" s="12">
        <f t="shared" si="1"/>
        <v>7</v>
      </c>
    </row>
    <row r="7976">
      <c r="A7976" s="10">
        <v>45237.0</v>
      </c>
      <c r="B7976" s="11" t="s">
        <v>3597</v>
      </c>
      <c r="C7976" s="12">
        <v>0.0</v>
      </c>
      <c r="D7976" s="12">
        <f t="shared" si="1"/>
        <v>7</v>
      </c>
    </row>
    <row r="7977">
      <c r="A7977" s="10">
        <v>45237.0</v>
      </c>
      <c r="B7977" s="11" t="s">
        <v>4757</v>
      </c>
      <c r="C7977" s="12">
        <v>0.0</v>
      </c>
      <c r="D7977" s="12">
        <f t="shared" si="1"/>
        <v>7</v>
      </c>
    </row>
    <row r="7978">
      <c r="A7978" s="10">
        <v>45237.0</v>
      </c>
      <c r="B7978" s="11" t="s">
        <v>4818</v>
      </c>
      <c r="C7978" s="12">
        <v>0.0</v>
      </c>
      <c r="D7978" s="12">
        <f t="shared" si="1"/>
        <v>7</v>
      </c>
    </row>
    <row r="7979">
      <c r="A7979" s="10">
        <v>45237.0</v>
      </c>
      <c r="B7979" s="11" t="s">
        <v>4819</v>
      </c>
      <c r="C7979" s="12">
        <v>0.0</v>
      </c>
      <c r="D7979" s="12">
        <f t="shared" si="1"/>
        <v>7</v>
      </c>
    </row>
    <row r="7980">
      <c r="A7980" s="10">
        <v>45237.0</v>
      </c>
      <c r="B7980" s="11" t="s">
        <v>4820</v>
      </c>
      <c r="C7980" s="12">
        <v>0.0</v>
      </c>
      <c r="D7980" s="12">
        <f t="shared" si="1"/>
        <v>7</v>
      </c>
    </row>
    <row r="7981">
      <c r="A7981" s="10">
        <v>45237.0</v>
      </c>
      <c r="B7981" s="11" t="s">
        <v>4821</v>
      </c>
      <c r="C7981" s="12">
        <v>0.0</v>
      </c>
      <c r="D7981" s="12">
        <f t="shared" si="1"/>
        <v>7</v>
      </c>
    </row>
    <row r="7982">
      <c r="A7982" s="10">
        <v>45237.0</v>
      </c>
      <c r="B7982" s="11" t="s">
        <v>1818</v>
      </c>
      <c r="C7982" s="12">
        <v>0.0</v>
      </c>
      <c r="D7982" s="12">
        <f t="shared" si="1"/>
        <v>7</v>
      </c>
    </row>
    <row r="7983">
      <c r="A7983" s="10">
        <v>45237.0</v>
      </c>
      <c r="B7983" s="11" t="s">
        <v>2420</v>
      </c>
      <c r="C7983" s="12">
        <v>0.0</v>
      </c>
      <c r="D7983" s="12">
        <f t="shared" si="1"/>
        <v>7</v>
      </c>
    </row>
    <row r="7984">
      <c r="A7984" s="10">
        <v>45237.0</v>
      </c>
      <c r="B7984" s="11" t="s">
        <v>4822</v>
      </c>
      <c r="C7984" s="12">
        <v>0.0</v>
      </c>
      <c r="D7984" s="12">
        <f t="shared" si="1"/>
        <v>7</v>
      </c>
    </row>
    <row r="7985">
      <c r="A7985" s="10">
        <v>45237.0</v>
      </c>
      <c r="B7985" s="11" t="s">
        <v>327</v>
      </c>
      <c r="C7985" s="12">
        <v>0.0</v>
      </c>
      <c r="D7985" s="12">
        <f t="shared" si="1"/>
        <v>7</v>
      </c>
    </row>
    <row r="7986">
      <c r="A7986" s="10">
        <v>45237.0</v>
      </c>
      <c r="B7986" s="11" t="s">
        <v>773</v>
      </c>
      <c r="C7986" s="12">
        <v>0.0</v>
      </c>
      <c r="D7986" s="12">
        <f t="shared" si="1"/>
        <v>7</v>
      </c>
    </row>
    <row r="7987">
      <c r="A7987" s="10">
        <v>45237.0</v>
      </c>
      <c r="B7987" s="11" t="s">
        <v>4823</v>
      </c>
      <c r="C7987" s="12">
        <v>0.0</v>
      </c>
      <c r="D7987" s="12">
        <f t="shared" si="1"/>
        <v>7</v>
      </c>
    </row>
    <row r="7988">
      <c r="A7988" s="10">
        <v>45237.0</v>
      </c>
      <c r="B7988" s="11" t="s">
        <v>4773</v>
      </c>
      <c r="C7988" s="12">
        <v>0.0</v>
      </c>
      <c r="D7988" s="12">
        <f t="shared" si="1"/>
        <v>7</v>
      </c>
    </row>
    <row r="7989">
      <c r="A7989" s="10">
        <v>45256.0</v>
      </c>
      <c r="B7989" s="11" t="s">
        <v>124</v>
      </c>
      <c r="C7989" s="12">
        <v>0.0</v>
      </c>
      <c r="D7989" s="12">
        <f t="shared" si="1"/>
        <v>26</v>
      </c>
    </row>
    <row r="7990">
      <c r="A7990" s="10">
        <v>45256.0</v>
      </c>
      <c r="B7990" s="11" t="s">
        <v>4824</v>
      </c>
      <c r="C7990" s="12">
        <v>0.0</v>
      </c>
      <c r="D7990" s="12">
        <f t="shared" si="1"/>
        <v>26</v>
      </c>
    </row>
    <row r="7991">
      <c r="A7991" s="10">
        <v>45256.0</v>
      </c>
      <c r="B7991" s="11" t="s">
        <v>1152</v>
      </c>
      <c r="C7991" s="12">
        <v>0.0</v>
      </c>
      <c r="D7991" s="12">
        <f t="shared" si="1"/>
        <v>26</v>
      </c>
    </row>
    <row r="7992">
      <c r="A7992" s="10">
        <v>45256.0</v>
      </c>
      <c r="B7992" s="11" t="s">
        <v>4825</v>
      </c>
      <c r="C7992" s="12">
        <v>0.0</v>
      </c>
      <c r="D7992" s="12">
        <f t="shared" si="1"/>
        <v>26</v>
      </c>
    </row>
    <row r="7993">
      <c r="A7993" s="10">
        <v>45256.0</v>
      </c>
      <c r="B7993" s="11" t="s">
        <v>4826</v>
      </c>
      <c r="C7993" s="12">
        <v>0.0</v>
      </c>
      <c r="D7993" s="12">
        <f t="shared" si="1"/>
        <v>26</v>
      </c>
    </row>
    <row r="7994">
      <c r="A7994" s="10">
        <v>45256.0</v>
      </c>
      <c r="B7994" s="11" t="s">
        <v>4827</v>
      </c>
      <c r="C7994" s="12">
        <v>0.0</v>
      </c>
      <c r="D7994" s="12">
        <f t="shared" si="1"/>
        <v>26</v>
      </c>
    </row>
    <row r="7995">
      <c r="A7995" s="10">
        <v>45256.0</v>
      </c>
      <c r="B7995" s="11" t="s">
        <v>1394</v>
      </c>
      <c r="C7995" s="12">
        <v>0.0</v>
      </c>
      <c r="D7995" s="12">
        <f t="shared" si="1"/>
        <v>26</v>
      </c>
    </row>
    <row r="7996">
      <c r="A7996" s="10">
        <v>45256.0</v>
      </c>
      <c r="B7996" s="11" t="s">
        <v>4828</v>
      </c>
      <c r="C7996" s="12">
        <v>0.0</v>
      </c>
      <c r="D7996" s="12">
        <f t="shared" si="1"/>
        <v>26</v>
      </c>
    </row>
    <row r="7997">
      <c r="A7997" s="10">
        <v>45256.0</v>
      </c>
      <c r="B7997" s="11" t="s">
        <v>2146</v>
      </c>
      <c r="C7997" s="12">
        <v>0.0</v>
      </c>
      <c r="D7997" s="12">
        <f t="shared" si="1"/>
        <v>26</v>
      </c>
    </row>
    <row r="7998">
      <c r="A7998" s="10">
        <v>45256.0</v>
      </c>
      <c r="B7998" s="11" t="s">
        <v>4829</v>
      </c>
      <c r="C7998" s="12">
        <v>0.0</v>
      </c>
      <c r="D7998" s="12">
        <f t="shared" si="1"/>
        <v>26</v>
      </c>
    </row>
    <row r="7999">
      <c r="A7999" s="10">
        <v>45256.0</v>
      </c>
      <c r="B7999" s="11" t="s">
        <v>795</v>
      </c>
      <c r="C7999" s="12">
        <v>0.0</v>
      </c>
      <c r="D7999" s="12">
        <f t="shared" si="1"/>
        <v>26</v>
      </c>
    </row>
    <row r="8000">
      <c r="A8000" s="10">
        <v>45256.0</v>
      </c>
      <c r="B8000" s="11" t="s">
        <v>4830</v>
      </c>
      <c r="C8000" s="12">
        <v>0.0</v>
      </c>
      <c r="D8000" s="12">
        <f t="shared" si="1"/>
        <v>26</v>
      </c>
    </row>
    <row r="8001">
      <c r="A8001" s="10">
        <v>45256.0</v>
      </c>
      <c r="B8001" s="11" t="s">
        <v>4831</v>
      </c>
      <c r="C8001" s="12">
        <v>0.0</v>
      </c>
      <c r="D8001" s="12">
        <f t="shared" si="1"/>
        <v>26</v>
      </c>
    </row>
    <row r="8002">
      <c r="A8002" s="10">
        <v>45256.0</v>
      </c>
      <c r="B8002" s="11" t="s">
        <v>2382</v>
      </c>
      <c r="C8002" s="12">
        <v>0.0</v>
      </c>
      <c r="D8002" s="12">
        <f t="shared" si="1"/>
        <v>26</v>
      </c>
    </row>
    <row r="8003">
      <c r="A8003" s="10">
        <v>45256.0</v>
      </c>
      <c r="B8003" s="11" t="s">
        <v>3667</v>
      </c>
      <c r="C8003" s="12">
        <v>0.0</v>
      </c>
      <c r="D8003" s="12">
        <f t="shared" si="1"/>
        <v>26</v>
      </c>
    </row>
    <row r="8004">
      <c r="A8004" s="10">
        <v>45256.0</v>
      </c>
      <c r="B8004" s="11" t="s">
        <v>4832</v>
      </c>
      <c r="C8004" s="12">
        <v>0.0</v>
      </c>
      <c r="D8004" s="12">
        <f t="shared" si="1"/>
        <v>26</v>
      </c>
    </row>
    <row r="8005">
      <c r="A8005" s="10">
        <v>45256.0</v>
      </c>
      <c r="B8005" s="11" t="s">
        <v>385</v>
      </c>
      <c r="C8005" s="12">
        <v>0.0</v>
      </c>
      <c r="D8005" s="12">
        <f t="shared" si="1"/>
        <v>26</v>
      </c>
    </row>
    <row r="8006">
      <c r="A8006" s="10">
        <v>45256.0</v>
      </c>
      <c r="B8006" s="11" t="s">
        <v>4833</v>
      </c>
      <c r="C8006" s="12">
        <v>0.0</v>
      </c>
      <c r="D8006" s="12">
        <f t="shared" si="1"/>
        <v>26</v>
      </c>
    </row>
    <row r="8007">
      <c r="A8007" s="10">
        <v>45256.0</v>
      </c>
      <c r="B8007" s="11" t="s">
        <v>4834</v>
      </c>
      <c r="C8007" s="12">
        <v>0.0</v>
      </c>
      <c r="D8007" s="12">
        <f t="shared" si="1"/>
        <v>26</v>
      </c>
    </row>
    <row r="8008">
      <c r="A8008" s="10">
        <v>45256.0</v>
      </c>
      <c r="B8008" s="11" t="s">
        <v>3339</v>
      </c>
      <c r="C8008" s="12">
        <v>0.0</v>
      </c>
      <c r="D8008" s="12">
        <f t="shared" si="1"/>
        <v>26</v>
      </c>
    </row>
    <row r="8009">
      <c r="A8009" s="10">
        <v>45256.0</v>
      </c>
      <c r="B8009" s="11" t="s">
        <v>1538</v>
      </c>
      <c r="C8009" s="12">
        <v>0.0</v>
      </c>
      <c r="D8009" s="12">
        <f t="shared" si="1"/>
        <v>26</v>
      </c>
    </row>
    <row r="8010">
      <c r="A8010" s="10">
        <v>45256.0</v>
      </c>
      <c r="B8010" s="11" t="s">
        <v>4835</v>
      </c>
      <c r="C8010" s="12">
        <v>0.0</v>
      </c>
      <c r="D8010" s="12">
        <f t="shared" si="1"/>
        <v>26</v>
      </c>
    </row>
    <row r="8011">
      <c r="A8011" s="10">
        <v>45256.0</v>
      </c>
      <c r="B8011" s="11" t="s">
        <v>4836</v>
      </c>
      <c r="C8011" s="12">
        <v>0.0</v>
      </c>
      <c r="D8011" s="12">
        <f t="shared" si="1"/>
        <v>26</v>
      </c>
    </row>
    <row r="8012">
      <c r="A8012" s="10">
        <v>45256.0</v>
      </c>
      <c r="B8012" s="11" t="s">
        <v>443</v>
      </c>
      <c r="C8012" s="12">
        <v>0.0</v>
      </c>
      <c r="D8012" s="12">
        <f t="shared" si="1"/>
        <v>26</v>
      </c>
    </row>
    <row r="8013">
      <c r="A8013" s="10">
        <v>45256.0</v>
      </c>
      <c r="B8013" s="11" t="s">
        <v>4837</v>
      </c>
      <c r="C8013" s="12">
        <v>0.0</v>
      </c>
      <c r="D8013" s="12">
        <f t="shared" si="1"/>
        <v>26</v>
      </c>
    </row>
    <row r="8014">
      <c r="A8014" s="10">
        <v>45256.0</v>
      </c>
      <c r="B8014" s="11" t="s">
        <v>4838</v>
      </c>
      <c r="C8014" s="12">
        <v>0.0</v>
      </c>
      <c r="D8014" s="12">
        <f t="shared" si="1"/>
        <v>26</v>
      </c>
    </row>
    <row r="8015">
      <c r="A8015" s="10">
        <v>45256.0</v>
      </c>
      <c r="B8015" s="11" t="s">
        <v>3055</v>
      </c>
      <c r="C8015" s="12">
        <v>0.0</v>
      </c>
      <c r="D8015" s="12">
        <f t="shared" si="1"/>
        <v>26</v>
      </c>
    </row>
    <row r="8016">
      <c r="A8016" s="10">
        <v>45256.0</v>
      </c>
      <c r="B8016" s="11" t="s">
        <v>1437</v>
      </c>
      <c r="C8016" s="12">
        <v>0.0</v>
      </c>
      <c r="D8016" s="12">
        <f t="shared" si="1"/>
        <v>26</v>
      </c>
    </row>
    <row r="8017">
      <c r="A8017" s="10">
        <v>45256.0</v>
      </c>
      <c r="B8017" s="11" t="s">
        <v>4839</v>
      </c>
      <c r="C8017" s="12">
        <v>0.0</v>
      </c>
      <c r="D8017" s="12">
        <f t="shared" si="1"/>
        <v>26</v>
      </c>
    </row>
    <row r="8018">
      <c r="A8018" s="10">
        <v>45256.0</v>
      </c>
      <c r="B8018" s="11" t="s">
        <v>1518</v>
      </c>
      <c r="C8018" s="12">
        <v>0.0</v>
      </c>
      <c r="D8018" s="12">
        <f t="shared" si="1"/>
        <v>26</v>
      </c>
    </row>
    <row r="8019">
      <c r="A8019" s="10">
        <v>45256.0</v>
      </c>
      <c r="B8019" s="11" t="s">
        <v>4840</v>
      </c>
      <c r="C8019" s="12">
        <v>0.0</v>
      </c>
      <c r="D8019" s="12">
        <f t="shared" si="1"/>
        <v>26</v>
      </c>
    </row>
    <row r="8020">
      <c r="A8020" s="10">
        <v>45256.0</v>
      </c>
      <c r="B8020" s="11" t="s">
        <v>4841</v>
      </c>
      <c r="C8020" s="12">
        <v>0.0</v>
      </c>
      <c r="D8020" s="12">
        <f t="shared" si="1"/>
        <v>26</v>
      </c>
    </row>
    <row r="8021">
      <c r="A8021" s="10">
        <v>45256.0</v>
      </c>
      <c r="B8021" s="11" t="s">
        <v>324</v>
      </c>
      <c r="C8021" s="12">
        <v>0.0</v>
      </c>
      <c r="D8021" s="12">
        <f t="shared" si="1"/>
        <v>26</v>
      </c>
    </row>
    <row r="8022">
      <c r="A8022" s="10">
        <v>45256.0</v>
      </c>
      <c r="B8022" s="11" t="s">
        <v>4842</v>
      </c>
      <c r="C8022" s="12">
        <v>0.0</v>
      </c>
      <c r="D8022" s="12">
        <f t="shared" si="1"/>
        <v>26</v>
      </c>
    </row>
    <row r="8023">
      <c r="A8023" s="10">
        <v>45256.0</v>
      </c>
      <c r="B8023" s="11" t="s">
        <v>4843</v>
      </c>
      <c r="C8023" s="12">
        <v>0.0</v>
      </c>
      <c r="D8023" s="12">
        <f t="shared" si="1"/>
        <v>26</v>
      </c>
    </row>
    <row r="8024">
      <c r="A8024" s="10">
        <v>45256.0</v>
      </c>
      <c r="B8024" s="11" t="s">
        <v>4844</v>
      </c>
      <c r="C8024" s="12">
        <v>0.0</v>
      </c>
      <c r="D8024" s="12">
        <f t="shared" si="1"/>
        <v>26</v>
      </c>
    </row>
    <row r="8025">
      <c r="A8025" s="10">
        <v>45256.0</v>
      </c>
      <c r="B8025" s="11" t="s">
        <v>937</v>
      </c>
      <c r="C8025" s="12">
        <v>0.0</v>
      </c>
      <c r="D8025" s="12">
        <f t="shared" si="1"/>
        <v>26</v>
      </c>
    </row>
    <row r="8026">
      <c r="A8026" s="10">
        <v>45256.0</v>
      </c>
      <c r="B8026" s="11" t="s">
        <v>4845</v>
      </c>
      <c r="C8026" s="12">
        <v>0.0</v>
      </c>
      <c r="D8026" s="12">
        <f t="shared" si="1"/>
        <v>26</v>
      </c>
    </row>
    <row r="8027">
      <c r="A8027" s="10">
        <v>45256.0</v>
      </c>
      <c r="B8027" s="11" t="s">
        <v>4846</v>
      </c>
      <c r="C8027" s="12">
        <v>0.0</v>
      </c>
      <c r="D8027" s="12">
        <f t="shared" si="1"/>
        <v>26</v>
      </c>
    </row>
    <row r="8028">
      <c r="A8028" s="10">
        <v>45256.0</v>
      </c>
      <c r="B8028" s="11" t="s">
        <v>1733</v>
      </c>
      <c r="C8028" s="12">
        <v>0.0</v>
      </c>
      <c r="D8028" s="12">
        <f t="shared" si="1"/>
        <v>26</v>
      </c>
    </row>
    <row r="8029">
      <c r="A8029" s="10">
        <v>45256.0</v>
      </c>
      <c r="B8029" s="11" t="s">
        <v>4847</v>
      </c>
      <c r="C8029" s="12">
        <v>0.0</v>
      </c>
      <c r="D8029" s="12">
        <f t="shared" si="1"/>
        <v>26</v>
      </c>
    </row>
    <row r="8030">
      <c r="A8030" s="10">
        <v>45256.0</v>
      </c>
      <c r="B8030" s="11" t="s">
        <v>4848</v>
      </c>
      <c r="C8030" s="12">
        <v>0.0</v>
      </c>
      <c r="D8030" s="12">
        <f t="shared" si="1"/>
        <v>26</v>
      </c>
    </row>
    <row r="8031">
      <c r="A8031" s="10">
        <v>45256.0</v>
      </c>
      <c r="B8031" s="11" t="s">
        <v>1062</v>
      </c>
      <c r="C8031" s="12">
        <v>0.0</v>
      </c>
      <c r="D8031" s="12">
        <f t="shared" si="1"/>
        <v>26</v>
      </c>
    </row>
    <row r="8032">
      <c r="A8032" s="10">
        <v>45255.0</v>
      </c>
      <c r="B8032" s="11" t="s">
        <v>4849</v>
      </c>
      <c r="C8032" s="12">
        <v>0.0</v>
      </c>
      <c r="D8032" s="12">
        <f t="shared" si="1"/>
        <v>25</v>
      </c>
    </row>
    <row r="8033">
      <c r="A8033" s="10">
        <v>45255.0</v>
      </c>
      <c r="B8033" s="11" t="s">
        <v>4850</v>
      </c>
      <c r="C8033" s="12">
        <v>0.0</v>
      </c>
      <c r="D8033" s="12">
        <f t="shared" si="1"/>
        <v>25</v>
      </c>
    </row>
    <row r="8034">
      <c r="A8034" s="10">
        <v>45255.0</v>
      </c>
      <c r="B8034" s="11" t="s">
        <v>4851</v>
      </c>
      <c r="C8034" s="12">
        <v>0.0</v>
      </c>
      <c r="D8034" s="12">
        <f t="shared" si="1"/>
        <v>25</v>
      </c>
    </row>
    <row r="8035">
      <c r="A8035" s="10">
        <v>45255.0</v>
      </c>
      <c r="B8035" s="11" t="s">
        <v>4852</v>
      </c>
      <c r="C8035" s="12">
        <v>0.0</v>
      </c>
      <c r="D8035" s="12">
        <f t="shared" si="1"/>
        <v>25</v>
      </c>
    </row>
    <row r="8036">
      <c r="A8036" s="10">
        <v>45255.0</v>
      </c>
      <c r="B8036" s="11" t="s">
        <v>1385</v>
      </c>
      <c r="C8036" s="12">
        <v>0.0</v>
      </c>
      <c r="D8036" s="12">
        <f t="shared" si="1"/>
        <v>25</v>
      </c>
    </row>
    <row r="8037">
      <c r="A8037" s="10">
        <v>45255.0</v>
      </c>
      <c r="B8037" s="11" t="s">
        <v>650</v>
      </c>
      <c r="C8037" s="12">
        <v>0.0</v>
      </c>
      <c r="D8037" s="12">
        <f t="shared" si="1"/>
        <v>25</v>
      </c>
    </row>
    <row r="8038">
      <c r="A8038" s="10">
        <v>45255.0</v>
      </c>
      <c r="B8038" s="11" t="s">
        <v>4853</v>
      </c>
      <c r="C8038" s="12">
        <v>0.0</v>
      </c>
      <c r="D8038" s="12">
        <f t="shared" si="1"/>
        <v>25</v>
      </c>
    </row>
    <row r="8039">
      <c r="A8039" s="10">
        <v>45255.0</v>
      </c>
      <c r="B8039" s="11" t="s">
        <v>870</v>
      </c>
      <c r="C8039" s="12">
        <v>0.0</v>
      </c>
      <c r="D8039" s="12">
        <f t="shared" si="1"/>
        <v>25</v>
      </c>
    </row>
    <row r="8040">
      <c r="A8040" s="10">
        <v>45255.0</v>
      </c>
      <c r="B8040" s="11" t="s">
        <v>3549</v>
      </c>
      <c r="C8040" s="12">
        <v>0.0</v>
      </c>
      <c r="D8040" s="12">
        <f t="shared" si="1"/>
        <v>25</v>
      </c>
    </row>
    <row r="8041">
      <c r="A8041" s="10">
        <v>45255.0</v>
      </c>
      <c r="B8041" s="11" t="s">
        <v>1325</v>
      </c>
      <c r="C8041" s="12">
        <v>0.0</v>
      </c>
      <c r="D8041" s="12">
        <f t="shared" si="1"/>
        <v>25</v>
      </c>
    </row>
    <row r="8042">
      <c r="A8042" s="10">
        <v>45255.0</v>
      </c>
      <c r="B8042" s="11" t="s">
        <v>939</v>
      </c>
      <c r="C8042" s="12">
        <v>0.0</v>
      </c>
      <c r="D8042" s="12">
        <f t="shared" si="1"/>
        <v>25</v>
      </c>
    </row>
    <row r="8043">
      <c r="A8043" s="10">
        <v>45255.0</v>
      </c>
      <c r="B8043" s="11" t="s">
        <v>4854</v>
      </c>
      <c r="C8043" s="12">
        <v>0.0</v>
      </c>
      <c r="D8043" s="12">
        <f t="shared" si="1"/>
        <v>25</v>
      </c>
    </row>
    <row r="8044">
      <c r="A8044" s="10">
        <v>45255.0</v>
      </c>
      <c r="B8044" s="11" t="s">
        <v>4855</v>
      </c>
      <c r="C8044" s="12">
        <v>0.0</v>
      </c>
      <c r="D8044" s="12">
        <f t="shared" si="1"/>
        <v>25</v>
      </c>
    </row>
    <row r="8045">
      <c r="A8045" s="10">
        <v>45255.0</v>
      </c>
      <c r="B8045" s="11" t="s">
        <v>4856</v>
      </c>
      <c r="C8045" s="12">
        <v>0.0</v>
      </c>
      <c r="D8045" s="12">
        <f t="shared" si="1"/>
        <v>25</v>
      </c>
    </row>
    <row r="8046">
      <c r="A8046" s="10">
        <v>45255.0</v>
      </c>
      <c r="B8046" s="11" t="s">
        <v>1118</v>
      </c>
      <c r="C8046" s="12">
        <v>0.0</v>
      </c>
      <c r="D8046" s="12">
        <f t="shared" si="1"/>
        <v>25</v>
      </c>
    </row>
    <row r="8047">
      <c r="A8047" s="10">
        <v>45255.0</v>
      </c>
      <c r="B8047" s="11" t="s">
        <v>4857</v>
      </c>
      <c r="C8047" s="12">
        <v>0.0</v>
      </c>
      <c r="D8047" s="12">
        <f t="shared" si="1"/>
        <v>25</v>
      </c>
    </row>
    <row r="8048">
      <c r="A8048" s="10">
        <v>45255.0</v>
      </c>
      <c r="B8048" s="11" t="s">
        <v>1224</v>
      </c>
      <c r="C8048" s="12">
        <v>0.0</v>
      </c>
      <c r="D8048" s="12">
        <f t="shared" si="1"/>
        <v>25</v>
      </c>
    </row>
    <row r="8049">
      <c r="A8049" s="10">
        <v>45255.0</v>
      </c>
      <c r="B8049" s="11" t="s">
        <v>309</v>
      </c>
      <c r="C8049" s="12">
        <v>0.0</v>
      </c>
      <c r="D8049" s="12">
        <f t="shared" si="1"/>
        <v>25</v>
      </c>
    </row>
    <row r="8050">
      <c r="A8050" s="10">
        <v>45255.0</v>
      </c>
      <c r="B8050" s="11" t="s">
        <v>4858</v>
      </c>
      <c r="C8050" s="12">
        <v>0.0</v>
      </c>
      <c r="D8050" s="12">
        <f t="shared" si="1"/>
        <v>25</v>
      </c>
    </row>
    <row r="8051">
      <c r="A8051" s="10">
        <v>45255.0</v>
      </c>
      <c r="B8051" s="11" t="s">
        <v>4859</v>
      </c>
      <c r="C8051" s="12">
        <v>0.0</v>
      </c>
      <c r="D8051" s="12">
        <f t="shared" si="1"/>
        <v>25</v>
      </c>
    </row>
    <row r="8052">
      <c r="A8052" s="10">
        <v>45255.0</v>
      </c>
      <c r="B8052" s="11" t="s">
        <v>331</v>
      </c>
      <c r="C8052" s="12">
        <v>0.0</v>
      </c>
      <c r="D8052" s="12">
        <f t="shared" si="1"/>
        <v>25</v>
      </c>
    </row>
    <row r="8053">
      <c r="A8053" s="10">
        <v>45255.0</v>
      </c>
      <c r="B8053" s="11" t="s">
        <v>4860</v>
      </c>
      <c r="C8053" s="12">
        <v>0.0</v>
      </c>
      <c r="D8053" s="12">
        <f t="shared" si="1"/>
        <v>25</v>
      </c>
    </row>
    <row r="8054">
      <c r="A8054" s="10">
        <v>45255.0</v>
      </c>
      <c r="B8054" s="11" t="s">
        <v>4861</v>
      </c>
      <c r="C8054" s="12">
        <v>0.0</v>
      </c>
      <c r="D8054" s="12">
        <f t="shared" si="1"/>
        <v>25</v>
      </c>
    </row>
    <row r="8055">
      <c r="A8055" s="10">
        <v>45255.0</v>
      </c>
      <c r="B8055" s="11" t="s">
        <v>916</v>
      </c>
      <c r="C8055" s="12">
        <v>0.0</v>
      </c>
      <c r="D8055" s="12">
        <f t="shared" si="1"/>
        <v>25</v>
      </c>
    </row>
    <row r="8056">
      <c r="A8056" s="10">
        <v>45255.0</v>
      </c>
      <c r="B8056" s="11" t="s">
        <v>1752</v>
      </c>
      <c r="C8056" s="12">
        <v>0.0</v>
      </c>
      <c r="D8056" s="12">
        <f t="shared" si="1"/>
        <v>25</v>
      </c>
    </row>
    <row r="8057">
      <c r="A8057" s="10">
        <v>45255.0</v>
      </c>
      <c r="B8057" s="11" t="s">
        <v>1270</v>
      </c>
      <c r="C8057" s="12">
        <v>0.0</v>
      </c>
      <c r="D8057" s="12">
        <f t="shared" si="1"/>
        <v>25</v>
      </c>
    </row>
    <row r="8058">
      <c r="A8058" s="10">
        <v>45255.0</v>
      </c>
      <c r="B8058" s="11" t="s">
        <v>4669</v>
      </c>
      <c r="C8058" s="12">
        <v>0.0</v>
      </c>
      <c r="D8058" s="12">
        <f t="shared" si="1"/>
        <v>25</v>
      </c>
    </row>
    <row r="8059">
      <c r="A8059" s="10">
        <v>45255.0</v>
      </c>
      <c r="B8059" s="11" t="s">
        <v>993</v>
      </c>
      <c r="C8059" s="12">
        <v>0.0</v>
      </c>
      <c r="D8059" s="12">
        <f t="shared" si="1"/>
        <v>25</v>
      </c>
    </row>
    <row r="8060">
      <c r="A8060" s="10">
        <v>45255.0</v>
      </c>
      <c r="B8060" s="11" t="s">
        <v>4337</v>
      </c>
      <c r="C8060" s="12">
        <v>0.0</v>
      </c>
      <c r="D8060" s="12">
        <f t="shared" si="1"/>
        <v>25</v>
      </c>
    </row>
    <row r="8061">
      <c r="A8061" s="10">
        <v>45255.0</v>
      </c>
      <c r="B8061" s="11" t="s">
        <v>4862</v>
      </c>
      <c r="C8061" s="12">
        <v>0.0</v>
      </c>
      <c r="D8061" s="12">
        <f t="shared" si="1"/>
        <v>25</v>
      </c>
    </row>
    <row r="8062">
      <c r="A8062" s="10">
        <v>45255.0</v>
      </c>
      <c r="B8062" s="11" t="s">
        <v>1312</v>
      </c>
      <c r="C8062" s="12">
        <v>0.0</v>
      </c>
      <c r="D8062" s="12">
        <f t="shared" si="1"/>
        <v>25</v>
      </c>
    </row>
    <row r="8063">
      <c r="A8063" s="10">
        <v>45255.0</v>
      </c>
      <c r="B8063" s="11" t="s">
        <v>4863</v>
      </c>
      <c r="C8063" s="12">
        <v>0.0</v>
      </c>
      <c r="D8063" s="12">
        <f t="shared" si="1"/>
        <v>25</v>
      </c>
    </row>
    <row r="8064">
      <c r="A8064" s="10">
        <v>45255.0</v>
      </c>
      <c r="B8064" s="11" t="s">
        <v>4864</v>
      </c>
      <c r="C8064" s="12">
        <v>0.0</v>
      </c>
      <c r="D8064" s="12">
        <f t="shared" si="1"/>
        <v>25</v>
      </c>
    </row>
    <row r="8065">
      <c r="A8065" s="10">
        <v>45255.0</v>
      </c>
      <c r="B8065" s="11" t="s">
        <v>4865</v>
      </c>
      <c r="C8065" s="12">
        <v>0.0</v>
      </c>
      <c r="D8065" s="12">
        <f t="shared" si="1"/>
        <v>25</v>
      </c>
    </row>
    <row r="8066">
      <c r="A8066" s="10">
        <v>45255.0</v>
      </c>
      <c r="B8066" s="11" t="s">
        <v>4866</v>
      </c>
      <c r="C8066" s="12">
        <v>0.0</v>
      </c>
      <c r="D8066" s="12">
        <f t="shared" si="1"/>
        <v>25</v>
      </c>
    </row>
    <row r="8067">
      <c r="A8067" s="10">
        <v>45255.0</v>
      </c>
      <c r="B8067" s="11" t="s">
        <v>4200</v>
      </c>
      <c r="C8067" s="12">
        <v>0.0</v>
      </c>
      <c r="D8067" s="12">
        <f t="shared" si="1"/>
        <v>25</v>
      </c>
    </row>
    <row r="8068">
      <c r="A8068" s="10">
        <v>45255.0</v>
      </c>
      <c r="B8068" s="11" t="s">
        <v>4867</v>
      </c>
      <c r="C8068" s="12">
        <v>0.0</v>
      </c>
      <c r="D8068" s="12">
        <f t="shared" si="1"/>
        <v>25</v>
      </c>
    </row>
    <row r="8069">
      <c r="A8069" s="10">
        <v>45255.0</v>
      </c>
      <c r="B8069" s="11" t="s">
        <v>1500</v>
      </c>
      <c r="C8069" s="12">
        <v>0.0</v>
      </c>
      <c r="D8069" s="12">
        <f t="shared" si="1"/>
        <v>25</v>
      </c>
    </row>
    <row r="8070">
      <c r="A8070" s="10">
        <v>45255.0</v>
      </c>
      <c r="B8070" s="11" t="s">
        <v>4868</v>
      </c>
      <c r="C8070" s="12">
        <v>0.0</v>
      </c>
      <c r="D8070" s="12">
        <f t="shared" si="1"/>
        <v>25</v>
      </c>
    </row>
    <row r="8071">
      <c r="A8071" s="10">
        <v>45255.0</v>
      </c>
      <c r="B8071" s="11" t="s">
        <v>361</v>
      </c>
      <c r="C8071" s="12">
        <v>0.0</v>
      </c>
      <c r="D8071" s="12">
        <f t="shared" si="1"/>
        <v>25</v>
      </c>
    </row>
    <row r="8072">
      <c r="A8072" s="10">
        <v>45247.0</v>
      </c>
      <c r="B8072" s="11" t="s">
        <v>1226</v>
      </c>
      <c r="C8072" s="12">
        <v>0.0</v>
      </c>
      <c r="D8072" s="12">
        <f t="shared" si="1"/>
        <v>17</v>
      </c>
    </row>
    <row r="8073">
      <c r="A8073" s="10">
        <v>45247.0</v>
      </c>
      <c r="B8073" s="11" t="s">
        <v>1705</v>
      </c>
      <c r="C8073" s="12">
        <v>0.0</v>
      </c>
      <c r="D8073" s="12">
        <f t="shared" si="1"/>
        <v>17</v>
      </c>
    </row>
    <row r="8074">
      <c r="A8074" s="10">
        <v>45247.0</v>
      </c>
      <c r="B8074" s="11" t="s">
        <v>1711</v>
      </c>
      <c r="C8074" s="12">
        <v>0.0</v>
      </c>
      <c r="D8074" s="12">
        <f t="shared" si="1"/>
        <v>17</v>
      </c>
    </row>
    <row r="8075">
      <c r="A8075" s="10">
        <v>45247.0</v>
      </c>
      <c r="B8075" s="11" t="s">
        <v>1067</v>
      </c>
      <c r="C8075" s="12">
        <v>0.0</v>
      </c>
      <c r="D8075" s="12">
        <f t="shared" si="1"/>
        <v>17</v>
      </c>
    </row>
    <row r="8076">
      <c r="A8076" s="10">
        <v>45247.0</v>
      </c>
      <c r="B8076" s="11" t="s">
        <v>4869</v>
      </c>
      <c r="C8076" s="12">
        <v>0.0</v>
      </c>
      <c r="D8076" s="12">
        <f t="shared" si="1"/>
        <v>17</v>
      </c>
    </row>
    <row r="8077">
      <c r="A8077" s="10">
        <v>45247.0</v>
      </c>
      <c r="B8077" s="11" t="s">
        <v>1518</v>
      </c>
      <c r="C8077" s="12">
        <v>0.0</v>
      </c>
      <c r="D8077" s="12">
        <f t="shared" si="1"/>
        <v>17</v>
      </c>
    </row>
    <row r="8078">
      <c r="A8078" s="10">
        <v>45247.0</v>
      </c>
      <c r="B8078" s="11" t="s">
        <v>2624</v>
      </c>
      <c r="C8078" s="12">
        <v>0.0</v>
      </c>
      <c r="D8078" s="12">
        <f t="shared" si="1"/>
        <v>17</v>
      </c>
    </row>
    <row r="8079">
      <c r="A8079" s="10">
        <v>45247.0</v>
      </c>
      <c r="B8079" s="11" t="s">
        <v>1901</v>
      </c>
      <c r="C8079" s="12">
        <v>0.0</v>
      </c>
      <c r="D8079" s="12">
        <f t="shared" si="1"/>
        <v>17</v>
      </c>
    </row>
    <row r="8080">
      <c r="A8080" s="10">
        <v>45247.0</v>
      </c>
      <c r="B8080" s="11" t="s">
        <v>4870</v>
      </c>
      <c r="C8080" s="12">
        <v>0.0</v>
      </c>
      <c r="D8080" s="12">
        <f t="shared" si="1"/>
        <v>17</v>
      </c>
    </row>
    <row r="8081">
      <c r="A8081" s="10">
        <v>45247.0</v>
      </c>
      <c r="B8081" s="11" t="s">
        <v>4871</v>
      </c>
      <c r="C8081" s="12">
        <v>0.0</v>
      </c>
      <c r="D8081" s="12">
        <f t="shared" si="1"/>
        <v>17</v>
      </c>
    </row>
    <row r="8082">
      <c r="A8082" s="10">
        <v>45247.0</v>
      </c>
      <c r="B8082" s="11" t="s">
        <v>4872</v>
      </c>
      <c r="C8082" s="12">
        <v>0.0</v>
      </c>
      <c r="D8082" s="12">
        <f t="shared" si="1"/>
        <v>17</v>
      </c>
    </row>
    <row r="8083">
      <c r="A8083" s="10">
        <v>45247.0</v>
      </c>
      <c r="B8083" s="11" t="s">
        <v>2847</v>
      </c>
      <c r="C8083" s="12">
        <v>0.0</v>
      </c>
      <c r="D8083" s="12">
        <f t="shared" si="1"/>
        <v>17</v>
      </c>
    </row>
    <row r="8084">
      <c r="A8084" s="10">
        <v>45247.0</v>
      </c>
      <c r="B8084" s="11" t="s">
        <v>1723</v>
      </c>
      <c r="C8084" s="12">
        <v>0.0</v>
      </c>
      <c r="D8084" s="12">
        <f t="shared" si="1"/>
        <v>17</v>
      </c>
    </row>
    <row r="8085">
      <c r="A8085" s="10">
        <v>45247.0</v>
      </c>
      <c r="B8085" s="11" t="s">
        <v>4873</v>
      </c>
      <c r="C8085" s="12">
        <v>0.0</v>
      </c>
      <c r="D8085" s="12">
        <f t="shared" si="1"/>
        <v>17</v>
      </c>
    </row>
    <row r="8086">
      <c r="A8086" s="10">
        <v>45247.0</v>
      </c>
      <c r="B8086" s="11" t="s">
        <v>4874</v>
      </c>
      <c r="C8086" s="12">
        <v>0.0</v>
      </c>
      <c r="D8086" s="12">
        <f t="shared" si="1"/>
        <v>17</v>
      </c>
    </row>
    <row r="8087">
      <c r="A8087" s="10">
        <v>45247.0</v>
      </c>
      <c r="B8087" s="11" t="s">
        <v>2608</v>
      </c>
      <c r="C8087" s="12">
        <v>0.0</v>
      </c>
      <c r="D8087" s="12">
        <f t="shared" si="1"/>
        <v>17</v>
      </c>
    </row>
    <row r="8088">
      <c r="A8088" s="10">
        <v>45247.0</v>
      </c>
      <c r="B8088" s="11" t="s">
        <v>893</v>
      </c>
      <c r="C8088" s="12">
        <v>0.0</v>
      </c>
      <c r="D8088" s="12">
        <f t="shared" si="1"/>
        <v>17</v>
      </c>
    </row>
    <row r="8089">
      <c r="A8089" s="10">
        <v>45247.0</v>
      </c>
      <c r="B8089" s="11" t="s">
        <v>4875</v>
      </c>
      <c r="C8089" s="12">
        <v>0.0</v>
      </c>
      <c r="D8089" s="12">
        <f t="shared" si="1"/>
        <v>17</v>
      </c>
    </row>
    <row r="8090">
      <c r="A8090" s="10">
        <v>45247.0</v>
      </c>
      <c r="B8090" s="11" t="s">
        <v>847</v>
      </c>
      <c r="C8090" s="12">
        <v>0.0</v>
      </c>
      <c r="D8090" s="12">
        <f t="shared" si="1"/>
        <v>17</v>
      </c>
    </row>
    <row r="8091">
      <c r="A8091" s="10">
        <v>45247.0</v>
      </c>
      <c r="B8091" s="11" t="s">
        <v>449</v>
      </c>
      <c r="C8091" s="12">
        <v>0.0</v>
      </c>
      <c r="D8091" s="12">
        <f t="shared" si="1"/>
        <v>17</v>
      </c>
    </row>
    <row r="8092">
      <c r="A8092" s="10">
        <v>45247.0</v>
      </c>
      <c r="B8092" s="11" t="s">
        <v>4876</v>
      </c>
      <c r="C8092" s="12">
        <v>0.0</v>
      </c>
      <c r="D8092" s="12">
        <f t="shared" si="1"/>
        <v>17</v>
      </c>
    </row>
    <row r="8093">
      <c r="A8093" s="10">
        <v>45247.0</v>
      </c>
      <c r="B8093" s="11" t="s">
        <v>1357</v>
      </c>
      <c r="C8093" s="12">
        <v>0.0</v>
      </c>
      <c r="D8093" s="12">
        <f t="shared" si="1"/>
        <v>17</v>
      </c>
    </row>
    <row r="8094">
      <c r="A8094" s="10">
        <v>45247.0</v>
      </c>
      <c r="B8094" s="11" t="s">
        <v>4877</v>
      </c>
      <c r="C8094" s="12">
        <v>0.0</v>
      </c>
      <c r="D8094" s="12">
        <f t="shared" si="1"/>
        <v>17</v>
      </c>
    </row>
    <row r="8095">
      <c r="A8095" s="10">
        <v>45247.0</v>
      </c>
      <c r="B8095" s="11" t="s">
        <v>939</v>
      </c>
      <c r="C8095" s="12">
        <v>0.0</v>
      </c>
      <c r="D8095" s="12">
        <f t="shared" si="1"/>
        <v>17</v>
      </c>
    </row>
    <row r="8096">
      <c r="A8096" s="10">
        <v>45247.0</v>
      </c>
      <c r="B8096" s="11" t="s">
        <v>2113</v>
      </c>
      <c r="C8096" s="12">
        <v>0.0</v>
      </c>
      <c r="D8096" s="12">
        <f t="shared" si="1"/>
        <v>17</v>
      </c>
    </row>
    <row r="8097">
      <c r="A8097" s="10">
        <v>45247.0</v>
      </c>
      <c r="B8097" s="11" t="s">
        <v>1375</v>
      </c>
      <c r="C8097" s="12">
        <v>0.0</v>
      </c>
      <c r="D8097" s="12">
        <f t="shared" si="1"/>
        <v>17</v>
      </c>
    </row>
    <row r="8098">
      <c r="A8098" s="10">
        <v>45247.0</v>
      </c>
      <c r="B8098" s="11" t="s">
        <v>4878</v>
      </c>
      <c r="C8098" s="12">
        <v>0.0</v>
      </c>
      <c r="D8098" s="12">
        <f t="shared" si="1"/>
        <v>17</v>
      </c>
    </row>
    <row r="8099">
      <c r="A8099" s="10">
        <v>45247.0</v>
      </c>
      <c r="B8099" s="11" t="s">
        <v>4879</v>
      </c>
      <c r="C8099" s="12">
        <v>0.0</v>
      </c>
      <c r="D8099" s="12">
        <f t="shared" si="1"/>
        <v>17</v>
      </c>
    </row>
    <row r="8100">
      <c r="A8100" s="10">
        <v>45247.0</v>
      </c>
      <c r="B8100" s="11" t="s">
        <v>4508</v>
      </c>
      <c r="C8100" s="12">
        <v>0.0</v>
      </c>
      <c r="D8100" s="12">
        <f t="shared" si="1"/>
        <v>17</v>
      </c>
    </row>
    <row r="8101">
      <c r="A8101" s="10">
        <v>45247.0</v>
      </c>
      <c r="B8101" s="11" t="s">
        <v>470</v>
      </c>
      <c r="C8101" s="12">
        <v>0.0</v>
      </c>
      <c r="D8101" s="12">
        <f t="shared" si="1"/>
        <v>17</v>
      </c>
    </row>
    <row r="8102">
      <c r="A8102" s="10">
        <v>45247.0</v>
      </c>
      <c r="B8102" s="11" t="s">
        <v>835</v>
      </c>
      <c r="C8102" s="12">
        <v>0.0</v>
      </c>
      <c r="D8102" s="12">
        <f t="shared" si="1"/>
        <v>17</v>
      </c>
    </row>
    <row r="8103">
      <c r="A8103" s="10">
        <v>45247.0</v>
      </c>
      <c r="B8103" s="11" t="s">
        <v>4880</v>
      </c>
      <c r="C8103" s="12">
        <v>0.0</v>
      </c>
      <c r="D8103" s="12">
        <f t="shared" si="1"/>
        <v>17</v>
      </c>
    </row>
    <row r="8104">
      <c r="A8104" s="10">
        <v>45247.0</v>
      </c>
      <c r="B8104" s="11" t="s">
        <v>4881</v>
      </c>
      <c r="C8104" s="12">
        <v>0.0</v>
      </c>
      <c r="D8104" s="12">
        <f t="shared" si="1"/>
        <v>17</v>
      </c>
    </row>
    <row r="8105">
      <c r="A8105" s="10">
        <v>45247.0</v>
      </c>
      <c r="B8105" s="11" t="s">
        <v>4882</v>
      </c>
      <c r="C8105" s="12">
        <v>0.0</v>
      </c>
      <c r="D8105" s="12">
        <f t="shared" si="1"/>
        <v>17</v>
      </c>
    </row>
    <row r="8106">
      <c r="A8106" s="10">
        <v>45247.0</v>
      </c>
      <c r="B8106" s="11" t="s">
        <v>4883</v>
      </c>
      <c r="C8106" s="12">
        <v>0.0</v>
      </c>
      <c r="D8106" s="12">
        <f t="shared" si="1"/>
        <v>17</v>
      </c>
    </row>
    <row r="8107">
      <c r="A8107" s="10">
        <v>45247.0</v>
      </c>
      <c r="B8107" s="11" t="s">
        <v>1787</v>
      </c>
      <c r="C8107" s="12">
        <v>0.0</v>
      </c>
      <c r="D8107" s="12">
        <f t="shared" si="1"/>
        <v>17</v>
      </c>
    </row>
    <row r="8108">
      <c r="A8108" s="10">
        <v>45247.0</v>
      </c>
      <c r="B8108" s="11" t="s">
        <v>4884</v>
      </c>
      <c r="C8108" s="12">
        <v>0.0</v>
      </c>
      <c r="D8108" s="12">
        <f t="shared" si="1"/>
        <v>17</v>
      </c>
    </row>
    <row r="8109">
      <c r="A8109" s="10">
        <v>45247.0</v>
      </c>
      <c r="B8109" s="11" t="s">
        <v>268</v>
      </c>
      <c r="C8109" s="12">
        <v>0.0</v>
      </c>
      <c r="D8109" s="12">
        <f t="shared" si="1"/>
        <v>17</v>
      </c>
    </row>
    <row r="8110">
      <c r="A8110" s="10">
        <v>45247.0</v>
      </c>
      <c r="B8110" s="11" t="s">
        <v>4885</v>
      </c>
      <c r="C8110" s="12">
        <v>0.0</v>
      </c>
      <c r="D8110" s="12">
        <f t="shared" si="1"/>
        <v>17</v>
      </c>
    </row>
    <row r="8111">
      <c r="A8111" s="10">
        <v>45247.0</v>
      </c>
      <c r="B8111" s="11" t="s">
        <v>1770</v>
      </c>
      <c r="C8111" s="12">
        <v>0.0</v>
      </c>
      <c r="D8111" s="12">
        <f t="shared" si="1"/>
        <v>17</v>
      </c>
    </row>
    <row r="8112">
      <c r="A8112" s="10">
        <v>45247.0</v>
      </c>
      <c r="B8112" s="11" t="s">
        <v>3432</v>
      </c>
      <c r="C8112" s="12">
        <v>0.0</v>
      </c>
      <c r="D8112" s="12">
        <f t="shared" si="1"/>
        <v>17</v>
      </c>
    </row>
    <row r="8113">
      <c r="A8113" s="10">
        <v>45247.0</v>
      </c>
      <c r="B8113" s="11" t="s">
        <v>246</v>
      </c>
      <c r="C8113" s="12">
        <v>0.0</v>
      </c>
      <c r="D8113" s="12">
        <f t="shared" si="1"/>
        <v>17</v>
      </c>
    </row>
    <row r="8114">
      <c r="A8114" s="10">
        <v>45247.0</v>
      </c>
      <c r="B8114" s="11" t="s">
        <v>4886</v>
      </c>
      <c r="C8114" s="12">
        <v>0.0</v>
      </c>
      <c r="D8114" s="12">
        <f t="shared" si="1"/>
        <v>17</v>
      </c>
    </row>
    <row r="8115">
      <c r="A8115" s="10">
        <v>45247.0</v>
      </c>
      <c r="B8115" s="11" t="s">
        <v>2363</v>
      </c>
      <c r="C8115" s="12">
        <v>0.0</v>
      </c>
      <c r="D8115" s="12">
        <f t="shared" si="1"/>
        <v>17</v>
      </c>
    </row>
    <row r="8116">
      <c r="A8116" s="10">
        <v>45247.0</v>
      </c>
      <c r="B8116" s="11" t="s">
        <v>4887</v>
      </c>
      <c r="C8116" s="12">
        <v>0.0</v>
      </c>
      <c r="D8116" s="12">
        <f t="shared" si="1"/>
        <v>17</v>
      </c>
    </row>
    <row r="8117">
      <c r="A8117" s="10">
        <v>45247.0</v>
      </c>
      <c r="B8117" s="11" t="s">
        <v>4888</v>
      </c>
      <c r="C8117" s="12">
        <v>0.0</v>
      </c>
      <c r="D8117" s="12">
        <f t="shared" si="1"/>
        <v>17</v>
      </c>
    </row>
    <row r="8118">
      <c r="A8118" s="10">
        <v>45247.0</v>
      </c>
      <c r="B8118" s="11" t="s">
        <v>4889</v>
      </c>
      <c r="C8118" s="12">
        <v>0.0</v>
      </c>
      <c r="D8118" s="12">
        <f t="shared" si="1"/>
        <v>17</v>
      </c>
    </row>
    <row r="8119">
      <c r="A8119" s="10">
        <v>45247.0</v>
      </c>
      <c r="B8119" s="11" t="s">
        <v>1432</v>
      </c>
      <c r="C8119" s="12">
        <v>0.0</v>
      </c>
      <c r="D8119" s="12">
        <f t="shared" si="1"/>
        <v>17</v>
      </c>
    </row>
    <row r="8120">
      <c r="A8120" s="10">
        <v>45247.0</v>
      </c>
      <c r="B8120" s="11" t="s">
        <v>4583</v>
      </c>
      <c r="C8120" s="12">
        <v>0.0</v>
      </c>
      <c r="D8120" s="12">
        <f t="shared" si="1"/>
        <v>17</v>
      </c>
    </row>
    <row r="8121">
      <c r="A8121" s="10">
        <v>45247.0</v>
      </c>
      <c r="B8121" s="11" t="s">
        <v>1865</v>
      </c>
      <c r="C8121" s="12">
        <v>0.0</v>
      </c>
      <c r="D8121" s="12">
        <f t="shared" si="1"/>
        <v>17</v>
      </c>
    </row>
    <row r="8122">
      <c r="A8122" s="10">
        <v>45247.0</v>
      </c>
      <c r="B8122" s="11" t="s">
        <v>3451</v>
      </c>
      <c r="C8122" s="12">
        <v>0.0</v>
      </c>
      <c r="D8122" s="12">
        <f t="shared" si="1"/>
        <v>17</v>
      </c>
    </row>
    <row r="8123">
      <c r="A8123" s="10">
        <v>45247.0</v>
      </c>
      <c r="B8123" s="11" t="s">
        <v>4890</v>
      </c>
      <c r="C8123" s="12">
        <v>0.0</v>
      </c>
      <c r="D8123" s="12">
        <f t="shared" si="1"/>
        <v>17</v>
      </c>
    </row>
    <row r="8124">
      <c r="A8124" s="10">
        <v>45247.0</v>
      </c>
      <c r="B8124" s="11" t="s">
        <v>2499</v>
      </c>
      <c r="C8124" s="12">
        <v>0.0</v>
      </c>
      <c r="D8124" s="12">
        <f t="shared" si="1"/>
        <v>17</v>
      </c>
    </row>
    <row r="8125">
      <c r="A8125" s="10">
        <v>45247.0</v>
      </c>
      <c r="B8125" s="11" t="s">
        <v>447</v>
      </c>
      <c r="C8125" s="12">
        <v>0.0</v>
      </c>
      <c r="D8125" s="12">
        <f t="shared" si="1"/>
        <v>17</v>
      </c>
    </row>
    <row r="8126">
      <c r="A8126" s="10">
        <v>45247.0</v>
      </c>
      <c r="B8126" s="11" t="s">
        <v>4891</v>
      </c>
      <c r="C8126" s="12">
        <v>0.0</v>
      </c>
      <c r="D8126" s="12">
        <f t="shared" si="1"/>
        <v>17</v>
      </c>
    </row>
    <row r="8127">
      <c r="A8127" s="10">
        <v>45247.0</v>
      </c>
      <c r="B8127" s="11" t="s">
        <v>3023</v>
      </c>
      <c r="C8127" s="12">
        <v>0.0</v>
      </c>
      <c r="D8127" s="12">
        <f t="shared" si="1"/>
        <v>17</v>
      </c>
    </row>
    <row r="8128">
      <c r="A8128" s="10">
        <v>45247.0</v>
      </c>
      <c r="B8128" s="11" t="s">
        <v>4892</v>
      </c>
      <c r="C8128" s="12">
        <v>0.0</v>
      </c>
      <c r="D8128" s="12">
        <f t="shared" si="1"/>
        <v>17</v>
      </c>
    </row>
    <row r="8129">
      <c r="A8129" s="10">
        <v>45247.0</v>
      </c>
      <c r="B8129" s="11" t="s">
        <v>4013</v>
      </c>
      <c r="C8129" s="12">
        <v>0.0</v>
      </c>
      <c r="D8129" s="12">
        <f t="shared" si="1"/>
        <v>17</v>
      </c>
    </row>
    <row r="8130">
      <c r="A8130" s="10">
        <v>45247.0</v>
      </c>
      <c r="B8130" s="11" t="s">
        <v>2134</v>
      </c>
      <c r="C8130" s="12">
        <v>0.0</v>
      </c>
      <c r="D8130" s="12">
        <f t="shared" si="1"/>
        <v>17</v>
      </c>
    </row>
    <row r="8131">
      <c r="A8131" s="10">
        <v>45247.0</v>
      </c>
      <c r="B8131" s="11" t="s">
        <v>50</v>
      </c>
      <c r="C8131" s="12">
        <v>0.0</v>
      </c>
      <c r="D8131" s="12">
        <f t="shared" si="1"/>
        <v>17</v>
      </c>
    </row>
    <row r="8132">
      <c r="A8132" s="10">
        <v>45247.0</v>
      </c>
      <c r="B8132" s="11" t="s">
        <v>1111</v>
      </c>
      <c r="C8132" s="12">
        <v>0.0</v>
      </c>
      <c r="D8132" s="12">
        <f t="shared" si="1"/>
        <v>17</v>
      </c>
    </row>
    <row r="8133">
      <c r="A8133" s="10">
        <v>45247.0</v>
      </c>
      <c r="B8133" s="11" t="s">
        <v>1848</v>
      </c>
      <c r="C8133" s="12">
        <v>0.0</v>
      </c>
      <c r="D8133" s="12">
        <f t="shared" si="1"/>
        <v>17</v>
      </c>
    </row>
    <row r="8134">
      <c r="A8134" s="10">
        <v>45247.0</v>
      </c>
      <c r="B8134" s="11" t="s">
        <v>4893</v>
      </c>
      <c r="C8134" s="12">
        <v>0.0</v>
      </c>
      <c r="D8134" s="12">
        <f t="shared" si="1"/>
        <v>17</v>
      </c>
    </row>
    <row r="8135">
      <c r="A8135" s="10">
        <v>45247.0</v>
      </c>
      <c r="B8135" s="11" t="s">
        <v>4894</v>
      </c>
      <c r="C8135" s="12">
        <v>0.0</v>
      </c>
      <c r="D8135" s="12">
        <f t="shared" si="1"/>
        <v>17</v>
      </c>
    </row>
    <row r="8136">
      <c r="A8136" s="10">
        <v>45247.0</v>
      </c>
      <c r="B8136" s="11" t="s">
        <v>1839</v>
      </c>
      <c r="C8136" s="12">
        <v>0.0</v>
      </c>
      <c r="D8136" s="12">
        <f t="shared" si="1"/>
        <v>17</v>
      </c>
    </row>
    <row r="8137">
      <c r="A8137" s="10">
        <v>45247.0</v>
      </c>
      <c r="B8137" s="11" t="s">
        <v>487</v>
      </c>
      <c r="C8137" s="12">
        <v>0.0</v>
      </c>
      <c r="D8137" s="12">
        <f t="shared" si="1"/>
        <v>17</v>
      </c>
    </row>
    <row r="8138">
      <c r="A8138" s="10">
        <v>45247.0</v>
      </c>
      <c r="B8138" s="11" t="s">
        <v>4895</v>
      </c>
      <c r="C8138" s="12">
        <v>0.0</v>
      </c>
      <c r="D8138" s="12">
        <f t="shared" si="1"/>
        <v>17</v>
      </c>
    </row>
    <row r="8139">
      <c r="A8139" s="10">
        <v>45247.0</v>
      </c>
      <c r="B8139" s="11" t="s">
        <v>4896</v>
      </c>
      <c r="C8139" s="12">
        <v>0.0</v>
      </c>
      <c r="D8139" s="12">
        <f t="shared" si="1"/>
        <v>17</v>
      </c>
    </row>
    <row r="8140">
      <c r="A8140" s="10">
        <v>45247.0</v>
      </c>
      <c r="B8140" s="11" t="s">
        <v>4897</v>
      </c>
      <c r="C8140" s="12">
        <v>0.0</v>
      </c>
      <c r="D8140" s="12">
        <f t="shared" si="1"/>
        <v>17</v>
      </c>
    </row>
    <row r="8141">
      <c r="A8141" s="10">
        <v>45247.0</v>
      </c>
      <c r="B8141" s="11" t="s">
        <v>4898</v>
      </c>
      <c r="C8141" s="12">
        <v>0.0</v>
      </c>
      <c r="D8141" s="12">
        <f t="shared" si="1"/>
        <v>17</v>
      </c>
    </row>
    <row r="8142">
      <c r="A8142" s="10">
        <v>45247.0</v>
      </c>
      <c r="B8142" s="11" t="s">
        <v>4899</v>
      </c>
      <c r="C8142" s="12">
        <v>0.0</v>
      </c>
      <c r="D8142" s="12">
        <f t="shared" si="1"/>
        <v>17</v>
      </c>
    </row>
    <row r="8143">
      <c r="A8143" s="10">
        <v>45247.0</v>
      </c>
      <c r="B8143" s="11" t="s">
        <v>2455</v>
      </c>
      <c r="C8143" s="12">
        <v>0.0</v>
      </c>
      <c r="D8143" s="12">
        <f t="shared" si="1"/>
        <v>17</v>
      </c>
    </row>
    <row r="8144">
      <c r="A8144" s="10">
        <v>45247.0</v>
      </c>
      <c r="B8144" s="11" t="s">
        <v>4900</v>
      </c>
      <c r="C8144" s="12">
        <v>0.0</v>
      </c>
      <c r="D8144" s="12">
        <f t="shared" si="1"/>
        <v>17</v>
      </c>
    </row>
    <row r="8145">
      <c r="A8145" s="10">
        <v>45247.0</v>
      </c>
      <c r="B8145" s="11" t="s">
        <v>4901</v>
      </c>
      <c r="C8145" s="12">
        <v>0.0</v>
      </c>
      <c r="D8145" s="12">
        <f t="shared" si="1"/>
        <v>17</v>
      </c>
    </row>
    <row r="8146">
      <c r="A8146" s="10">
        <v>45247.0</v>
      </c>
      <c r="B8146" s="11" t="s">
        <v>515</v>
      </c>
      <c r="C8146" s="12">
        <v>0.0</v>
      </c>
      <c r="D8146" s="12">
        <f t="shared" si="1"/>
        <v>17</v>
      </c>
    </row>
    <row r="8147">
      <c r="A8147" s="10">
        <v>45247.0</v>
      </c>
      <c r="B8147" s="11" t="s">
        <v>153</v>
      </c>
      <c r="C8147" s="12">
        <v>0.0</v>
      </c>
      <c r="D8147" s="12">
        <f t="shared" si="1"/>
        <v>17</v>
      </c>
    </row>
    <row r="8148">
      <c r="A8148" s="10">
        <v>45253.0</v>
      </c>
      <c r="B8148" s="11" t="s">
        <v>4902</v>
      </c>
      <c r="C8148" s="12">
        <v>0.0</v>
      </c>
      <c r="D8148" s="12">
        <f t="shared" si="1"/>
        <v>23</v>
      </c>
    </row>
    <row r="8149">
      <c r="A8149" s="10">
        <v>45253.0</v>
      </c>
      <c r="B8149" s="11" t="s">
        <v>706</v>
      </c>
      <c r="C8149" s="12">
        <v>0.0</v>
      </c>
      <c r="D8149" s="12">
        <f t="shared" si="1"/>
        <v>23</v>
      </c>
    </row>
    <row r="8150">
      <c r="A8150" s="10">
        <v>45253.0</v>
      </c>
      <c r="B8150" s="11" t="s">
        <v>3926</v>
      </c>
      <c r="C8150" s="12">
        <v>0.0</v>
      </c>
      <c r="D8150" s="12">
        <f t="shared" si="1"/>
        <v>23</v>
      </c>
    </row>
    <row r="8151">
      <c r="A8151" s="10">
        <v>45253.0</v>
      </c>
      <c r="B8151" s="11" t="s">
        <v>2910</v>
      </c>
      <c r="C8151" s="12">
        <v>0.0</v>
      </c>
      <c r="D8151" s="12">
        <f t="shared" si="1"/>
        <v>23</v>
      </c>
    </row>
    <row r="8152">
      <c r="A8152" s="10">
        <v>45253.0</v>
      </c>
      <c r="B8152" s="11" t="s">
        <v>1901</v>
      </c>
      <c r="C8152" s="12">
        <v>0.0</v>
      </c>
      <c r="D8152" s="12">
        <f t="shared" si="1"/>
        <v>23</v>
      </c>
    </row>
    <row r="8153">
      <c r="A8153" s="10">
        <v>45253.0</v>
      </c>
      <c r="B8153" s="11" t="s">
        <v>4903</v>
      </c>
      <c r="C8153" s="12">
        <v>0.0</v>
      </c>
      <c r="D8153" s="12">
        <f t="shared" si="1"/>
        <v>23</v>
      </c>
    </row>
    <row r="8154">
      <c r="A8154" s="10">
        <v>45253.0</v>
      </c>
      <c r="B8154" s="11" t="s">
        <v>4153</v>
      </c>
      <c r="C8154" s="12">
        <v>0.0</v>
      </c>
      <c r="D8154" s="12">
        <f t="shared" si="1"/>
        <v>23</v>
      </c>
    </row>
    <row r="8155">
      <c r="A8155" s="10">
        <v>45253.0</v>
      </c>
      <c r="B8155" s="11" t="s">
        <v>707</v>
      </c>
      <c r="C8155" s="12">
        <v>0.0</v>
      </c>
      <c r="D8155" s="12">
        <f t="shared" si="1"/>
        <v>23</v>
      </c>
    </row>
    <row r="8156">
      <c r="A8156" s="10">
        <v>45253.0</v>
      </c>
      <c r="B8156" s="11" t="s">
        <v>283</v>
      </c>
      <c r="C8156" s="12">
        <v>0.0</v>
      </c>
      <c r="D8156" s="12">
        <f t="shared" si="1"/>
        <v>23</v>
      </c>
    </row>
    <row r="8157">
      <c r="A8157" s="10">
        <v>45253.0</v>
      </c>
      <c r="B8157" s="11" t="s">
        <v>4904</v>
      </c>
      <c r="C8157" s="12">
        <v>0.0</v>
      </c>
      <c r="D8157" s="12">
        <f t="shared" si="1"/>
        <v>23</v>
      </c>
    </row>
    <row r="8158">
      <c r="A8158" s="10">
        <v>45253.0</v>
      </c>
      <c r="B8158" s="11" t="s">
        <v>2671</v>
      </c>
      <c r="C8158" s="12">
        <v>0.0</v>
      </c>
      <c r="D8158" s="12">
        <f t="shared" si="1"/>
        <v>23</v>
      </c>
    </row>
    <row r="8159">
      <c r="A8159" s="10">
        <v>45253.0</v>
      </c>
      <c r="B8159" s="11" t="s">
        <v>1533</v>
      </c>
      <c r="C8159" s="12">
        <v>0.0</v>
      </c>
      <c r="D8159" s="12">
        <f t="shared" si="1"/>
        <v>23</v>
      </c>
    </row>
    <row r="8160">
      <c r="A8160" s="10">
        <v>45253.0</v>
      </c>
      <c r="B8160" s="11" t="s">
        <v>2089</v>
      </c>
      <c r="C8160" s="12">
        <v>0.0</v>
      </c>
      <c r="D8160" s="12">
        <f t="shared" si="1"/>
        <v>23</v>
      </c>
    </row>
    <row r="8161">
      <c r="A8161" s="10">
        <v>45253.0</v>
      </c>
      <c r="B8161" s="11" t="s">
        <v>885</v>
      </c>
      <c r="C8161" s="12">
        <v>0.0</v>
      </c>
      <c r="D8161" s="12">
        <f t="shared" si="1"/>
        <v>23</v>
      </c>
    </row>
    <row r="8162">
      <c r="A8162" s="10">
        <v>45253.0</v>
      </c>
      <c r="B8162" s="11" t="s">
        <v>1704</v>
      </c>
      <c r="C8162" s="12">
        <v>0.0</v>
      </c>
      <c r="D8162" s="12">
        <f t="shared" si="1"/>
        <v>23</v>
      </c>
    </row>
    <row r="8163">
      <c r="A8163" s="10">
        <v>45253.0</v>
      </c>
      <c r="B8163" s="11" t="s">
        <v>4905</v>
      </c>
      <c r="C8163" s="12">
        <v>0.0</v>
      </c>
      <c r="D8163" s="12">
        <f t="shared" si="1"/>
        <v>23</v>
      </c>
    </row>
    <row r="8164">
      <c r="A8164" s="10">
        <v>45253.0</v>
      </c>
      <c r="B8164" s="11" t="s">
        <v>4906</v>
      </c>
      <c r="C8164" s="12">
        <v>0.0</v>
      </c>
      <c r="D8164" s="12">
        <f t="shared" si="1"/>
        <v>23</v>
      </c>
    </row>
    <row r="8165">
      <c r="A8165" s="10">
        <v>45253.0</v>
      </c>
      <c r="B8165" s="11" t="s">
        <v>4907</v>
      </c>
      <c r="C8165" s="12">
        <v>0.0</v>
      </c>
      <c r="D8165" s="12">
        <f t="shared" si="1"/>
        <v>23</v>
      </c>
    </row>
    <row r="8166">
      <c r="A8166" s="10">
        <v>45253.0</v>
      </c>
      <c r="B8166" s="11" t="s">
        <v>1460</v>
      </c>
      <c r="C8166" s="12">
        <v>0.0</v>
      </c>
      <c r="D8166" s="12">
        <f t="shared" si="1"/>
        <v>23</v>
      </c>
    </row>
    <row r="8167">
      <c r="A8167" s="10">
        <v>45253.0</v>
      </c>
      <c r="B8167" s="11" t="s">
        <v>2978</v>
      </c>
      <c r="C8167" s="12">
        <v>0.0</v>
      </c>
      <c r="D8167" s="12">
        <f t="shared" si="1"/>
        <v>23</v>
      </c>
    </row>
    <row r="8168">
      <c r="A8168" s="10">
        <v>45253.0</v>
      </c>
      <c r="B8168" s="11" t="s">
        <v>2473</v>
      </c>
      <c r="C8168" s="12">
        <v>0.0</v>
      </c>
      <c r="D8168" s="12">
        <f t="shared" si="1"/>
        <v>23</v>
      </c>
    </row>
    <row r="8169">
      <c r="A8169" s="10">
        <v>45253.0</v>
      </c>
      <c r="B8169" s="11" t="s">
        <v>822</v>
      </c>
      <c r="C8169" s="12">
        <v>0.0</v>
      </c>
      <c r="D8169" s="12">
        <f t="shared" si="1"/>
        <v>23</v>
      </c>
    </row>
    <row r="8170">
      <c r="A8170" s="10">
        <v>45253.0</v>
      </c>
      <c r="B8170" s="11" t="s">
        <v>2739</v>
      </c>
      <c r="C8170" s="12">
        <v>0.0</v>
      </c>
      <c r="D8170" s="12">
        <f t="shared" si="1"/>
        <v>23</v>
      </c>
    </row>
    <row r="8171">
      <c r="A8171" s="10">
        <v>45253.0</v>
      </c>
      <c r="B8171" s="11" t="s">
        <v>4908</v>
      </c>
      <c r="C8171" s="12">
        <v>0.0</v>
      </c>
      <c r="D8171" s="12">
        <f t="shared" si="1"/>
        <v>23</v>
      </c>
    </row>
    <row r="8172">
      <c r="A8172" s="10">
        <v>45253.0</v>
      </c>
      <c r="B8172" s="11" t="s">
        <v>2356</v>
      </c>
      <c r="C8172" s="12">
        <v>0.0</v>
      </c>
      <c r="D8172" s="12">
        <f t="shared" si="1"/>
        <v>23</v>
      </c>
    </row>
    <row r="8173">
      <c r="A8173" s="10">
        <v>45253.0</v>
      </c>
      <c r="B8173" s="11" t="s">
        <v>3313</v>
      </c>
      <c r="C8173" s="12">
        <v>0.0</v>
      </c>
      <c r="D8173" s="12">
        <f t="shared" si="1"/>
        <v>23</v>
      </c>
    </row>
    <row r="8174">
      <c r="A8174" s="10">
        <v>45253.0</v>
      </c>
      <c r="B8174" s="11" t="s">
        <v>4909</v>
      </c>
      <c r="C8174" s="12">
        <v>0.0</v>
      </c>
      <c r="D8174" s="12">
        <f t="shared" si="1"/>
        <v>23</v>
      </c>
    </row>
    <row r="8175">
      <c r="A8175" s="10">
        <v>45253.0</v>
      </c>
      <c r="B8175" s="11" t="s">
        <v>4910</v>
      </c>
      <c r="C8175" s="12">
        <v>0.0</v>
      </c>
      <c r="D8175" s="12">
        <f t="shared" si="1"/>
        <v>23</v>
      </c>
    </row>
    <row r="8176">
      <c r="A8176" s="10">
        <v>45253.0</v>
      </c>
      <c r="B8176" s="11" t="s">
        <v>1625</v>
      </c>
      <c r="C8176" s="12">
        <v>0.0</v>
      </c>
      <c r="D8176" s="12">
        <f t="shared" si="1"/>
        <v>23</v>
      </c>
    </row>
    <row r="8177">
      <c r="A8177" s="10">
        <v>45253.0</v>
      </c>
      <c r="B8177" s="11" t="s">
        <v>3051</v>
      </c>
      <c r="C8177" s="12">
        <v>0.0</v>
      </c>
      <c r="D8177" s="12">
        <f t="shared" si="1"/>
        <v>23</v>
      </c>
    </row>
    <row r="8178">
      <c r="A8178" s="10">
        <v>45253.0</v>
      </c>
      <c r="B8178" s="11" t="s">
        <v>4911</v>
      </c>
      <c r="C8178" s="12">
        <v>0.0</v>
      </c>
      <c r="D8178" s="12">
        <f t="shared" si="1"/>
        <v>23</v>
      </c>
    </row>
    <row r="8179">
      <c r="A8179" s="10">
        <v>45253.0</v>
      </c>
      <c r="B8179" s="11" t="s">
        <v>4912</v>
      </c>
      <c r="C8179" s="12">
        <v>0.0</v>
      </c>
      <c r="D8179" s="12">
        <f t="shared" si="1"/>
        <v>23</v>
      </c>
    </row>
    <row r="8180">
      <c r="A8180" s="10">
        <v>45253.0</v>
      </c>
      <c r="B8180" s="11" t="s">
        <v>4913</v>
      </c>
      <c r="C8180" s="12">
        <v>0.0</v>
      </c>
      <c r="D8180" s="12">
        <f t="shared" si="1"/>
        <v>23</v>
      </c>
    </row>
    <row r="8181">
      <c r="A8181" s="10">
        <v>45253.0</v>
      </c>
      <c r="B8181" s="11" t="s">
        <v>655</v>
      </c>
      <c r="C8181" s="12">
        <v>0.0</v>
      </c>
      <c r="D8181" s="12">
        <f t="shared" si="1"/>
        <v>23</v>
      </c>
    </row>
    <row r="8182">
      <c r="A8182" s="10">
        <v>45253.0</v>
      </c>
      <c r="B8182" s="11" t="s">
        <v>51</v>
      </c>
      <c r="C8182" s="12">
        <v>0.0</v>
      </c>
      <c r="D8182" s="12">
        <f t="shared" si="1"/>
        <v>23</v>
      </c>
    </row>
    <row r="8183">
      <c r="A8183" s="10">
        <v>45253.0</v>
      </c>
      <c r="B8183" s="11" t="s">
        <v>3196</v>
      </c>
      <c r="C8183" s="12">
        <v>0.0</v>
      </c>
      <c r="D8183" s="12">
        <f t="shared" si="1"/>
        <v>23</v>
      </c>
    </row>
    <row r="8184">
      <c r="A8184" s="10">
        <v>45253.0</v>
      </c>
      <c r="B8184" s="11" t="s">
        <v>4914</v>
      </c>
      <c r="C8184" s="12">
        <v>0.0</v>
      </c>
      <c r="D8184" s="12">
        <f t="shared" si="1"/>
        <v>23</v>
      </c>
    </row>
    <row r="8185">
      <c r="A8185" s="10">
        <v>45253.0</v>
      </c>
      <c r="B8185" s="11" t="s">
        <v>4915</v>
      </c>
      <c r="C8185" s="12">
        <v>0.0</v>
      </c>
      <c r="D8185" s="12">
        <f t="shared" si="1"/>
        <v>23</v>
      </c>
    </row>
    <row r="8186">
      <c r="A8186" s="10">
        <v>45253.0</v>
      </c>
      <c r="B8186" s="11" t="s">
        <v>2034</v>
      </c>
      <c r="C8186" s="12">
        <v>0.0</v>
      </c>
      <c r="D8186" s="12">
        <f t="shared" si="1"/>
        <v>23</v>
      </c>
    </row>
    <row r="8187">
      <c r="A8187" s="10">
        <v>45253.0</v>
      </c>
      <c r="B8187" s="11" t="s">
        <v>4916</v>
      </c>
      <c r="C8187" s="12">
        <v>0.0</v>
      </c>
      <c r="D8187" s="12">
        <f t="shared" si="1"/>
        <v>23</v>
      </c>
    </row>
    <row r="8188">
      <c r="A8188" s="10">
        <v>45253.0</v>
      </c>
      <c r="B8188" s="11" t="s">
        <v>4121</v>
      </c>
      <c r="C8188" s="12">
        <v>0.0</v>
      </c>
      <c r="D8188" s="12">
        <f t="shared" si="1"/>
        <v>23</v>
      </c>
    </row>
    <row r="8189">
      <c r="A8189" s="10">
        <v>45253.0</v>
      </c>
      <c r="B8189" s="11" t="s">
        <v>3749</v>
      </c>
      <c r="C8189" s="12">
        <v>0.0</v>
      </c>
      <c r="D8189" s="12">
        <f t="shared" si="1"/>
        <v>23</v>
      </c>
    </row>
    <row r="8190">
      <c r="A8190" s="10">
        <v>45253.0</v>
      </c>
      <c r="B8190" s="11" t="s">
        <v>793</v>
      </c>
      <c r="C8190" s="12">
        <v>0.0</v>
      </c>
      <c r="D8190" s="12">
        <f t="shared" si="1"/>
        <v>23</v>
      </c>
    </row>
    <row r="8191">
      <c r="A8191" s="10">
        <v>45253.0</v>
      </c>
      <c r="B8191" s="11" t="s">
        <v>4917</v>
      </c>
      <c r="C8191" s="12">
        <v>0.0</v>
      </c>
      <c r="D8191" s="12">
        <f t="shared" si="1"/>
        <v>23</v>
      </c>
    </row>
    <row r="8192">
      <c r="A8192" s="10">
        <v>45253.0</v>
      </c>
      <c r="B8192" s="11" t="s">
        <v>642</v>
      </c>
      <c r="C8192" s="12">
        <v>0.0</v>
      </c>
      <c r="D8192" s="12">
        <f t="shared" si="1"/>
        <v>23</v>
      </c>
    </row>
    <row r="8193">
      <c r="A8193" s="10">
        <v>45253.0</v>
      </c>
      <c r="B8193" s="11" t="s">
        <v>4918</v>
      </c>
      <c r="C8193" s="12">
        <v>0.0</v>
      </c>
      <c r="D8193" s="12">
        <f t="shared" si="1"/>
        <v>23</v>
      </c>
    </row>
    <row r="8194">
      <c r="A8194" s="10">
        <v>45253.0</v>
      </c>
      <c r="B8194" s="11" t="s">
        <v>1035</v>
      </c>
      <c r="C8194" s="12">
        <v>0.0</v>
      </c>
      <c r="D8194" s="12">
        <f t="shared" si="1"/>
        <v>23</v>
      </c>
    </row>
    <row r="8195">
      <c r="A8195" s="10">
        <v>45253.0</v>
      </c>
      <c r="B8195" s="11" t="s">
        <v>546</v>
      </c>
      <c r="C8195" s="12">
        <v>0.0</v>
      </c>
      <c r="D8195" s="12">
        <f t="shared" si="1"/>
        <v>23</v>
      </c>
    </row>
    <row r="8196">
      <c r="A8196" s="10">
        <v>45253.0</v>
      </c>
      <c r="B8196" s="11" t="s">
        <v>4919</v>
      </c>
      <c r="C8196" s="12">
        <v>0.0</v>
      </c>
      <c r="D8196" s="12">
        <f t="shared" si="1"/>
        <v>23</v>
      </c>
    </row>
    <row r="8197">
      <c r="A8197" s="10">
        <v>45253.0</v>
      </c>
      <c r="B8197" s="11" t="s">
        <v>4920</v>
      </c>
      <c r="C8197" s="12">
        <v>0.0</v>
      </c>
      <c r="D8197" s="12">
        <f t="shared" si="1"/>
        <v>23</v>
      </c>
    </row>
    <row r="8198">
      <c r="A8198" s="10">
        <v>45253.0</v>
      </c>
      <c r="B8198" s="11" t="s">
        <v>4921</v>
      </c>
      <c r="C8198" s="12">
        <v>0.0</v>
      </c>
      <c r="D8198" s="12">
        <f t="shared" si="1"/>
        <v>23</v>
      </c>
    </row>
    <row r="8199">
      <c r="A8199" s="10">
        <v>45253.0</v>
      </c>
      <c r="B8199" s="11" t="s">
        <v>4922</v>
      </c>
      <c r="C8199" s="12">
        <v>0.0</v>
      </c>
      <c r="D8199" s="12">
        <f t="shared" si="1"/>
        <v>23</v>
      </c>
    </row>
    <row r="8200">
      <c r="A8200" s="10">
        <v>45253.0</v>
      </c>
      <c r="B8200" s="11" t="s">
        <v>1745</v>
      </c>
      <c r="C8200" s="12">
        <v>0.0</v>
      </c>
      <c r="D8200" s="12">
        <f t="shared" si="1"/>
        <v>23</v>
      </c>
    </row>
    <row r="8201">
      <c r="A8201" s="10">
        <v>45253.0</v>
      </c>
      <c r="B8201" s="11" t="s">
        <v>929</v>
      </c>
      <c r="C8201" s="12">
        <v>0.0</v>
      </c>
      <c r="D8201" s="12">
        <f t="shared" si="1"/>
        <v>23</v>
      </c>
    </row>
    <row r="8202">
      <c r="A8202" s="10">
        <v>45253.0</v>
      </c>
      <c r="B8202" s="11" t="s">
        <v>2281</v>
      </c>
      <c r="C8202" s="12">
        <v>0.0</v>
      </c>
      <c r="D8202" s="12">
        <f t="shared" si="1"/>
        <v>23</v>
      </c>
    </row>
    <row r="8203">
      <c r="A8203" s="10">
        <v>45253.0</v>
      </c>
      <c r="B8203" s="11" t="s">
        <v>4923</v>
      </c>
      <c r="C8203" s="12">
        <v>0.0</v>
      </c>
      <c r="D8203" s="12">
        <f t="shared" si="1"/>
        <v>23</v>
      </c>
    </row>
    <row r="8204">
      <c r="A8204" s="10">
        <v>45253.0</v>
      </c>
      <c r="B8204" s="11" t="s">
        <v>3918</v>
      </c>
      <c r="C8204" s="12">
        <v>0.0</v>
      </c>
      <c r="D8204" s="12">
        <f t="shared" si="1"/>
        <v>23</v>
      </c>
    </row>
    <row r="8205">
      <c r="A8205" s="10">
        <v>45235.0</v>
      </c>
      <c r="B8205" s="11" t="s">
        <v>301</v>
      </c>
      <c r="C8205" s="12">
        <v>0.0</v>
      </c>
      <c r="D8205" s="12">
        <f t="shared" si="1"/>
        <v>5</v>
      </c>
    </row>
    <row r="8206">
      <c r="A8206" s="10">
        <v>45235.0</v>
      </c>
      <c r="B8206" s="11" t="s">
        <v>4924</v>
      </c>
      <c r="C8206" s="12">
        <v>0.0</v>
      </c>
      <c r="D8206" s="12">
        <f t="shared" si="1"/>
        <v>5</v>
      </c>
    </row>
    <row r="8207">
      <c r="A8207" s="10">
        <v>45235.0</v>
      </c>
      <c r="B8207" s="11" t="s">
        <v>1589</v>
      </c>
      <c r="C8207" s="12">
        <v>0.0</v>
      </c>
      <c r="D8207" s="12">
        <f t="shared" si="1"/>
        <v>5</v>
      </c>
    </row>
    <row r="8208">
      <c r="A8208" s="10">
        <v>45235.0</v>
      </c>
      <c r="B8208" s="11" t="s">
        <v>938</v>
      </c>
      <c r="C8208" s="12">
        <v>0.0</v>
      </c>
      <c r="D8208" s="12">
        <f t="shared" si="1"/>
        <v>5</v>
      </c>
    </row>
    <row r="8209">
      <c r="A8209" s="10">
        <v>45235.0</v>
      </c>
      <c r="B8209" s="11" t="s">
        <v>1430</v>
      </c>
      <c r="C8209" s="12">
        <v>0.0</v>
      </c>
      <c r="D8209" s="12">
        <f t="shared" si="1"/>
        <v>5</v>
      </c>
    </row>
    <row r="8210">
      <c r="A8210" s="10">
        <v>45235.0</v>
      </c>
      <c r="B8210" s="11" t="s">
        <v>2963</v>
      </c>
      <c r="C8210" s="12">
        <v>0.0</v>
      </c>
      <c r="D8210" s="12">
        <f t="shared" si="1"/>
        <v>5</v>
      </c>
    </row>
    <row r="8211">
      <c r="A8211" s="10">
        <v>45235.0</v>
      </c>
      <c r="B8211" s="11" t="s">
        <v>2356</v>
      </c>
      <c r="C8211" s="12">
        <v>0.0</v>
      </c>
      <c r="D8211" s="12">
        <f t="shared" si="1"/>
        <v>5</v>
      </c>
    </row>
    <row r="8212">
      <c r="A8212" s="10">
        <v>45235.0</v>
      </c>
      <c r="B8212" s="11" t="s">
        <v>262</v>
      </c>
      <c r="C8212" s="12">
        <v>0.0</v>
      </c>
      <c r="D8212" s="12">
        <f t="shared" si="1"/>
        <v>5</v>
      </c>
    </row>
    <row r="8213">
      <c r="A8213" s="10">
        <v>45235.0</v>
      </c>
      <c r="B8213" s="11" t="s">
        <v>962</v>
      </c>
      <c r="C8213" s="12">
        <v>0.0</v>
      </c>
      <c r="D8213" s="12">
        <f t="shared" si="1"/>
        <v>5</v>
      </c>
    </row>
    <row r="8214">
      <c r="A8214" s="10">
        <v>45235.0</v>
      </c>
      <c r="B8214" s="11" t="s">
        <v>4925</v>
      </c>
      <c r="C8214" s="12">
        <v>0.0</v>
      </c>
      <c r="D8214" s="12">
        <f t="shared" si="1"/>
        <v>5</v>
      </c>
    </row>
    <row r="8215">
      <c r="A8215" s="10">
        <v>45235.0</v>
      </c>
      <c r="B8215" s="11" t="s">
        <v>4926</v>
      </c>
      <c r="C8215" s="12">
        <v>0.0</v>
      </c>
      <c r="D8215" s="12">
        <f t="shared" si="1"/>
        <v>5</v>
      </c>
    </row>
    <row r="8216">
      <c r="A8216" s="10">
        <v>45235.0</v>
      </c>
      <c r="B8216" s="11" t="s">
        <v>4927</v>
      </c>
      <c r="C8216" s="12">
        <v>0.0</v>
      </c>
      <c r="D8216" s="12">
        <f t="shared" si="1"/>
        <v>5</v>
      </c>
    </row>
    <row r="8217">
      <c r="A8217" s="10">
        <v>45235.0</v>
      </c>
      <c r="B8217" s="11" t="s">
        <v>694</v>
      </c>
      <c r="C8217" s="12">
        <v>0.0</v>
      </c>
      <c r="D8217" s="12">
        <f t="shared" si="1"/>
        <v>5</v>
      </c>
    </row>
    <row r="8218">
      <c r="A8218" s="10">
        <v>45235.0</v>
      </c>
      <c r="B8218" s="11" t="s">
        <v>4928</v>
      </c>
      <c r="C8218" s="12">
        <v>0.0</v>
      </c>
      <c r="D8218" s="12">
        <f t="shared" si="1"/>
        <v>5</v>
      </c>
    </row>
    <row r="8219">
      <c r="A8219" s="10">
        <v>45235.0</v>
      </c>
      <c r="B8219" s="11" t="s">
        <v>4065</v>
      </c>
      <c r="C8219" s="12">
        <v>0.0</v>
      </c>
      <c r="D8219" s="12">
        <f t="shared" si="1"/>
        <v>5</v>
      </c>
    </row>
    <row r="8220">
      <c r="A8220" s="10">
        <v>45235.0</v>
      </c>
      <c r="B8220" s="11" t="s">
        <v>1053</v>
      </c>
      <c r="C8220" s="12">
        <v>0.0</v>
      </c>
      <c r="D8220" s="12">
        <f t="shared" si="1"/>
        <v>5</v>
      </c>
    </row>
    <row r="8221">
      <c r="A8221" s="10">
        <v>45235.0</v>
      </c>
      <c r="B8221" s="11" t="s">
        <v>1798</v>
      </c>
      <c r="C8221" s="12">
        <v>0.0</v>
      </c>
      <c r="D8221" s="12">
        <f t="shared" si="1"/>
        <v>5</v>
      </c>
    </row>
    <row r="8222">
      <c r="A8222" s="10">
        <v>45235.0</v>
      </c>
      <c r="B8222" s="11" t="s">
        <v>2893</v>
      </c>
      <c r="C8222" s="12">
        <v>0.0</v>
      </c>
      <c r="D8222" s="12">
        <f t="shared" si="1"/>
        <v>5</v>
      </c>
    </row>
    <row r="8223">
      <c r="A8223" s="10">
        <v>45235.0</v>
      </c>
      <c r="B8223" s="11" t="s">
        <v>2487</v>
      </c>
      <c r="C8223" s="12">
        <v>0.0</v>
      </c>
      <c r="D8223" s="12">
        <f t="shared" si="1"/>
        <v>5</v>
      </c>
    </row>
    <row r="8224">
      <c r="A8224" s="10">
        <v>45235.0</v>
      </c>
      <c r="B8224" s="11" t="s">
        <v>443</v>
      </c>
      <c r="C8224" s="12">
        <v>0.0</v>
      </c>
      <c r="D8224" s="12">
        <f t="shared" si="1"/>
        <v>5</v>
      </c>
    </row>
    <row r="8225">
      <c r="A8225" s="10">
        <v>45235.0</v>
      </c>
      <c r="B8225" s="11" t="s">
        <v>4929</v>
      </c>
      <c r="C8225" s="12">
        <v>0.0</v>
      </c>
      <c r="D8225" s="12">
        <f t="shared" si="1"/>
        <v>5</v>
      </c>
    </row>
    <row r="8226">
      <c r="A8226" s="10">
        <v>45235.0</v>
      </c>
      <c r="B8226" s="11" t="s">
        <v>4173</v>
      </c>
      <c r="C8226" s="12">
        <v>0.0</v>
      </c>
      <c r="D8226" s="12">
        <f t="shared" si="1"/>
        <v>5</v>
      </c>
    </row>
    <row r="8227">
      <c r="A8227" s="10">
        <v>45235.0</v>
      </c>
      <c r="B8227" s="11" t="s">
        <v>4930</v>
      </c>
      <c r="C8227" s="12">
        <v>0.0</v>
      </c>
      <c r="D8227" s="12">
        <f t="shared" si="1"/>
        <v>5</v>
      </c>
    </row>
    <row r="8228">
      <c r="A8228" s="10">
        <v>45235.0</v>
      </c>
      <c r="B8228" s="11" t="s">
        <v>3305</v>
      </c>
      <c r="C8228" s="12">
        <v>0.0</v>
      </c>
      <c r="D8228" s="12">
        <f t="shared" si="1"/>
        <v>5</v>
      </c>
    </row>
    <row r="8229">
      <c r="A8229" s="10">
        <v>45235.0</v>
      </c>
      <c r="B8229" s="11" t="s">
        <v>4931</v>
      </c>
      <c r="C8229" s="12">
        <v>0.0</v>
      </c>
      <c r="D8229" s="12">
        <f t="shared" si="1"/>
        <v>5</v>
      </c>
    </row>
    <row r="8230">
      <c r="A8230" s="10">
        <v>45235.0</v>
      </c>
      <c r="B8230" s="11" t="s">
        <v>458</v>
      </c>
      <c r="C8230" s="12">
        <v>0.0</v>
      </c>
      <c r="D8230" s="12">
        <f t="shared" si="1"/>
        <v>5</v>
      </c>
    </row>
    <row r="8231">
      <c r="A8231" s="10">
        <v>45235.0</v>
      </c>
      <c r="B8231" s="11" t="s">
        <v>2847</v>
      </c>
      <c r="C8231" s="12">
        <v>0.0</v>
      </c>
      <c r="D8231" s="12">
        <f t="shared" si="1"/>
        <v>5</v>
      </c>
    </row>
    <row r="8232">
      <c r="A8232" s="10">
        <v>45235.0</v>
      </c>
      <c r="B8232" s="11" t="s">
        <v>2960</v>
      </c>
      <c r="C8232" s="12">
        <v>0.0</v>
      </c>
      <c r="D8232" s="12">
        <f t="shared" si="1"/>
        <v>5</v>
      </c>
    </row>
    <row r="8233">
      <c r="A8233" s="10">
        <v>45235.0</v>
      </c>
      <c r="B8233" s="11" t="s">
        <v>4932</v>
      </c>
      <c r="C8233" s="12">
        <v>0.0</v>
      </c>
      <c r="D8233" s="12">
        <f t="shared" si="1"/>
        <v>5</v>
      </c>
    </row>
    <row r="8234">
      <c r="A8234" s="10">
        <v>45235.0</v>
      </c>
      <c r="B8234" s="11" t="s">
        <v>353</v>
      </c>
      <c r="C8234" s="12">
        <v>0.0</v>
      </c>
      <c r="D8234" s="12">
        <f t="shared" si="1"/>
        <v>5</v>
      </c>
    </row>
    <row r="8235">
      <c r="A8235" s="10">
        <v>45235.0</v>
      </c>
      <c r="B8235" s="11" t="s">
        <v>1585</v>
      </c>
      <c r="C8235" s="12">
        <v>0.0</v>
      </c>
      <c r="D8235" s="12">
        <f t="shared" si="1"/>
        <v>5</v>
      </c>
    </row>
    <row r="8236">
      <c r="A8236" s="10">
        <v>45254.0</v>
      </c>
      <c r="B8236" s="11" t="s">
        <v>854</v>
      </c>
      <c r="C8236" s="12">
        <v>0.0</v>
      </c>
      <c r="D8236" s="12">
        <f t="shared" si="1"/>
        <v>24</v>
      </c>
    </row>
    <row r="8237">
      <c r="A8237" s="10">
        <v>45254.0</v>
      </c>
      <c r="B8237" s="11" t="s">
        <v>4933</v>
      </c>
      <c r="C8237" s="12">
        <v>0.0</v>
      </c>
      <c r="D8237" s="12">
        <f t="shared" si="1"/>
        <v>24</v>
      </c>
    </row>
    <row r="8238">
      <c r="A8238" s="10">
        <v>45254.0</v>
      </c>
      <c r="B8238" s="11" t="s">
        <v>4934</v>
      </c>
      <c r="C8238" s="12">
        <v>0.0</v>
      </c>
      <c r="D8238" s="12">
        <f t="shared" si="1"/>
        <v>24</v>
      </c>
    </row>
    <row r="8239">
      <c r="A8239" s="10">
        <v>45254.0</v>
      </c>
      <c r="B8239" s="11" t="s">
        <v>677</v>
      </c>
      <c r="C8239" s="12">
        <v>0.0</v>
      </c>
      <c r="D8239" s="12">
        <f t="shared" si="1"/>
        <v>24</v>
      </c>
    </row>
    <row r="8240">
      <c r="A8240" s="10">
        <v>45254.0</v>
      </c>
      <c r="B8240" s="11" t="s">
        <v>3032</v>
      </c>
      <c r="C8240" s="12">
        <v>0.0</v>
      </c>
      <c r="D8240" s="12">
        <f t="shared" si="1"/>
        <v>24</v>
      </c>
    </row>
    <row r="8241">
      <c r="A8241" s="10">
        <v>45254.0</v>
      </c>
      <c r="B8241" s="11" t="s">
        <v>2671</v>
      </c>
      <c r="C8241" s="12">
        <v>0.0</v>
      </c>
      <c r="D8241" s="12">
        <f t="shared" si="1"/>
        <v>24</v>
      </c>
    </row>
    <row r="8242">
      <c r="A8242" s="10">
        <v>45254.0</v>
      </c>
      <c r="B8242" s="11" t="s">
        <v>3679</v>
      </c>
      <c r="C8242" s="12">
        <v>0.0</v>
      </c>
      <c r="D8242" s="12">
        <f t="shared" si="1"/>
        <v>24</v>
      </c>
    </row>
    <row r="8243">
      <c r="A8243" s="10">
        <v>45254.0</v>
      </c>
      <c r="B8243" s="11" t="s">
        <v>4935</v>
      </c>
      <c r="C8243" s="12">
        <v>0.0</v>
      </c>
      <c r="D8243" s="12">
        <f t="shared" si="1"/>
        <v>24</v>
      </c>
    </row>
    <row r="8244">
      <c r="A8244" s="10">
        <v>45254.0</v>
      </c>
      <c r="B8244" s="11" t="s">
        <v>4936</v>
      </c>
      <c r="C8244" s="12">
        <v>0.0</v>
      </c>
      <c r="D8244" s="12">
        <f t="shared" si="1"/>
        <v>24</v>
      </c>
    </row>
    <row r="8245">
      <c r="A8245" s="10">
        <v>45254.0</v>
      </c>
      <c r="B8245" s="11" t="s">
        <v>473</v>
      </c>
      <c r="C8245" s="12">
        <v>0.0</v>
      </c>
      <c r="D8245" s="12">
        <f t="shared" si="1"/>
        <v>24</v>
      </c>
    </row>
    <row r="8246">
      <c r="A8246" s="10">
        <v>45254.0</v>
      </c>
      <c r="B8246" s="11" t="s">
        <v>4432</v>
      </c>
      <c r="C8246" s="12">
        <v>0.0</v>
      </c>
      <c r="D8246" s="12">
        <f t="shared" si="1"/>
        <v>24</v>
      </c>
    </row>
    <row r="8247">
      <c r="A8247" s="10">
        <v>45254.0</v>
      </c>
      <c r="B8247" s="11" t="s">
        <v>4937</v>
      </c>
      <c r="C8247" s="12">
        <v>0.0</v>
      </c>
      <c r="D8247" s="12">
        <f t="shared" si="1"/>
        <v>24</v>
      </c>
    </row>
    <row r="8248">
      <c r="A8248" s="10">
        <v>45254.0</v>
      </c>
      <c r="B8248" s="11" t="s">
        <v>2046</v>
      </c>
      <c r="C8248" s="12">
        <v>0.0</v>
      </c>
      <c r="D8248" s="12">
        <f t="shared" si="1"/>
        <v>24</v>
      </c>
    </row>
    <row r="8249">
      <c r="A8249" s="10">
        <v>45254.0</v>
      </c>
      <c r="B8249" s="11" t="s">
        <v>2039</v>
      </c>
      <c r="C8249" s="12">
        <v>0.0</v>
      </c>
      <c r="D8249" s="12">
        <f t="shared" si="1"/>
        <v>24</v>
      </c>
    </row>
    <row r="8250">
      <c r="A8250" s="10">
        <v>45254.0</v>
      </c>
      <c r="B8250" s="11" t="s">
        <v>4938</v>
      </c>
      <c r="C8250" s="12">
        <v>0.0</v>
      </c>
      <c r="D8250" s="12">
        <f t="shared" si="1"/>
        <v>24</v>
      </c>
    </row>
    <row r="8251">
      <c r="A8251" s="10">
        <v>45254.0</v>
      </c>
      <c r="B8251" s="11" t="s">
        <v>1338</v>
      </c>
      <c r="C8251" s="12">
        <v>0.0</v>
      </c>
      <c r="D8251" s="12">
        <f t="shared" si="1"/>
        <v>24</v>
      </c>
    </row>
    <row r="8252">
      <c r="A8252" s="10">
        <v>45254.0</v>
      </c>
      <c r="B8252" s="11" t="s">
        <v>1674</v>
      </c>
      <c r="C8252" s="12">
        <v>0.0</v>
      </c>
      <c r="D8252" s="12">
        <f t="shared" si="1"/>
        <v>24</v>
      </c>
    </row>
    <row r="8253">
      <c r="A8253" s="10">
        <v>45254.0</v>
      </c>
      <c r="B8253" s="11" t="s">
        <v>863</v>
      </c>
      <c r="C8253" s="12">
        <v>0.0</v>
      </c>
      <c r="D8253" s="12">
        <f t="shared" si="1"/>
        <v>24</v>
      </c>
    </row>
    <row r="8254">
      <c r="A8254" s="10">
        <v>45254.0</v>
      </c>
      <c r="B8254" s="11" t="s">
        <v>980</v>
      </c>
      <c r="C8254" s="12">
        <v>0.0</v>
      </c>
      <c r="D8254" s="12">
        <f t="shared" si="1"/>
        <v>24</v>
      </c>
    </row>
    <row r="8255">
      <c r="A8255" s="10">
        <v>45254.0</v>
      </c>
      <c r="B8255" s="11" t="s">
        <v>1143</v>
      </c>
      <c r="C8255" s="12">
        <v>0.0</v>
      </c>
      <c r="D8255" s="12">
        <f t="shared" si="1"/>
        <v>24</v>
      </c>
    </row>
    <row r="8256">
      <c r="A8256" s="10">
        <v>45254.0</v>
      </c>
      <c r="B8256" s="11" t="s">
        <v>4939</v>
      </c>
      <c r="C8256" s="12">
        <v>0.0</v>
      </c>
      <c r="D8256" s="12">
        <f t="shared" si="1"/>
        <v>24</v>
      </c>
    </row>
    <row r="8257">
      <c r="A8257" s="10">
        <v>45254.0</v>
      </c>
      <c r="B8257" s="11" t="s">
        <v>2192</v>
      </c>
      <c r="C8257" s="12">
        <v>0.0</v>
      </c>
      <c r="D8257" s="12">
        <f t="shared" si="1"/>
        <v>24</v>
      </c>
    </row>
    <row r="8258">
      <c r="A8258" s="10">
        <v>45254.0</v>
      </c>
      <c r="B8258" s="11" t="s">
        <v>1912</v>
      </c>
      <c r="C8258" s="12">
        <v>0.0</v>
      </c>
      <c r="D8258" s="12">
        <f t="shared" si="1"/>
        <v>24</v>
      </c>
    </row>
    <row r="8259">
      <c r="A8259" s="10">
        <v>45254.0</v>
      </c>
      <c r="B8259" s="11" t="s">
        <v>1982</v>
      </c>
      <c r="C8259" s="12">
        <v>0.0</v>
      </c>
      <c r="D8259" s="12">
        <f t="shared" si="1"/>
        <v>24</v>
      </c>
    </row>
    <row r="8260">
      <c r="A8260" s="10">
        <v>45254.0</v>
      </c>
      <c r="B8260" s="11" t="s">
        <v>2349</v>
      </c>
      <c r="C8260" s="12">
        <v>0.0</v>
      </c>
      <c r="D8260" s="12">
        <f t="shared" si="1"/>
        <v>24</v>
      </c>
    </row>
    <row r="8261">
      <c r="A8261" s="10">
        <v>45254.0</v>
      </c>
      <c r="B8261" s="11" t="s">
        <v>4940</v>
      </c>
      <c r="C8261" s="12">
        <v>0.0</v>
      </c>
      <c r="D8261" s="12">
        <f t="shared" si="1"/>
        <v>24</v>
      </c>
    </row>
    <row r="8262">
      <c r="A8262" s="10">
        <v>45254.0</v>
      </c>
      <c r="B8262" s="11" t="s">
        <v>4941</v>
      </c>
      <c r="C8262" s="12">
        <v>0.0</v>
      </c>
      <c r="D8262" s="12">
        <f t="shared" si="1"/>
        <v>24</v>
      </c>
    </row>
    <row r="8263">
      <c r="A8263" s="10">
        <v>45254.0</v>
      </c>
      <c r="B8263" s="11" t="s">
        <v>4942</v>
      </c>
      <c r="C8263" s="12">
        <v>0.0</v>
      </c>
      <c r="D8263" s="12">
        <f t="shared" si="1"/>
        <v>24</v>
      </c>
    </row>
    <row r="8264">
      <c r="A8264" s="10">
        <v>45254.0</v>
      </c>
      <c r="B8264" s="11" t="s">
        <v>4943</v>
      </c>
      <c r="C8264" s="12">
        <v>0.0</v>
      </c>
      <c r="D8264" s="12">
        <f t="shared" si="1"/>
        <v>24</v>
      </c>
    </row>
    <row r="8265">
      <c r="A8265" s="10">
        <v>45254.0</v>
      </c>
      <c r="B8265" s="11" t="s">
        <v>4944</v>
      </c>
      <c r="C8265" s="12">
        <v>0.0</v>
      </c>
      <c r="D8265" s="12">
        <f t="shared" si="1"/>
        <v>24</v>
      </c>
    </row>
    <row r="8266">
      <c r="A8266" s="10">
        <v>45254.0</v>
      </c>
      <c r="B8266" s="11" t="s">
        <v>2978</v>
      </c>
      <c r="C8266" s="12">
        <v>0.0</v>
      </c>
      <c r="D8266" s="12">
        <f t="shared" si="1"/>
        <v>24</v>
      </c>
    </row>
    <row r="8267">
      <c r="A8267" s="10">
        <v>45254.0</v>
      </c>
      <c r="B8267" s="11" t="s">
        <v>53</v>
      </c>
      <c r="C8267" s="12">
        <v>0.0</v>
      </c>
      <c r="D8267" s="12">
        <f t="shared" si="1"/>
        <v>24</v>
      </c>
    </row>
    <row r="8268">
      <c r="A8268" s="10">
        <v>45254.0</v>
      </c>
      <c r="B8268" s="11" t="s">
        <v>2393</v>
      </c>
      <c r="C8268" s="12">
        <v>0.0</v>
      </c>
      <c r="D8268" s="12">
        <f t="shared" si="1"/>
        <v>24</v>
      </c>
    </row>
    <row r="8269">
      <c r="A8269" s="10">
        <v>45254.0</v>
      </c>
      <c r="B8269" s="11" t="s">
        <v>2548</v>
      </c>
      <c r="C8269" s="12">
        <v>0.0</v>
      </c>
      <c r="D8269" s="12">
        <f t="shared" si="1"/>
        <v>24</v>
      </c>
    </row>
    <row r="8270">
      <c r="A8270" s="10">
        <v>45254.0</v>
      </c>
      <c r="B8270" s="11" t="s">
        <v>4945</v>
      </c>
      <c r="C8270" s="12">
        <v>0.0</v>
      </c>
      <c r="D8270" s="12">
        <f t="shared" si="1"/>
        <v>24</v>
      </c>
    </row>
    <row r="8271">
      <c r="A8271" s="10">
        <v>45254.0</v>
      </c>
      <c r="B8271" s="11" t="s">
        <v>4713</v>
      </c>
      <c r="C8271" s="12">
        <v>0.0</v>
      </c>
      <c r="D8271" s="12">
        <f t="shared" si="1"/>
        <v>24</v>
      </c>
    </row>
    <row r="8272">
      <c r="A8272" s="10">
        <v>45254.0</v>
      </c>
      <c r="B8272" s="11" t="s">
        <v>4946</v>
      </c>
      <c r="C8272" s="12">
        <v>0.0</v>
      </c>
      <c r="D8272" s="12">
        <f t="shared" si="1"/>
        <v>24</v>
      </c>
    </row>
    <row r="8273">
      <c r="A8273" s="10">
        <v>45254.0</v>
      </c>
      <c r="B8273" s="11" t="s">
        <v>4947</v>
      </c>
      <c r="C8273" s="12">
        <v>0.0</v>
      </c>
      <c r="D8273" s="12">
        <f t="shared" si="1"/>
        <v>24</v>
      </c>
    </row>
    <row r="8274">
      <c r="A8274" s="10">
        <v>45254.0</v>
      </c>
      <c r="B8274" s="11" t="s">
        <v>4948</v>
      </c>
      <c r="C8274" s="12">
        <v>0.0</v>
      </c>
      <c r="D8274" s="12">
        <f t="shared" si="1"/>
        <v>24</v>
      </c>
    </row>
    <row r="8275">
      <c r="A8275" s="10">
        <v>45254.0</v>
      </c>
      <c r="B8275" s="11" t="s">
        <v>4949</v>
      </c>
      <c r="C8275" s="12">
        <v>0.0</v>
      </c>
      <c r="D8275" s="12">
        <f t="shared" si="1"/>
        <v>24</v>
      </c>
    </row>
    <row r="8276">
      <c r="A8276" s="10">
        <v>45254.0</v>
      </c>
      <c r="B8276" s="11" t="s">
        <v>4950</v>
      </c>
      <c r="C8276" s="12">
        <v>0.0</v>
      </c>
      <c r="D8276" s="12">
        <f t="shared" si="1"/>
        <v>24</v>
      </c>
    </row>
    <row r="8277">
      <c r="A8277" s="10">
        <v>45254.0</v>
      </c>
      <c r="B8277" s="11" t="s">
        <v>3286</v>
      </c>
      <c r="C8277" s="12">
        <v>0.0</v>
      </c>
      <c r="D8277" s="12">
        <f t="shared" si="1"/>
        <v>24</v>
      </c>
    </row>
    <row r="8278">
      <c r="A8278" s="10">
        <v>45254.0</v>
      </c>
      <c r="B8278" s="11" t="s">
        <v>4051</v>
      </c>
      <c r="C8278" s="12">
        <v>0.0</v>
      </c>
      <c r="D8278" s="12">
        <f t="shared" si="1"/>
        <v>24</v>
      </c>
    </row>
    <row r="8279">
      <c r="A8279" s="10">
        <v>45254.0</v>
      </c>
      <c r="B8279" s="11" t="s">
        <v>4951</v>
      </c>
      <c r="C8279" s="12">
        <v>0.0</v>
      </c>
      <c r="D8279" s="12">
        <f t="shared" si="1"/>
        <v>24</v>
      </c>
    </row>
    <row r="8280">
      <c r="A8280" s="10">
        <v>45254.0</v>
      </c>
      <c r="B8280" s="11" t="s">
        <v>844</v>
      </c>
      <c r="C8280" s="12">
        <v>0.0</v>
      </c>
      <c r="D8280" s="12">
        <f t="shared" si="1"/>
        <v>24</v>
      </c>
    </row>
    <row r="8281">
      <c r="A8281" s="10">
        <v>45254.0</v>
      </c>
      <c r="B8281" s="11" t="s">
        <v>129</v>
      </c>
      <c r="C8281" s="12">
        <v>0.0</v>
      </c>
      <c r="D8281" s="12">
        <f t="shared" si="1"/>
        <v>24</v>
      </c>
    </row>
    <row r="8282">
      <c r="A8282" s="10">
        <v>45254.0</v>
      </c>
      <c r="B8282" s="11" t="s">
        <v>4952</v>
      </c>
      <c r="C8282" s="12">
        <v>0.0</v>
      </c>
      <c r="D8282" s="12">
        <f t="shared" si="1"/>
        <v>24</v>
      </c>
    </row>
    <row r="8283">
      <c r="A8283" s="10">
        <v>45254.0</v>
      </c>
      <c r="B8283" s="11" t="s">
        <v>2291</v>
      </c>
      <c r="C8283" s="12">
        <v>0.0</v>
      </c>
      <c r="D8283" s="12">
        <f t="shared" si="1"/>
        <v>24</v>
      </c>
    </row>
    <row r="8284">
      <c r="A8284" s="10">
        <v>45254.0</v>
      </c>
      <c r="B8284" s="11" t="s">
        <v>4953</v>
      </c>
      <c r="C8284" s="12">
        <v>0.0</v>
      </c>
      <c r="D8284" s="12">
        <f t="shared" si="1"/>
        <v>24</v>
      </c>
    </row>
    <row r="8285">
      <c r="A8285" s="10">
        <v>45254.0</v>
      </c>
      <c r="B8285" s="11" t="s">
        <v>1711</v>
      </c>
      <c r="C8285" s="12">
        <v>0.0</v>
      </c>
      <c r="D8285" s="12">
        <f t="shared" si="1"/>
        <v>24</v>
      </c>
    </row>
    <row r="8286">
      <c r="A8286" s="10">
        <v>45254.0</v>
      </c>
      <c r="B8286" s="11" t="s">
        <v>4756</v>
      </c>
      <c r="C8286" s="12">
        <v>0.0</v>
      </c>
      <c r="D8286" s="12">
        <f t="shared" si="1"/>
        <v>24</v>
      </c>
    </row>
    <row r="8287">
      <c r="A8287" s="10">
        <v>45254.0</v>
      </c>
      <c r="B8287" s="11" t="s">
        <v>1945</v>
      </c>
      <c r="C8287" s="12">
        <v>0.0</v>
      </c>
      <c r="D8287" s="12">
        <f t="shared" si="1"/>
        <v>24</v>
      </c>
    </row>
    <row r="8288">
      <c r="A8288" s="10">
        <v>45254.0</v>
      </c>
      <c r="B8288" s="11" t="s">
        <v>4444</v>
      </c>
      <c r="C8288" s="12">
        <v>0.0</v>
      </c>
      <c r="D8288" s="12">
        <f t="shared" si="1"/>
        <v>24</v>
      </c>
    </row>
    <row r="8289">
      <c r="A8289" s="10">
        <v>45254.0</v>
      </c>
      <c r="B8289" s="11" t="s">
        <v>405</v>
      </c>
      <c r="C8289" s="12">
        <v>0.0</v>
      </c>
      <c r="D8289" s="12">
        <f t="shared" si="1"/>
        <v>24</v>
      </c>
    </row>
    <row r="8290">
      <c r="A8290" s="10">
        <v>45254.0</v>
      </c>
      <c r="B8290" s="11" t="s">
        <v>3863</v>
      </c>
      <c r="C8290" s="12">
        <v>0.0</v>
      </c>
      <c r="D8290" s="12">
        <f t="shared" si="1"/>
        <v>24</v>
      </c>
    </row>
    <row r="8291">
      <c r="A8291" s="10">
        <v>45246.0</v>
      </c>
      <c r="B8291" s="11" t="s">
        <v>474</v>
      </c>
      <c r="C8291" s="12">
        <v>0.0</v>
      </c>
      <c r="D8291" s="12">
        <f t="shared" si="1"/>
        <v>16</v>
      </c>
    </row>
    <row r="8292">
      <c r="A8292" s="10">
        <v>45246.0</v>
      </c>
      <c r="B8292" s="11" t="s">
        <v>4954</v>
      </c>
      <c r="C8292" s="12">
        <v>0.0</v>
      </c>
      <c r="D8292" s="12">
        <f t="shared" si="1"/>
        <v>16</v>
      </c>
    </row>
    <row r="8293">
      <c r="A8293" s="10">
        <v>45246.0</v>
      </c>
      <c r="B8293" s="11" t="s">
        <v>4955</v>
      </c>
      <c r="C8293" s="12">
        <v>0.0</v>
      </c>
      <c r="D8293" s="12">
        <f t="shared" si="1"/>
        <v>16</v>
      </c>
    </row>
    <row r="8294">
      <c r="A8294" s="10">
        <v>45246.0</v>
      </c>
      <c r="B8294" s="11" t="s">
        <v>27</v>
      </c>
      <c r="C8294" s="12">
        <v>0.0</v>
      </c>
      <c r="D8294" s="12">
        <f t="shared" si="1"/>
        <v>16</v>
      </c>
    </row>
    <row r="8295">
      <c r="A8295" s="10">
        <v>45246.0</v>
      </c>
      <c r="B8295" s="11" t="s">
        <v>4956</v>
      </c>
      <c r="C8295" s="12">
        <v>0.0</v>
      </c>
      <c r="D8295" s="12">
        <f t="shared" si="1"/>
        <v>16</v>
      </c>
    </row>
    <row r="8296">
      <c r="A8296" s="10">
        <v>45246.0</v>
      </c>
      <c r="B8296" s="11" t="s">
        <v>1534</v>
      </c>
      <c r="C8296" s="12">
        <v>0.0</v>
      </c>
      <c r="D8296" s="12">
        <f t="shared" si="1"/>
        <v>16</v>
      </c>
    </row>
    <row r="8297">
      <c r="A8297" s="10">
        <v>45246.0</v>
      </c>
      <c r="B8297" s="11" t="s">
        <v>3484</v>
      </c>
      <c r="C8297" s="12">
        <v>0.0</v>
      </c>
      <c r="D8297" s="12">
        <f t="shared" si="1"/>
        <v>16</v>
      </c>
    </row>
    <row r="8298">
      <c r="A8298" s="10">
        <v>45246.0</v>
      </c>
      <c r="B8298" s="11" t="s">
        <v>2696</v>
      </c>
      <c r="C8298" s="12">
        <v>0.0</v>
      </c>
      <c r="D8298" s="12">
        <f t="shared" si="1"/>
        <v>16</v>
      </c>
    </row>
    <row r="8299">
      <c r="A8299" s="10">
        <v>45246.0</v>
      </c>
      <c r="B8299" s="11" t="s">
        <v>4957</v>
      </c>
      <c r="C8299" s="12">
        <v>0.0</v>
      </c>
      <c r="D8299" s="12">
        <f t="shared" si="1"/>
        <v>16</v>
      </c>
    </row>
    <row r="8300">
      <c r="A8300" s="10">
        <v>45246.0</v>
      </c>
      <c r="B8300" s="11" t="s">
        <v>4958</v>
      </c>
      <c r="C8300" s="12">
        <v>0.0</v>
      </c>
      <c r="D8300" s="12">
        <f t="shared" si="1"/>
        <v>16</v>
      </c>
    </row>
    <row r="8301">
      <c r="A8301" s="10">
        <v>45246.0</v>
      </c>
      <c r="B8301" s="11" t="s">
        <v>338</v>
      </c>
      <c r="C8301" s="12">
        <v>0.0</v>
      </c>
      <c r="D8301" s="12">
        <f t="shared" si="1"/>
        <v>16</v>
      </c>
    </row>
    <row r="8302">
      <c r="A8302" s="10">
        <v>45246.0</v>
      </c>
      <c r="B8302" s="11" t="s">
        <v>4959</v>
      </c>
      <c r="C8302" s="12">
        <v>0.0</v>
      </c>
      <c r="D8302" s="12">
        <f t="shared" si="1"/>
        <v>16</v>
      </c>
    </row>
    <row r="8303">
      <c r="A8303" s="10">
        <v>45246.0</v>
      </c>
      <c r="B8303" s="11" t="s">
        <v>4960</v>
      </c>
      <c r="C8303" s="12">
        <v>0.0</v>
      </c>
      <c r="D8303" s="12">
        <f t="shared" si="1"/>
        <v>16</v>
      </c>
    </row>
    <row r="8304">
      <c r="A8304" s="10">
        <v>45246.0</v>
      </c>
      <c r="B8304" s="11" t="s">
        <v>4961</v>
      </c>
      <c r="C8304" s="12">
        <v>0.0</v>
      </c>
      <c r="D8304" s="12">
        <f t="shared" si="1"/>
        <v>16</v>
      </c>
    </row>
    <row r="8305">
      <c r="A8305" s="10">
        <v>45246.0</v>
      </c>
      <c r="B8305" s="11" t="s">
        <v>39</v>
      </c>
      <c r="C8305" s="12">
        <v>0.0</v>
      </c>
      <c r="D8305" s="12">
        <f t="shared" si="1"/>
        <v>16</v>
      </c>
    </row>
    <row r="8306">
      <c r="A8306" s="10">
        <v>45246.0</v>
      </c>
      <c r="B8306" s="11" t="s">
        <v>4962</v>
      </c>
      <c r="C8306" s="12">
        <v>0.0</v>
      </c>
      <c r="D8306" s="12">
        <f t="shared" si="1"/>
        <v>16</v>
      </c>
    </row>
    <row r="8307">
      <c r="A8307" s="10">
        <v>45246.0</v>
      </c>
      <c r="B8307" s="11" t="s">
        <v>4963</v>
      </c>
      <c r="C8307" s="12">
        <v>0.0</v>
      </c>
      <c r="D8307" s="12">
        <f t="shared" si="1"/>
        <v>16</v>
      </c>
    </row>
    <row r="8308">
      <c r="A8308" s="10">
        <v>45246.0</v>
      </c>
      <c r="B8308" s="11" t="s">
        <v>2624</v>
      </c>
      <c r="C8308" s="12">
        <v>0.0</v>
      </c>
      <c r="D8308" s="12">
        <f t="shared" si="1"/>
        <v>16</v>
      </c>
    </row>
    <row r="8309">
      <c r="A8309" s="10">
        <v>45246.0</v>
      </c>
      <c r="B8309" s="11" t="s">
        <v>1930</v>
      </c>
      <c r="C8309" s="12">
        <v>0.0</v>
      </c>
      <c r="D8309" s="12">
        <f t="shared" si="1"/>
        <v>16</v>
      </c>
    </row>
    <row r="8310">
      <c r="A8310" s="10">
        <v>45246.0</v>
      </c>
      <c r="B8310" s="11" t="s">
        <v>3631</v>
      </c>
      <c r="C8310" s="12">
        <v>0.0</v>
      </c>
      <c r="D8310" s="12">
        <f t="shared" si="1"/>
        <v>16</v>
      </c>
    </row>
    <row r="8311">
      <c r="A8311" s="10">
        <v>45246.0</v>
      </c>
      <c r="B8311" s="11" t="s">
        <v>4964</v>
      </c>
      <c r="C8311" s="12">
        <v>0.0</v>
      </c>
      <c r="D8311" s="12">
        <f t="shared" si="1"/>
        <v>16</v>
      </c>
    </row>
    <row r="8312">
      <c r="A8312" s="10">
        <v>45246.0</v>
      </c>
      <c r="B8312" s="11" t="s">
        <v>4435</v>
      </c>
      <c r="C8312" s="12">
        <v>0.0</v>
      </c>
      <c r="D8312" s="12">
        <f t="shared" si="1"/>
        <v>16</v>
      </c>
    </row>
    <row r="8313">
      <c r="A8313" s="10">
        <v>45246.0</v>
      </c>
      <c r="B8313" s="11" t="s">
        <v>615</v>
      </c>
      <c r="C8313" s="12">
        <v>0.0</v>
      </c>
      <c r="D8313" s="12">
        <f t="shared" si="1"/>
        <v>16</v>
      </c>
    </row>
    <row r="8314">
      <c r="A8314" s="10">
        <v>45246.0</v>
      </c>
      <c r="B8314" s="11" t="s">
        <v>3648</v>
      </c>
      <c r="C8314" s="12">
        <v>0.0</v>
      </c>
      <c r="D8314" s="12">
        <f t="shared" si="1"/>
        <v>16</v>
      </c>
    </row>
    <row r="8315">
      <c r="A8315" s="10">
        <v>45246.0</v>
      </c>
      <c r="B8315" s="11" t="s">
        <v>727</v>
      </c>
      <c r="C8315" s="12">
        <v>0.0</v>
      </c>
      <c r="D8315" s="12">
        <f t="shared" si="1"/>
        <v>16</v>
      </c>
    </row>
    <row r="8316">
      <c r="A8316" s="10">
        <v>45246.0</v>
      </c>
      <c r="B8316" s="11" t="s">
        <v>2371</v>
      </c>
      <c r="C8316" s="12">
        <v>0.0</v>
      </c>
      <c r="D8316" s="12">
        <f t="shared" si="1"/>
        <v>16</v>
      </c>
    </row>
    <row r="8317">
      <c r="A8317" s="10">
        <v>45246.0</v>
      </c>
      <c r="B8317" s="11" t="s">
        <v>926</v>
      </c>
      <c r="C8317" s="12">
        <v>0.0</v>
      </c>
      <c r="D8317" s="12">
        <f t="shared" si="1"/>
        <v>16</v>
      </c>
    </row>
    <row r="8318">
      <c r="A8318" s="10">
        <v>45246.0</v>
      </c>
      <c r="B8318" s="11" t="s">
        <v>1924</v>
      </c>
      <c r="C8318" s="12">
        <v>0.0</v>
      </c>
      <c r="D8318" s="12">
        <f t="shared" si="1"/>
        <v>16</v>
      </c>
    </row>
    <row r="8319">
      <c r="A8319" s="10">
        <v>45246.0</v>
      </c>
      <c r="B8319" s="11" t="s">
        <v>4965</v>
      </c>
      <c r="C8319" s="12">
        <v>0.0</v>
      </c>
      <c r="D8319" s="12">
        <f t="shared" si="1"/>
        <v>16</v>
      </c>
    </row>
    <row r="8320">
      <c r="A8320" s="10">
        <v>45246.0</v>
      </c>
      <c r="B8320" s="11" t="s">
        <v>1996</v>
      </c>
      <c r="C8320" s="12">
        <v>0.0</v>
      </c>
      <c r="D8320" s="12">
        <f t="shared" si="1"/>
        <v>16</v>
      </c>
    </row>
    <row r="8321">
      <c r="A8321" s="10">
        <v>45246.0</v>
      </c>
      <c r="B8321" s="11" t="s">
        <v>4966</v>
      </c>
      <c r="C8321" s="12">
        <v>0.0</v>
      </c>
      <c r="D8321" s="12">
        <f t="shared" si="1"/>
        <v>16</v>
      </c>
    </row>
    <row r="8322">
      <c r="A8322" s="10">
        <v>45246.0</v>
      </c>
      <c r="B8322" s="11" t="s">
        <v>166</v>
      </c>
      <c r="C8322" s="12">
        <v>0.0</v>
      </c>
      <c r="D8322" s="12">
        <f t="shared" si="1"/>
        <v>16</v>
      </c>
    </row>
    <row r="8323">
      <c r="A8323" s="10">
        <v>45246.0</v>
      </c>
      <c r="B8323" s="11" t="s">
        <v>4967</v>
      </c>
      <c r="C8323" s="12">
        <v>0.0</v>
      </c>
      <c r="D8323" s="12">
        <f t="shared" si="1"/>
        <v>16</v>
      </c>
    </row>
    <row r="8324">
      <c r="A8324" s="10">
        <v>45246.0</v>
      </c>
      <c r="B8324" s="11" t="s">
        <v>4968</v>
      </c>
      <c r="C8324" s="12">
        <v>0.0</v>
      </c>
      <c r="D8324" s="12">
        <f t="shared" si="1"/>
        <v>16</v>
      </c>
    </row>
    <row r="8325">
      <c r="A8325" s="10">
        <v>45246.0</v>
      </c>
      <c r="B8325" s="11" t="s">
        <v>4969</v>
      </c>
      <c r="C8325" s="12">
        <v>0.0</v>
      </c>
      <c r="D8325" s="12">
        <f t="shared" si="1"/>
        <v>16</v>
      </c>
    </row>
    <row r="8326">
      <c r="A8326" s="10">
        <v>45246.0</v>
      </c>
      <c r="B8326" s="11" t="s">
        <v>4093</v>
      </c>
      <c r="C8326" s="12">
        <v>0.0</v>
      </c>
      <c r="D8326" s="12">
        <f t="shared" si="1"/>
        <v>16</v>
      </c>
    </row>
    <row r="8327">
      <c r="A8327" s="10">
        <v>45246.0</v>
      </c>
      <c r="B8327" s="11" t="s">
        <v>1426</v>
      </c>
      <c r="C8327" s="12">
        <v>0.0</v>
      </c>
      <c r="D8327" s="12">
        <f t="shared" si="1"/>
        <v>16</v>
      </c>
    </row>
    <row r="8328">
      <c r="A8328" s="10">
        <v>45246.0</v>
      </c>
      <c r="B8328" s="11" t="s">
        <v>4754</v>
      </c>
      <c r="C8328" s="12">
        <v>0.0</v>
      </c>
      <c r="D8328" s="12">
        <f t="shared" si="1"/>
        <v>16</v>
      </c>
    </row>
    <row r="8329">
      <c r="A8329" s="10">
        <v>45246.0</v>
      </c>
      <c r="B8329" s="11" t="s">
        <v>2949</v>
      </c>
      <c r="C8329" s="12">
        <v>0.0</v>
      </c>
      <c r="D8329" s="12">
        <f t="shared" si="1"/>
        <v>16</v>
      </c>
    </row>
    <row r="8330">
      <c r="A8330" s="10">
        <v>45246.0</v>
      </c>
      <c r="B8330" s="11" t="s">
        <v>4970</v>
      </c>
      <c r="C8330" s="12">
        <v>0.0</v>
      </c>
      <c r="D8330" s="12">
        <f t="shared" si="1"/>
        <v>16</v>
      </c>
    </row>
    <row r="8331">
      <c r="A8331" s="10">
        <v>45246.0</v>
      </c>
      <c r="B8331" s="11" t="s">
        <v>4971</v>
      </c>
      <c r="C8331" s="12">
        <v>0.0</v>
      </c>
      <c r="D8331" s="12">
        <f t="shared" si="1"/>
        <v>16</v>
      </c>
    </row>
    <row r="8332">
      <c r="A8332" s="10">
        <v>45246.0</v>
      </c>
      <c r="B8332" s="11" t="s">
        <v>656</v>
      </c>
      <c r="C8332" s="12">
        <v>0.0</v>
      </c>
      <c r="D8332" s="12">
        <f t="shared" si="1"/>
        <v>16</v>
      </c>
    </row>
    <row r="8333">
      <c r="A8333" s="10">
        <v>45246.0</v>
      </c>
      <c r="B8333" s="11" t="s">
        <v>1491</v>
      </c>
      <c r="C8333" s="12">
        <v>0.0</v>
      </c>
      <c r="D8333" s="12">
        <f t="shared" si="1"/>
        <v>16</v>
      </c>
    </row>
    <row r="8334">
      <c r="A8334" s="10">
        <v>45246.0</v>
      </c>
      <c r="B8334" s="11" t="s">
        <v>4972</v>
      </c>
      <c r="C8334" s="12">
        <v>0.0</v>
      </c>
      <c r="D8334" s="12">
        <f t="shared" si="1"/>
        <v>16</v>
      </c>
    </row>
    <row r="8335">
      <c r="A8335" s="10">
        <v>45246.0</v>
      </c>
      <c r="B8335" s="11" t="s">
        <v>4973</v>
      </c>
      <c r="C8335" s="12">
        <v>0.0</v>
      </c>
      <c r="D8335" s="12">
        <f t="shared" si="1"/>
        <v>16</v>
      </c>
    </row>
    <row r="8336">
      <c r="A8336" s="10">
        <v>45246.0</v>
      </c>
      <c r="B8336" s="11" t="s">
        <v>4974</v>
      </c>
      <c r="C8336" s="12">
        <v>0.0</v>
      </c>
      <c r="D8336" s="12">
        <f t="shared" si="1"/>
        <v>16</v>
      </c>
    </row>
    <row r="8337">
      <c r="A8337" s="10">
        <v>45234.0</v>
      </c>
      <c r="B8337" s="11" t="s">
        <v>2356</v>
      </c>
      <c r="C8337" s="12">
        <v>0.0</v>
      </c>
      <c r="D8337" s="12">
        <f t="shared" si="1"/>
        <v>4</v>
      </c>
    </row>
    <row r="8338">
      <c r="A8338" s="10">
        <v>45234.0</v>
      </c>
      <c r="B8338" s="11" t="s">
        <v>275</v>
      </c>
      <c r="C8338" s="12">
        <v>0.0</v>
      </c>
      <c r="D8338" s="12">
        <f t="shared" si="1"/>
        <v>4</v>
      </c>
    </row>
    <row r="8339">
      <c r="A8339" s="10">
        <v>45234.0</v>
      </c>
      <c r="B8339" s="11" t="s">
        <v>4975</v>
      </c>
      <c r="C8339" s="12">
        <v>0.0</v>
      </c>
      <c r="D8339" s="12">
        <f t="shared" si="1"/>
        <v>4</v>
      </c>
    </row>
    <row r="8340">
      <c r="A8340" s="10">
        <v>45234.0</v>
      </c>
      <c r="B8340" s="11" t="s">
        <v>4976</v>
      </c>
      <c r="C8340" s="12">
        <v>0.0</v>
      </c>
      <c r="D8340" s="12">
        <f t="shared" si="1"/>
        <v>4</v>
      </c>
    </row>
    <row r="8341">
      <c r="A8341" s="10">
        <v>45234.0</v>
      </c>
      <c r="B8341" s="11" t="s">
        <v>1263</v>
      </c>
      <c r="C8341" s="12">
        <v>0.0</v>
      </c>
      <c r="D8341" s="12">
        <f t="shared" si="1"/>
        <v>4</v>
      </c>
    </row>
    <row r="8342">
      <c r="A8342" s="10">
        <v>45234.0</v>
      </c>
      <c r="B8342" s="11" t="s">
        <v>4977</v>
      </c>
      <c r="C8342" s="12">
        <v>0.0</v>
      </c>
      <c r="D8342" s="12">
        <f t="shared" si="1"/>
        <v>4</v>
      </c>
    </row>
    <row r="8343">
      <c r="A8343" s="10">
        <v>45234.0</v>
      </c>
      <c r="B8343" s="11" t="s">
        <v>3248</v>
      </c>
      <c r="C8343" s="12">
        <v>0.0</v>
      </c>
      <c r="D8343" s="12">
        <f t="shared" si="1"/>
        <v>4</v>
      </c>
    </row>
    <row r="8344">
      <c r="A8344" s="10">
        <v>45234.0</v>
      </c>
      <c r="B8344" s="11" t="s">
        <v>2495</v>
      </c>
      <c r="C8344" s="12">
        <v>0.0</v>
      </c>
      <c r="D8344" s="12">
        <f t="shared" si="1"/>
        <v>4</v>
      </c>
    </row>
    <row r="8345">
      <c r="A8345" s="10">
        <v>45234.0</v>
      </c>
      <c r="B8345" s="11" t="s">
        <v>4978</v>
      </c>
      <c r="C8345" s="12">
        <v>0.0</v>
      </c>
      <c r="D8345" s="12">
        <f t="shared" si="1"/>
        <v>4</v>
      </c>
    </row>
    <row r="8346">
      <c r="A8346" s="10">
        <v>45234.0</v>
      </c>
      <c r="B8346" s="11" t="s">
        <v>4979</v>
      </c>
      <c r="C8346" s="12">
        <v>0.0</v>
      </c>
      <c r="D8346" s="12">
        <f t="shared" si="1"/>
        <v>4</v>
      </c>
    </row>
    <row r="8347">
      <c r="A8347" s="10">
        <v>45234.0</v>
      </c>
      <c r="B8347" s="11" t="s">
        <v>4980</v>
      </c>
      <c r="C8347" s="12">
        <v>0.0</v>
      </c>
      <c r="D8347" s="12">
        <f t="shared" si="1"/>
        <v>4</v>
      </c>
    </row>
    <row r="8348">
      <c r="A8348" s="10">
        <v>45234.0</v>
      </c>
      <c r="B8348" s="11" t="s">
        <v>4981</v>
      </c>
      <c r="C8348" s="12">
        <v>0.0</v>
      </c>
      <c r="D8348" s="12">
        <f t="shared" si="1"/>
        <v>4</v>
      </c>
    </row>
    <row r="8349">
      <c r="A8349" s="10">
        <v>45234.0</v>
      </c>
      <c r="B8349" s="11" t="s">
        <v>2276</v>
      </c>
      <c r="C8349" s="12">
        <v>0.0</v>
      </c>
      <c r="D8349" s="12">
        <f t="shared" si="1"/>
        <v>4</v>
      </c>
    </row>
    <row r="8350">
      <c r="A8350" s="10">
        <v>45234.0</v>
      </c>
      <c r="B8350" s="11" t="s">
        <v>4982</v>
      </c>
      <c r="C8350" s="12">
        <v>0.0</v>
      </c>
      <c r="D8350" s="12">
        <f t="shared" si="1"/>
        <v>4</v>
      </c>
    </row>
    <row r="8351">
      <c r="A8351" s="10">
        <v>45234.0</v>
      </c>
      <c r="B8351" s="11" t="s">
        <v>4983</v>
      </c>
      <c r="C8351" s="12">
        <v>0.0</v>
      </c>
      <c r="D8351" s="12">
        <f t="shared" si="1"/>
        <v>4</v>
      </c>
    </row>
    <row r="8352">
      <c r="A8352" s="10">
        <v>45234.0</v>
      </c>
      <c r="B8352" s="11" t="s">
        <v>4984</v>
      </c>
      <c r="C8352" s="12">
        <v>0.0</v>
      </c>
      <c r="D8352" s="12">
        <f t="shared" si="1"/>
        <v>4</v>
      </c>
    </row>
    <row r="8353">
      <c r="A8353" s="10">
        <v>45234.0</v>
      </c>
      <c r="B8353" s="11" t="s">
        <v>4069</v>
      </c>
      <c r="C8353" s="12">
        <v>0.0</v>
      </c>
      <c r="D8353" s="12">
        <f t="shared" si="1"/>
        <v>4</v>
      </c>
    </row>
    <row r="8354">
      <c r="A8354" s="10">
        <v>45234.0</v>
      </c>
      <c r="B8354" s="11" t="s">
        <v>4927</v>
      </c>
      <c r="C8354" s="12">
        <v>0.0</v>
      </c>
      <c r="D8354" s="12">
        <f t="shared" si="1"/>
        <v>4</v>
      </c>
    </row>
    <row r="8355">
      <c r="A8355" s="10">
        <v>45234.0</v>
      </c>
      <c r="B8355" s="11" t="s">
        <v>3571</v>
      </c>
      <c r="C8355" s="12">
        <v>0.0</v>
      </c>
      <c r="D8355" s="12">
        <f t="shared" si="1"/>
        <v>4</v>
      </c>
    </row>
    <row r="8356">
      <c r="A8356" s="10">
        <v>45234.0</v>
      </c>
      <c r="B8356" s="11" t="s">
        <v>4985</v>
      </c>
      <c r="C8356" s="12">
        <v>0.0</v>
      </c>
      <c r="D8356" s="12">
        <f t="shared" si="1"/>
        <v>4</v>
      </c>
    </row>
    <row r="8357">
      <c r="A8357" s="10">
        <v>45234.0</v>
      </c>
      <c r="B8357" s="11" t="s">
        <v>4986</v>
      </c>
      <c r="C8357" s="12">
        <v>0.0</v>
      </c>
      <c r="D8357" s="12">
        <f t="shared" si="1"/>
        <v>4</v>
      </c>
    </row>
    <row r="8358">
      <c r="A8358" s="10">
        <v>45234.0</v>
      </c>
      <c r="B8358" s="11" t="s">
        <v>4573</v>
      </c>
      <c r="C8358" s="12">
        <v>0.0</v>
      </c>
      <c r="D8358" s="12">
        <f t="shared" si="1"/>
        <v>4</v>
      </c>
    </row>
    <row r="8359">
      <c r="A8359" s="10">
        <v>45234.0</v>
      </c>
      <c r="B8359" s="11" t="s">
        <v>1963</v>
      </c>
      <c r="C8359" s="12">
        <v>0.0</v>
      </c>
      <c r="D8359" s="12">
        <f t="shared" si="1"/>
        <v>4</v>
      </c>
    </row>
    <row r="8360">
      <c r="A8360" s="10">
        <v>45234.0</v>
      </c>
      <c r="B8360" s="11" t="s">
        <v>2266</v>
      </c>
      <c r="C8360" s="12">
        <v>0.0</v>
      </c>
      <c r="D8360" s="12">
        <f t="shared" si="1"/>
        <v>4</v>
      </c>
    </row>
    <row r="8361">
      <c r="A8361" s="10">
        <v>45234.0</v>
      </c>
      <c r="B8361" s="11" t="s">
        <v>682</v>
      </c>
      <c r="C8361" s="12">
        <v>0.0</v>
      </c>
      <c r="D8361" s="12">
        <f t="shared" si="1"/>
        <v>4</v>
      </c>
    </row>
    <row r="8362">
      <c r="A8362" s="10">
        <v>45234.0</v>
      </c>
      <c r="B8362" s="11" t="s">
        <v>4987</v>
      </c>
      <c r="C8362" s="12">
        <v>0.0</v>
      </c>
      <c r="D8362" s="12">
        <f t="shared" si="1"/>
        <v>4</v>
      </c>
    </row>
    <row r="8363">
      <c r="A8363" s="10">
        <v>45234.0</v>
      </c>
      <c r="B8363" s="11" t="s">
        <v>3788</v>
      </c>
      <c r="C8363" s="12">
        <v>0.0</v>
      </c>
      <c r="D8363" s="12">
        <f t="shared" si="1"/>
        <v>4</v>
      </c>
    </row>
    <row r="8364">
      <c r="A8364" s="10">
        <v>45234.0</v>
      </c>
      <c r="B8364" s="11" t="s">
        <v>4988</v>
      </c>
      <c r="C8364" s="12">
        <v>0.0</v>
      </c>
      <c r="D8364" s="12">
        <f t="shared" si="1"/>
        <v>4</v>
      </c>
    </row>
    <row r="8365">
      <c r="A8365" s="10">
        <v>45234.0</v>
      </c>
      <c r="B8365" s="11" t="s">
        <v>4989</v>
      </c>
      <c r="C8365" s="12">
        <v>0.0</v>
      </c>
      <c r="D8365" s="12">
        <f t="shared" si="1"/>
        <v>4</v>
      </c>
    </row>
    <row r="8366">
      <c r="A8366" s="10">
        <v>45234.0</v>
      </c>
      <c r="B8366" s="11" t="s">
        <v>1652</v>
      </c>
      <c r="C8366" s="12">
        <v>0.0</v>
      </c>
      <c r="D8366" s="12">
        <f t="shared" si="1"/>
        <v>4</v>
      </c>
    </row>
    <row r="8367">
      <c r="A8367" s="10">
        <v>45234.0</v>
      </c>
      <c r="B8367" s="11" t="s">
        <v>4990</v>
      </c>
      <c r="C8367" s="12">
        <v>0.0</v>
      </c>
      <c r="D8367" s="12">
        <f t="shared" si="1"/>
        <v>4</v>
      </c>
    </row>
    <row r="8368">
      <c r="A8368" s="10">
        <v>45234.0</v>
      </c>
      <c r="B8368" s="11" t="s">
        <v>3342</v>
      </c>
      <c r="C8368" s="12">
        <v>0.0</v>
      </c>
      <c r="D8368" s="12">
        <f t="shared" si="1"/>
        <v>4</v>
      </c>
    </row>
    <row r="8369">
      <c r="A8369" s="10">
        <v>45234.0</v>
      </c>
      <c r="B8369" s="11" t="s">
        <v>1033</v>
      </c>
      <c r="C8369" s="12">
        <v>0.0</v>
      </c>
      <c r="D8369" s="12">
        <f t="shared" si="1"/>
        <v>4</v>
      </c>
    </row>
    <row r="8370">
      <c r="A8370" s="10">
        <v>45236.0</v>
      </c>
      <c r="B8370" s="11" t="s">
        <v>539</v>
      </c>
      <c r="C8370" s="12">
        <v>0.0</v>
      </c>
      <c r="D8370" s="12">
        <f t="shared" si="1"/>
        <v>6</v>
      </c>
    </row>
    <row r="8371">
      <c r="A8371" s="10">
        <v>45236.0</v>
      </c>
      <c r="B8371" s="11" t="s">
        <v>1708</v>
      </c>
      <c r="C8371" s="12">
        <v>0.0</v>
      </c>
      <c r="D8371" s="12">
        <f t="shared" si="1"/>
        <v>6</v>
      </c>
    </row>
    <row r="8372">
      <c r="A8372" s="10">
        <v>45236.0</v>
      </c>
      <c r="B8372" s="11" t="s">
        <v>559</v>
      </c>
      <c r="C8372" s="12">
        <v>0.0</v>
      </c>
      <c r="D8372" s="12">
        <f t="shared" si="1"/>
        <v>6</v>
      </c>
    </row>
    <row r="8373">
      <c r="A8373" s="10">
        <v>45236.0</v>
      </c>
      <c r="B8373" s="11" t="s">
        <v>4991</v>
      </c>
      <c r="C8373" s="12">
        <v>0.0</v>
      </c>
      <c r="D8373" s="12">
        <f t="shared" si="1"/>
        <v>6</v>
      </c>
    </row>
    <row r="8374">
      <c r="A8374" s="10">
        <v>45236.0</v>
      </c>
      <c r="B8374" s="11" t="s">
        <v>1393</v>
      </c>
      <c r="C8374" s="12">
        <v>0.0</v>
      </c>
      <c r="D8374" s="12">
        <f t="shared" si="1"/>
        <v>6</v>
      </c>
    </row>
    <row r="8375">
      <c r="A8375" s="10">
        <v>45236.0</v>
      </c>
      <c r="B8375" s="11" t="s">
        <v>4992</v>
      </c>
      <c r="C8375" s="12">
        <v>0.0</v>
      </c>
      <c r="D8375" s="12">
        <f t="shared" si="1"/>
        <v>6</v>
      </c>
    </row>
    <row r="8376">
      <c r="A8376" s="10">
        <v>45236.0</v>
      </c>
      <c r="B8376" s="11" t="s">
        <v>3165</v>
      </c>
      <c r="C8376" s="12">
        <v>0.0</v>
      </c>
      <c r="D8376" s="12">
        <f t="shared" si="1"/>
        <v>6</v>
      </c>
    </row>
    <row r="8377">
      <c r="A8377" s="10">
        <v>45236.0</v>
      </c>
      <c r="B8377" s="11" t="s">
        <v>4993</v>
      </c>
      <c r="C8377" s="12">
        <v>0.0</v>
      </c>
      <c r="D8377" s="12">
        <f t="shared" si="1"/>
        <v>6</v>
      </c>
    </row>
    <row r="8378">
      <c r="A8378" s="10">
        <v>45236.0</v>
      </c>
      <c r="B8378" s="11" t="s">
        <v>262</v>
      </c>
      <c r="C8378" s="12">
        <v>0.0</v>
      </c>
      <c r="D8378" s="12">
        <f t="shared" si="1"/>
        <v>6</v>
      </c>
    </row>
    <row r="8379">
      <c r="A8379" s="10">
        <v>45236.0</v>
      </c>
      <c r="B8379" s="11" t="s">
        <v>4994</v>
      </c>
      <c r="C8379" s="12">
        <v>0.0</v>
      </c>
      <c r="D8379" s="12">
        <f t="shared" si="1"/>
        <v>6</v>
      </c>
    </row>
    <row r="8380">
      <c r="A8380" s="10">
        <v>45236.0</v>
      </c>
      <c r="B8380" s="11" t="s">
        <v>4995</v>
      </c>
      <c r="C8380" s="12">
        <v>0.0</v>
      </c>
      <c r="D8380" s="12">
        <f t="shared" si="1"/>
        <v>6</v>
      </c>
    </row>
    <row r="8381">
      <c r="A8381" s="10">
        <v>45236.0</v>
      </c>
      <c r="B8381" s="11" t="s">
        <v>2362</v>
      </c>
      <c r="C8381" s="12">
        <v>0.0</v>
      </c>
      <c r="D8381" s="12">
        <f t="shared" si="1"/>
        <v>6</v>
      </c>
    </row>
    <row r="8382">
      <c r="A8382" s="10">
        <v>45236.0</v>
      </c>
      <c r="B8382" s="11" t="s">
        <v>3233</v>
      </c>
      <c r="C8382" s="12">
        <v>0.0</v>
      </c>
      <c r="D8382" s="12">
        <f t="shared" si="1"/>
        <v>6</v>
      </c>
    </row>
    <row r="8383">
      <c r="A8383" s="10">
        <v>45236.0</v>
      </c>
      <c r="B8383" s="11" t="s">
        <v>4996</v>
      </c>
      <c r="C8383" s="12">
        <v>0.0</v>
      </c>
      <c r="D8383" s="12">
        <f t="shared" si="1"/>
        <v>6</v>
      </c>
    </row>
    <row r="8384">
      <c r="A8384" s="10">
        <v>45236.0</v>
      </c>
      <c r="B8384" s="11" t="s">
        <v>4997</v>
      </c>
      <c r="C8384" s="12">
        <v>0.0</v>
      </c>
      <c r="D8384" s="12">
        <f t="shared" si="1"/>
        <v>6</v>
      </c>
    </row>
    <row r="8385">
      <c r="A8385" s="10">
        <v>45236.0</v>
      </c>
      <c r="B8385" s="11" t="s">
        <v>2634</v>
      </c>
      <c r="C8385" s="12">
        <v>0.0</v>
      </c>
      <c r="D8385" s="12">
        <f t="shared" si="1"/>
        <v>6</v>
      </c>
    </row>
    <row r="8386">
      <c r="A8386" s="10">
        <v>45236.0</v>
      </c>
      <c r="B8386" s="11" t="s">
        <v>2951</v>
      </c>
      <c r="C8386" s="12">
        <v>0.0</v>
      </c>
      <c r="D8386" s="12">
        <f t="shared" si="1"/>
        <v>6</v>
      </c>
    </row>
    <row r="8387">
      <c r="A8387" s="10">
        <v>45236.0</v>
      </c>
      <c r="B8387" s="11" t="s">
        <v>4998</v>
      </c>
      <c r="C8387" s="12">
        <v>0.0</v>
      </c>
      <c r="D8387" s="12">
        <f t="shared" si="1"/>
        <v>6</v>
      </c>
    </row>
    <row r="8388">
      <c r="A8388" s="10">
        <v>45236.0</v>
      </c>
      <c r="B8388" s="11" t="s">
        <v>324</v>
      </c>
      <c r="C8388" s="12">
        <v>0.0</v>
      </c>
      <c r="D8388" s="12">
        <f t="shared" si="1"/>
        <v>6</v>
      </c>
    </row>
    <row r="8389">
      <c r="A8389" s="10">
        <v>45236.0</v>
      </c>
      <c r="B8389" s="11" t="s">
        <v>4576</v>
      </c>
      <c r="C8389" s="12">
        <v>0.0</v>
      </c>
      <c r="D8389" s="12">
        <f t="shared" si="1"/>
        <v>6</v>
      </c>
    </row>
    <row r="8390">
      <c r="A8390" s="10">
        <v>45236.0</v>
      </c>
      <c r="B8390" s="11" t="s">
        <v>3272</v>
      </c>
      <c r="C8390" s="12">
        <v>0.0</v>
      </c>
      <c r="D8390" s="12">
        <f t="shared" si="1"/>
        <v>6</v>
      </c>
    </row>
    <row r="8391">
      <c r="A8391" s="10">
        <v>45236.0</v>
      </c>
      <c r="B8391" s="11" t="s">
        <v>636</v>
      </c>
      <c r="C8391" s="12">
        <v>0.0</v>
      </c>
      <c r="D8391" s="12">
        <f t="shared" si="1"/>
        <v>6</v>
      </c>
    </row>
    <row r="8392">
      <c r="A8392" s="10">
        <v>45236.0</v>
      </c>
      <c r="B8392" s="11" t="s">
        <v>4999</v>
      </c>
      <c r="C8392" s="12">
        <v>0.0</v>
      </c>
      <c r="D8392" s="12">
        <f t="shared" si="1"/>
        <v>6</v>
      </c>
    </row>
    <row r="8393">
      <c r="A8393" s="10">
        <v>45236.0</v>
      </c>
      <c r="B8393" s="11" t="s">
        <v>4167</v>
      </c>
      <c r="C8393" s="12">
        <v>0.0</v>
      </c>
      <c r="D8393" s="12">
        <f t="shared" si="1"/>
        <v>6</v>
      </c>
    </row>
    <row r="8394">
      <c r="A8394" s="10">
        <v>45236.0</v>
      </c>
      <c r="B8394" s="11" t="s">
        <v>5000</v>
      </c>
      <c r="C8394" s="12">
        <v>0.0</v>
      </c>
      <c r="D8394" s="12">
        <f t="shared" si="1"/>
        <v>6</v>
      </c>
    </row>
    <row r="8395">
      <c r="A8395" s="10">
        <v>45236.0</v>
      </c>
      <c r="B8395" s="11" t="s">
        <v>2144</v>
      </c>
      <c r="C8395" s="12">
        <v>0.0</v>
      </c>
      <c r="D8395" s="12">
        <f t="shared" si="1"/>
        <v>6</v>
      </c>
    </row>
    <row r="8396">
      <c r="A8396" s="10">
        <v>45236.0</v>
      </c>
      <c r="B8396" s="11" t="s">
        <v>398</v>
      </c>
      <c r="C8396" s="12">
        <v>0.0</v>
      </c>
      <c r="D8396" s="12">
        <f t="shared" si="1"/>
        <v>6</v>
      </c>
    </row>
    <row r="8397">
      <c r="A8397" s="10">
        <v>45236.0</v>
      </c>
      <c r="B8397" s="11" t="s">
        <v>2843</v>
      </c>
      <c r="C8397" s="12">
        <v>0.0</v>
      </c>
      <c r="D8397" s="12">
        <f t="shared" si="1"/>
        <v>6</v>
      </c>
    </row>
    <row r="8398">
      <c r="A8398" s="10">
        <v>45236.0</v>
      </c>
      <c r="B8398" s="11" t="s">
        <v>5001</v>
      </c>
      <c r="C8398" s="12">
        <v>0.0</v>
      </c>
      <c r="D8398" s="12">
        <f t="shared" si="1"/>
        <v>6</v>
      </c>
    </row>
    <row r="8399">
      <c r="A8399" s="10">
        <v>45236.0</v>
      </c>
      <c r="B8399" s="11" t="s">
        <v>5002</v>
      </c>
      <c r="C8399" s="12">
        <v>0.0</v>
      </c>
      <c r="D8399" s="12">
        <f t="shared" si="1"/>
        <v>6</v>
      </c>
    </row>
    <row r="8400">
      <c r="A8400" s="10">
        <v>45236.0</v>
      </c>
      <c r="B8400" s="11" t="s">
        <v>885</v>
      </c>
      <c r="C8400" s="12">
        <v>0.0</v>
      </c>
      <c r="D8400" s="12">
        <f t="shared" si="1"/>
        <v>6</v>
      </c>
    </row>
    <row r="8401">
      <c r="A8401" s="10">
        <v>45236.0</v>
      </c>
      <c r="B8401" s="11" t="s">
        <v>5003</v>
      </c>
      <c r="C8401" s="12">
        <v>0.0</v>
      </c>
      <c r="D8401" s="12">
        <f t="shared" si="1"/>
        <v>6</v>
      </c>
    </row>
    <row r="8402">
      <c r="A8402" s="10">
        <v>45236.0</v>
      </c>
      <c r="B8402" s="11" t="s">
        <v>32</v>
      </c>
      <c r="C8402" s="12">
        <v>0.0</v>
      </c>
      <c r="D8402" s="12">
        <f t="shared" si="1"/>
        <v>6</v>
      </c>
    </row>
    <row r="8403">
      <c r="A8403" s="10">
        <v>45236.0</v>
      </c>
      <c r="B8403" s="11" t="s">
        <v>5004</v>
      </c>
      <c r="C8403" s="12">
        <v>0.0</v>
      </c>
      <c r="D8403" s="12">
        <f t="shared" si="1"/>
        <v>6</v>
      </c>
    </row>
    <row r="8404">
      <c r="A8404" s="10">
        <v>45236.0</v>
      </c>
      <c r="B8404" s="11" t="s">
        <v>1887</v>
      </c>
      <c r="C8404" s="12">
        <v>0.0</v>
      </c>
      <c r="D8404" s="12">
        <f t="shared" si="1"/>
        <v>6</v>
      </c>
    </row>
    <row r="8405">
      <c r="A8405" s="10">
        <v>45236.0</v>
      </c>
      <c r="B8405" s="11" t="s">
        <v>1053</v>
      </c>
      <c r="C8405" s="12">
        <v>0.0</v>
      </c>
      <c r="D8405" s="12">
        <f t="shared" si="1"/>
        <v>6</v>
      </c>
    </row>
    <row r="8406">
      <c r="A8406" s="10">
        <v>45236.0</v>
      </c>
      <c r="B8406" s="11" t="s">
        <v>870</v>
      </c>
      <c r="C8406" s="12">
        <v>0.0</v>
      </c>
      <c r="D8406" s="12">
        <f t="shared" si="1"/>
        <v>6</v>
      </c>
    </row>
    <row r="8407">
      <c r="A8407" s="10">
        <v>45236.0</v>
      </c>
      <c r="B8407" s="11" t="s">
        <v>2215</v>
      </c>
      <c r="C8407" s="12">
        <v>0.0</v>
      </c>
      <c r="D8407" s="12">
        <f t="shared" si="1"/>
        <v>6</v>
      </c>
    </row>
    <row r="8408">
      <c r="A8408" s="10">
        <v>45236.0</v>
      </c>
      <c r="B8408" s="11" t="s">
        <v>4963</v>
      </c>
      <c r="C8408" s="12">
        <v>0.0</v>
      </c>
      <c r="D8408" s="12">
        <f t="shared" si="1"/>
        <v>6</v>
      </c>
    </row>
    <row r="8409">
      <c r="A8409" s="10">
        <v>45236.0</v>
      </c>
      <c r="B8409" s="11" t="s">
        <v>4064</v>
      </c>
      <c r="C8409" s="12">
        <v>0.0</v>
      </c>
      <c r="D8409" s="12">
        <f t="shared" si="1"/>
        <v>6</v>
      </c>
    </row>
    <row r="8410">
      <c r="A8410" s="10">
        <v>45236.0</v>
      </c>
      <c r="B8410" s="11" t="s">
        <v>35</v>
      </c>
      <c r="C8410" s="12">
        <v>0.0</v>
      </c>
      <c r="D8410" s="12">
        <f t="shared" si="1"/>
        <v>6</v>
      </c>
    </row>
    <row r="8411">
      <c r="A8411" s="10">
        <v>45236.0</v>
      </c>
      <c r="B8411" s="11" t="s">
        <v>331</v>
      </c>
      <c r="C8411" s="12">
        <v>0.0</v>
      </c>
      <c r="D8411" s="12">
        <f t="shared" si="1"/>
        <v>6</v>
      </c>
    </row>
    <row r="8412">
      <c r="A8412" s="10">
        <v>45236.0</v>
      </c>
      <c r="B8412" s="11" t="s">
        <v>5005</v>
      </c>
      <c r="C8412" s="12">
        <v>0.0</v>
      </c>
      <c r="D8412" s="12">
        <f t="shared" si="1"/>
        <v>6</v>
      </c>
    </row>
    <row r="8413">
      <c r="A8413" s="10">
        <v>45236.0</v>
      </c>
      <c r="B8413" s="11" t="s">
        <v>2814</v>
      </c>
      <c r="C8413" s="12">
        <v>0.0</v>
      </c>
      <c r="D8413" s="12">
        <f t="shared" si="1"/>
        <v>6</v>
      </c>
    </row>
    <row r="8414">
      <c r="A8414" s="10">
        <v>45236.0</v>
      </c>
      <c r="B8414" s="11" t="s">
        <v>5006</v>
      </c>
      <c r="C8414" s="12">
        <v>0.0</v>
      </c>
      <c r="D8414" s="12">
        <f t="shared" si="1"/>
        <v>6</v>
      </c>
    </row>
    <row r="8415">
      <c r="A8415" s="10">
        <v>45236.0</v>
      </c>
      <c r="B8415" s="11" t="s">
        <v>2308</v>
      </c>
      <c r="C8415" s="12">
        <v>0.0</v>
      </c>
      <c r="D8415" s="12">
        <f t="shared" si="1"/>
        <v>6</v>
      </c>
    </row>
    <row r="8416">
      <c r="A8416" s="10">
        <v>45236.0</v>
      </c>
      <c r="B8416" s="11" t="s">
        <v>4103</v>
      </c>
      <c r="C8416" s="12">
        <v>0.0</v>
      </c>
      <c r="D8416" s="12">
        <f t="shared" si="1"/>
        <v>6</v>
      </c>
    </row>
    <row r="8417">
      <c r="A8417" s="10">
        <v>45236.0</v>
      </c>
      <c r="B8417" s="11" t="s">
        <v>5007</v>
      </c>
      <c r="C8417" s="12">
        <v>0.0</v>
      </c>
      <c r="D8417" s="12">
        <f t="shared" si="1"/>
        <v>6</v>
      </c>
    </row>
    <row r="8418">
      <c r="A8418" s="10">
        <v>45236.0</v>
      </c>
      <c r="B8418" s="11" t="s">
        <v>1098</v>
      </c>
      <c r="C8418" s="12">
        <v>0.0</v>
      </c>
      <c r="D8418" s="12">
        <f t="shared" si="1"/>
        <v>6</v>
      </c>
    </row>
    <row r="8419">
      <c r="A8419" s="10">
        <v>45236.0</v>
      </c>
      <c r="B8419" s="11" t="s">
        <v>113</v>
      </c>
      <c r="C8419" s="12">
        <v>0.0</v>
      </c>
      <c r="D8419" s="12">
        <f t="shared" si="1"/>
        <v>6</v>
      </c>
    </row>
    <row r="8420">
      <c r="A8420" s="10">
        <v>45236.0</v>
      </c>
      <c r="B8420" s="11" t="s">
        <v>5008</v>
      </c>
      <c r="C8420" s="12">
        <v>0.0</v>
      </c>
      <c r="D8420" s="12">
        <f t="shared" si="1"/>
        <v>6</v>
      </c>
    </row>
    <row r="8421">
      <c r="A8421" s="10">
        <v>45236.0</v>
      </c>
      <c r="B8421" s="11" t="s">
        <v>1660</v>
      </c>
      <c r="C8421" s="12">
        <v>0.0</v>
      </c>
      <c r="D8421" s="12">
        <f t="shared" si="1"/>
        <v>6</v>
      </c>
    </row>
    <row r="8422">
      <c r="A8422" s="10">
        <v>45236.0</v>
      </c>
      <c r="B8422" s="11" t="s">
        <v>5009</v>
      </c>
      <c r="C8422" s="12">
        <v>0.0</v>
      </c>
      <c r="D8422" s="12">
        <f t="shared" si="1"/>
        <v>6</v>
      </c>
    </row>
    <row r="8423">
      <c r="A8423" s="10">
        <v>45236.0</v>
      </c>
      <c r="B8423" s="11" t="s">
        <v>5010</v>
      </c>
      <c r="C8423" s="12">
        <v>0.0</v>
      </c>
      <c r="D8423" s="12">
        <f t="shared" si="1"/>
        <v>6</v>
      </c>
    </row>
    <row r="8424">
      <c r="A8424" s="10">
        <v>45236.0</v>
      </c>
      <c r="B8424" s="11" t="s">
        <v>1658</v>
      </c>
      <c r="C8424" s="12">
        <v>0.0</v>
      </c>
      <c r="D8424" s="12">
        <f t="shared" si="1"/>
        <v>6</v>
      </c>
    </row>
    <row r="8425">
      <c r="A8425" s="10">
        <v>45236.0</v>
      </c>
      <c r="B8425" s="11" t="s">
        <v>2638</v>
      </c>
      <c r="C8425" s="12">
        <v>0.0</v>
      </c>
      <c r="D8425" s="12">
        <f t="shared" si="1"/>
        <v>6</v>
      </c>
    </row>
    <row r="8426">
      <c r="A8426" s="10">
        <v>45236.0</v>
      </c>
      <c r="B8426" s="11" t="s">
        <v>5011</v>
      </c>
      <c r="C8426" s="12">
        <v>0.0</v>
      </c>
      <c r="D8426" s="12">
        <f t="shared" si="1"/>
        <v>6</v>
      </c>
    </row>
    <row r="8427">
      <c r="A8427" s="10">
        <v>45236.0</v>
      </c>
      <c r="B8427" s="11" t="s">
        <v>5012</v>
      </c>
      <c r="C8427" s="12">
        <v>0.0</v>
      </c>
      <c r="D8427" s="12">
        <f t="shared" si="1"/>
        <v>6</v>
      </c>
    </row>
    <row r="8428">
      <c r="A8428" s="10">
        <v>45236.0</v>
      </c>
      <c r="B8428" s="11" t="s">
        <v>5013</v>
      </c>
      <c r="C8428" s="12">
        <v>0.0</v>
      </c>
      <c r="D8428" s="12">
        <f t="shared" si="1"/>
        <v>6</v>
      </c>
    </row>
    <row r="8429">
      <c r="A8429" s="10">
        <v>45236.0</v>
      </c>
      <c r="B8429" s="11" t="s">
        <v>5014</v>
      </c>
      <c r="C8429" s="12">
        <v>0.0</v>
      </c>
      <c r="D8429" s="12">
        <f t="shared" si="1"/>
        <v>6</v>
      </c>
    </row>
    <row r="8430">
      <c r="A8430" s="10">
        <v>45236.0</v>
      </c>
      <c r="B8430" s="11" t="s">
        <v>5015</v>
      </c>
      <c r="C8430" s="12">
        <v>0.0</v>
      </c>
      <c r="D8430" s="12">
        <f t="shared" si="1"/>
        <v>6</v>
      </c>
    </row>
    <row r="8431">
      <c r="A8431" s="10">
        <v>45236.0</v>
      </c>
      <c r="B8431" s="11" t="s">
        <v>5016</v>
      </c>
      <c r="C8431" s="12">
        <v>0.0</v>
      </c>
      <c r="D8431" s="12">
        <f t="shared" si="1"/>
        <v>6</v>
      </c>
    </row>
    <row r="8432">
      <c r="A8432" s="10">
        <v>45236.0</v>
      </c>
      <c r="B8432" s="11" t="s">
        <v>1278</v>
      </c>
      <c r="C8432" s="12">
        <v>0.0</v>
      </c>
      <c r="D8432" s="12">
        <f t="shared" si="1"/>
        <v>6</v>
      </c>
    </row>
    <row r="8433">
      <c r="A8433" s="10">
        <v>45236.0</v>
      </c>
      <c r="B8433" s="11" t="s">
        <v>5017</v>
      </c>
      <c r="C8433" s="12">
        <v>0.0</v>
      </c>
      <c r="D8433" s="12">
        <f t="shared" si="1"/>
        <v>6</v>
      </c>
    </row>
    <row r="8434">
      <c r="A8434" s="10">
        <v>45236.0</v>
      </c>
      <c r="B8434" s="11" t="s">
        <v>4658</v>
      </c>
      <c r="C8434" s="12">
        <v>0.0</v>
      </c>
      <c r="D8434" s="12">
        <f t="shared" si="1"/>
        <v>6</v>
      </c>
    </row>
    <row r="8435">
      <c r="A8435" s="10">
        <v>45236.0</v>
      </c>
      <c r="B8435" s="11" t="s">
        <v>5018</v>
      </c>
      <c r="C8435" s="12">
        <v>0.0</v>
      </c>
      <c r="D8435" s="12">
        <f t="shared" si="1"/>
        <v>6</v>
      </c>
    </row>
    <row r="8436">
      <c r="A8436" s="10">
        <v>45236.0</v>
      </c>
      <c r="B8436" s="11" t="s">
        <v>290</v>
      </c>
      <c r="C8436" s="12">
        <v>0.0</v>
      </c>
      <c r="D8436" s="12">
        <f t="shared" si="1"/>
        <v>6</v>
      </c>
    </row>
    <row r="8437">
      <c r="A8437" s="10">
        <v>45236.0</v>
      </c>
      <c r="B8437" s="11" t="s">
        <v>5019</v>
      </c>
      <c r="C8437" s="12">
        <v>0.0</v>
      </c>
      <c r="D8437" s="12">
        <f t="shared" si="1"/>
        <v>6</v>
      </c>
    </row>
    <row r="8438">
      <c r="A8438" s="10">
        <v>45236.0</v>
      </c>
      <c r="B8438" s="11" t="s">
        <v>2280</v>
      </c>
      <c r="C8438" s="12">
        <v>0.0</v>
      </c>
      <c r="D8438" s="12">
        <f t="shared" si="1"/>
        <v>6</v>
      </c>
    </row>
    <row r="8439">
      <c r="A8439" s="10">
        <v>45236.0</v>
      </c>
      <c r="B8439" s="11" t="s">
        <v>5020</v>
      </c>
      <c r="C8439" s="12">
        <v>0.0</v>
      </c>
      <c r="D8439" s="12">
        <f t="shared" si="1"/>
        <v>6</v>
      </c>
    </row>
    <row r="8440">
      <c r="A8440" s="10">
        <v>45236.0</v>
      </c>
      <c r="B8440" s="11" t="s">
        <v>2513</v>
      </c>
      <c r="C8440" s="12">
        <v>0.0</v>
      </c>
      <c r="D8440" s="12">
        <f t="shared" si="1"/>
        <v>6</v>
      </c>
    </row>
    <row r="8441">
      <c r="A8441" s="10">
        <v>45236.0</v>
      </c>
      <c r="B8441" s="11" t="s">
        <v>5021</v>
      </c>
      <c r="C8441" s="12">
        <v>0.0</v>
      </c>
      <c r="D8441" s="12">
        <f t="shared" si="1"/>
        <v>6</v>
      </c>
    </row>
    <row r="8442">
      <c r="A8442" s="10">
        <v>45236.0</v>
      </c>
      <c r="B8442" s="11" t="s">
        <v>5022</v>
      </c>
      <c r="C8442" s="12">
        <v>0.0</v>
      </c>
      <c r="D8442" s="12">
        <f t="shared" si="1"/>
        <v>6</v>
      </c>
    </row>
    <row r="8443">
      <c r="A8443" s="10">
        <v>45236.0</v>
      </c>
      <c r="B8443" s="11" t="s">
        <v>2728</v>
      </c>
      <c r="C8443" s="12">
        <v>0.0</v>
      </c>
      <c r="D8443" s="12">
        <f t="shared" si="1"/>
        <v>6</v>
      </c>
    </row>
    <row r="8444">
      <c r="A8444" s="10">
        <v>45236.0</v>
      </c>
      <c r="B8444" s="11" t="s">
        <v>5023</v>
      </c>
      <c r="C8444" s="12">
        <v>0.0</v>
      </c>
      <c r="D8444" s="12">
        <f t="shared" si="1"/>
        <v>6</v>
      </c>
    </row>
    <row r="8445">
      <c r="A8445" s="10">
        <v>45236.0</v>
      </c>
      <c r="B8445" s="11" t="s">
        <v>4393</v>
      </c>
      <c r="C8445" s="12">
        <v>0.0</v>
      </c>
      <c r="D8445" s="12">
        <f t="shared" si="1"/>
        <v>6</v>
      </c>
    </row>
    <row r="8446">
      <c r="A8446" s="10">
        <v>45236.0</v>
      </c>
      <c r="B8446" s="11" t="s">
        <v>1394</v>
      </c>
      <c r="C8446" s="12">
        <v>0.0</v>
      </c>
      <c r="D8446" s="12">
        <f t="shared" si="1"/>
        <v>6</v>
      </c>
    </row>
    <row r="8447">
      <c r="A8447" s="10">
        <v>45236.0</v>
      </c>
      <c r="B8447" s="11" t="s">
        <v>658</v>
      </c>
      <c r="C8447" s="12">
        <v>0.0</v>
      </c>
      <c r="D8447" s="12">
        <f t="shared" si="1"/>
        <v>6</v>
      </c>
    </row>
    <row r="8448">
      <c r="A8448" s="10">
        <v>45236.0</v>
      </c>
      <c r="B8448" s="11" t="s">
        <v>5024</v>
      </c>
      <c r="C8448" s="12">
        <v>0.0</v>
      </c>
      <c r="D8448" s="12">
        <f t="shared" si="1"/>
        <v>6</v>
      </c>
    </row>
    <row r="8449">
      <c r="A8449" s="10">
        <v>45236.0</v>
      </c>
      <c r="B8449" s="11" t="s">
        <v>5025</v>
      </c>
      <c r="C8449" s="12">
        <v>0.0</v>
      </c>
      <c r="D8449" s="12">
        <f t="shared" si="1"/>
        <v>6</v>
      </c>
    </row>
    <row r="8450">
      <c r="A8450" s="10">
        <v>45243.0</v>
      </c>
      <c r="B8450" s="11" t="s">
        <v>5026</v>
      </c>
      <c r="C8450" s="12">
        <v>0.0</v>
      </c>
      <c r="D8450" s="12">
        <f t="shared" si="1"/>
        <v>13</v>
      </c>
    </row>
    <row r="8451">
      <c r="A8451" s="10">
        <v>45243.0</v>
      </c>
      <c r="B8451" s="11" t="s">
        <v>399</v>
      </c>
      <c r="C8451" s="12">
        <v>0.0</v>
      </c>
      <c r="D8451" s="12">
        <f t="shared" si="1"/>
        <v>13</v>
      </c>
    </row>
    <row r="8452">
      <c r="A8452" s="10">
        <v>45243.0</v>
      </c>
      <c r="B8452" s="11" t="s">
        <v>1448</v>
      </c>
      <c r="C8452" s="12">
        <v>0.0</v>
      </c>
      <c r="D8452" s="12">
        <f t="shared" si="1"/>
        <v>13</v>
      </c>
    </row>
    <row r="8453">
      <c r="A8453" s="10">
        <v>45243.0</v>
      </c>
      <c r="B8453" s="11" t="s">
        <v>5027</v>
      </c>
      <c r="C8453" s="12">
        <v>0.0</v>
      </c>
      <c r="D8453" s="12">
        <f t="shared" si="1"/>
        <v>13</v>
      </c>
    </row>
    <row r="8454">
      <c r="A8454" s="10">
        <v>45243.0</v>
      </c>
      <c r="B8454" s="11" t="s">
        <v>4240</v>
      </c>
      <c r="C8454" s="12">
        <v>0.0</v>
      </c>
      <c r="D8454" s="12">
        <f t="shared" si="1"/>
        <v>13</v>
      </c>
    </row>
    <row r="8455">
      <c r="A8455" s="10">
        <v>45243.0</v>
      </c>
      <c r="B8455" s="11" t="s">
        <v>1948</v>
      </c>
      <c r="C8455" s="12">
        <v>0.0</v>
      </c>
      <c r="D8455" s="12">
        <f t="shared" si="1"/>
        <v>13</v>
      </c>
    </row>
    <row r="8456">
      <c r="A8456" s="10">
        <v>45243.0</v>
      </c>
      <c r="B8456" s="11" t="s">
        <v>5028</v>
      </c>
      <c r="C8456" s="12">
        <v>0.0</v>
      </c>
      <c r="D8456" s="12">
        <f t="shared" si="1"/>
        <v>13</v>
      </c>
    </row>
    <row r="8457">
      <c r="A8457" s="10">
        <v>45243.0</v>
      </c>
      <c r="B8457" s="11" t="s">
        <v>5029</v>
      </c>
      <c r="C8457" s="12">
        <v>0.0</v>
      </c>
      <c r="D8457" s="12">
        <f t="shared" si="1"/>
        <v>13</v>
      </c>
    </row>
    <row r="8458">
      <c r="A8458" s="10">
        <v>45243.0</v>
      </c>
      <c r="B8458" s="11" t="s">
        <v>2225</v>
      </c>
      <c r="C8458" s="12">
        <v>0.0</v>
      </c>
      <c r="D8458" s="12">
        <f t="shared" si="1"/>
        <v>13</v>
      </c>
    </row>
    <row r="8459">
      <c r="A8459" s="10">
        <v>45243.0</v>
      </c>
      <c r="B8459" s="11" t="s">
        <v>2783</v>
      </c>
      <c r="C8459" s="12">
        <v>0.0</v>
      </c>
      <c r="D8459" s="12">
        <f t="shared" si="1"/>
        <v>13</v>
      </c>
    </row>
    <row r="8460">
      <c r="A8460" s="10">
        <v>45243.0</v>
      </c>
      <c r="B8460" s="11" t="s">
        <v>475</v>
      </c>
      <c r="C8460" s="12">
        <v>0.0</v>
      </c>
      <c r="D8460" s="12">
        <f t="shared" si="1"/>
        <v>13</v>
      </c>
    </row>
    <row r="8461">
      <c r="A8461" s="10">
        <v>45243.0</v>
      </c>
      <c r="B8461" s="11" t="s">
        <v>5030</v>
      </c>
      <c r="C8461" s="12">
        <v>0.0</v>
      </c>
      <c r="D8461" s="12">
        <f t="shared" si="1"/>
        <v>13</v>
      </c>
    </row>
    <row r="8462">
      <c r="A8462" s="10">
        <v>45243.0</v>
      </c>
      <c r="B8462" s="11" t="s">
        <v>939</v>
      </c>
      <c r="C8462" s="12">
        <v>0.0</v>
      </c>
      <c r="D8462" s="12">
        <f t="shared" si="1"/>
        <v>13</v>
      </c>
    </row>
    <row r="8463">
      <c r="A8463" s="10">
        <v>45243.0</v>
      </c>
      <c r="B8463" s="11" t="s">
        <v>5031</v>
      </c>
      <c r="C8463" s="12">
        <v>0.0</v>
      </c>
      <c r="D8463" s="12">
        <f t="shared" si="1"/>
        <v>13</v>
      </c>
    </row>
    <row r="8464">
      <c r="A8464" s="10">
        <v>45243.0</v>
      </c>
      <c r="B8464" s="11" t="s">
        <v>497</v>
      </c>
      <c r="C8464" s="12">
        <v>0.0</v>
      </c>
      <c r="D8464" s="12">
        <f t="shared" si="1"/>
        <v>13</v>
      </c>
    </row>
    <row r="8465">
      <c r="A8465" s="10">
        <v>45243.0</v>
      </c>
      <c r="B8465" s="11" t="s">
        <v>5032</v>
      </c>
      <c r="C8465" s="12">
        <v>0.0</v>
      </c>
      <c r="D8465" s="12">
        <f t="shared" si="1"/>
        <v>13</v>
      </c>
    </row>
    <row r="8466">
      <c r="A8466" s="10">
        <v>45243.0</v>
      </c>
      <c r="B8466" s="11" t="s">
        <v>263</v>
      </c>
      <c r="C8466" s="12">
        <v>0.0</v>
      </c>
      <c r="D8466" s="12">
        <f t="shared" si="1"/>
        <v>13</v>
      </c>
    </row>
    <row r="8467">
      <c r="A8467" s="10">
        <v>45243.0</v>
      </c>
      <c r="B8467" s="11" t="s">
        <v>4153</v>
      </c>
      <c r="C8467" s="12">
        <v>0.0</v>
      </c>
      <c r="D8467" s="12">
        <f t="shared" si="1"/>
        <v>13</v>
      </c>
    </row>
    <row r="8468">
      <c r="A8468" s="10">
        <v>45243.0</v>
      </c>
      <c r="B8468" s="11" t="s">
        <v>5033</v>
      </c>
      <c r="C8468" s="12">
        <v>0.0</v>
      </c>
      <c r="D8468" s="12">
        <f t="shared" si="1"/>
        <v>13</v>
      </c>
    </row>
    <row r="8469">
      <c r="A8469" s="10">
        <v>45243.0</v>
      </c>
      <c r="B8469" s="11" t="s">
        <v>5034</v>
      </c>
      <c r="C8469" s="12">
        <v>0.0</v>
      </c>
      <c r="D8469" s="12">
        <f t="shared" si="1"/>
        <v>13</v>
      </c>
    </row>
    <row r="8470">
      <c r="A8470" s="10">
        <v>45243.0</v>
      </c>
      <c r="B8470" s="11" t="s">
        <v>5035</v>
      </c>
      <c r="C8470" s="12">
        <v>0.0</v>
      </c>
      <c r="D8470" s="12">
        <f t="shared" si="1"/>
        <v>13</v>
      </c>
    </row>
    <row r="8471">
      <c r="A8471" s="10">
        <v>45243.0</v>
      </c>
      <c r="B8471" s="11" t="s">
        <v>2215</v>
      </c>
      <c r="C8471" s="12">
        <v>0.0</v>
      </c>
      <c r="D8471" s="12">
        <f t="shared" si="1"/>
        <v>13</v>
      </c>
    </row>
    <row r="8472">
      <c r="A8472" s="10">
        <v>45243.0</v>
      </c>
      <c r="B8472" s="11" t="s">
        <v>3074</v>
      </c>
      <c r="C8472" s="12">
        <v>0.0</v>
      </c>
      <c r="D8472" s="12">
        <f t="shared" si="1"/>
        <v>13</v>
      </c>
    </row>
    <row r="8473">
      <c r="A8473" s="10">
        <v>45243.0</v>
      </c>
      <c r="B8473" s="11" t="s">
        <v>2698</v>
      </c>
      <c r="C8473" s="12">
        <v>0.0</v>
      </c>
      <c r="D8473" s="12">
        <f t="shared" si="1"/>
        <v>13</v>
      </c>
    </row>
    <row r="8474">
      <c r="A8474" s="10">
        <v>45243.0</v>
      </c>
      <c r="B8474" s="11" t="s">
        <v>3083</v>
      </c>
      <c r="C8474" s="12">
        <v>0.0</v>
      </c>
      <c r="D8474" s="12">
        <f t="shared" si="1"/>
        <v>13</v>
      </c>
    </row>
    <row r="8475">
      <c r="A8475" s="10">
        <v>45243.0</v>
      </c>
      <c r="B8475" s="11" t="s">
        <v>2442</v>
      </c>
      <c r="C8475" s="12">
        <v>0.0</v>
      </c>
      <c r="D8475" s="12">
        <f t="shared" si="1"/>
        <v>13</v>
      </c>
    </row>
    <row r="8476">
      <c r="A8476" s="10">
        <v>45243.0</v>
      </c>
      <c r="B8476" s="11" t="s">
        <v>5036</v>
      </c>
      <c r="C8476" s="12">
        <v>0.0</v>
      </c>
      <c r="D8476" s="12">
        <f t="shared" si="1"/>
        <v>13</v>
      </c>
    </row>
    <row r="8477">
      <c r="A8477" s="10">
        <v>45243.0</v>
      </c>
      <c r="B8477" s="11" t="s">
        <v>1628</v>
      </c>
      <c r="C8477" s="12">
        <v>0.0</v>
      </c>
      <c r="D8477" s="12">
        <f t="shared" si="1"/>
        <v>13</v>
      </c>
    </row>
    <row r="8478">
      <c r="A8478" s="10">
        <v>45243.0</v>
      </c>
      <c r="B8478" s="11" t="s">
        <v>5037</v>
      </c>
      <c r="C8478" s="12">
        <v>0.0</v>
      </c>
      <c r="D8478" s="12">
        <f t="shared" si="1"/>
        <v>13</v>
      </c>
    </row>
    <row r="8479">
      <c r="A8479" s="10">
        <v>45243.0</v>
      </c>
      <c r="B8479" s="11" t="s">
        <v>138</v>
      </c>
      <c r="C8479" s="12">
        <v>0.0</v>
      </c>
      <c r="D8479" s="12">
        <f t="shared" si="1"/>
        <v>13</v>
      </c>
    </row>
    <row r="8480">
      <c r="A8480" s="10">
        <v>45243.0</v>
      </c>
      <c r="B8480" s="11" t="s">
        <v>846</v>
      </c>
      <c r="C8480" s="12">
        <v>0.0</v>
      </c>
      <c r="D8480" s="12">
        <f t="shared" si="1"/>
        <v>13</v>
      </c>
    </row>
    <row r="8481">
      <c r="A8481" s="10">
        <v>45243.0</v>
      </c>
      <c r="B8481" s="11" t="s">
        <v>5038</v>
      </c>
      <c r="C8481" s="12">
        <v>0.0</v>
      </c>
      <c r="D8481" s="12">
        <f t="shared" si="1"/>
        <v>13</v>
      </c>
    </row>
    <row r="8482">
      <c r="A8482" s="10">
        <v>45243.0</v>
      </c>
      <c r="B8482" s="11" t="s">
        <v>1183</v>
      </c>
      <c r="C8482" s="12">
        <v>0.0</v>
      </c>
      <c r="D8482" s="12">
        <f t="shared" si="1"/>
        <v>13</v>
      </c>
    </row>
    <row r="8483">
      <c r="A8483" s="10">
        <v>45243.0</v>
      </c>
      <c r="B8483" s="11" t="s">
        <v>5039</v>
      </c>
      <c r="C8483" s="12">
        <v>0.0</v>
      </c>
      <c r="D8483" s="12">
        <f t="shared" si="1"/>
        <v>13</v>
      </c>
    </row>
    <row r="8484">
      <c r="A8484" s="10">
        <v>45243.0</v>
      </c>
      <c r="B8484" s="11" t="s">
        <v>5040</v>
      </c>
      <c r="C8484" s="12">
        <v>0.0</v>
      </c>
      <c r="D8484" s="12">
        <f t="shared" si="1"/>
        <v>13</v>
      </c>
    </row>
    <row r="8485">
      <c r="A8485" s="10">
        <v>45243.0</v>
      </c>
      <c r="B8485" s="11" t="s">
        <v>4395</v>
      </c>
      <c r="C8485" s="12">
        <v>0.0</v>
      </c>
      <c r="D8485" s="12">
        <f t="shared" si="1"/>
        <v>13</v>
      </c>
    </row>
    <row r="8486">
      <c r="A8486" s="10">
        <v>45243.0</v>
      </c>
      <c r="B8486" s="11" t="s">
        <v>4065</v>
      </c>
      <c r="C8486" s="12">
        <v>0.0</v>
      </c>
      <c r="D8486" s="12">
        <f t="shared" si="1"/>
        <v>13</v>
      </c>
    </row>
    <row r="8487">
      <c r="A8487" s="10">
        <v>45243.0</v>
      </c>
      <c r="B8487" s="11" t="s">
        <v>1569</v>
      </c>
      <c r="C8487" s="12">
        <v>0.0</v>
      </c>
      <c r="D8487" s="12">
        <f t="shared" si="1"/>
        <v>13</v>
      </c>
    </row>
    <row r="8488">
      <c r="A8488" s="10">
        <v>45243.0</v>
      </c>
      <c r="B8488" s="11" t="s">
        <v>1993</v>
      </c>
      <c r="C8488" s="12">
        <v>0.0</v>
      </c>
      <c r="D8488" s="12">
        <f t="shared" si="1"/>
        <v>13</v>
      </c>
    </row>
    <row r="8489">
      <c r="A8489" s="10">
        <v>45243.0</v>
      </c>
      <c r="B8489" s="11" t="s">
        <v>5041</v>
      </c>
      <c r="C8489" s="12">
        <v>0.0</v>
      </c>
      <c r="D8489" s="12">
        <f t="shared" si="1"/>
        <v>13</v>
      </c>
    </row>
    <row r="8490">
      <c r="A8490" s="10">
        <v>45243.0</v>
      </c>
      <c r="B8490" s="11" t="s">
        <v>5042</v>
      </c>
      <c r="C8490" s="12">
        <v>0.0</v>
      </c>
      <c r="D8490" s="12">
        <f t="shared" si="1"/>
        <v>13</v>
      </c>
    </row>
    <row r="8491">
      <c r="A8491" s="10">
        <v>45243.0</v>
      </c>
      <c r="B8491" s="11" t="s">
        <v>2231</v>
      </c>
      <c r="C8491" s="12">
        <v>0.0</v>
      </c>
      <c r="D8491" s="12">
        <f t="shared" si="1"/>
        <v>13</v>
      </c>
    </row>
    <row r="8492">
      <c r="A8492" s="10">
        <v>45243.0</v>
      </c>
      <c r="B8492" s="11" t="s">
        <v>5043</v>
      </c>
      <c r="C8492" s="12">
        <v>0.0</v>
      </c>
      <c r="D8492" s="12">
        <f t="shared" si="1"/>
        <v>13</v>
      </c>
    </row>
    <row r="8493">
      <c r="A8493" s="10">
        <v>45243.0</v>
      </c>
      <c r="B8493" s="11" t="s">
        <v>588</v>
      </c>
      <c r="C8493" s="12">
        <v>0.0</v>
      </c>
      <c r="D8493" s="12">
        <f t="shared" si="1"/>
        <v>13</v>
      </c>
    </row>
    <row r="8494">
      <c r="A8494" s="10">
        <v>45243.0</v>
      </c>
      <c r="B8494" s="11" t="s">
        <v>5044</v>
      </c>
      <c r="C8494" s="12">
        <v>0.0</v>
      </c>
      <c r="D8494" s="12">
        <f t="shared" si="1"/>
        <v>13</v>
      </c>
    </row>
    <row r="8495">
      <c r="A8495" s="10">
        <v>45243.0</v>
      </c>
      <c r="B8495" s="11" t="s">
        <v>1750</v>
      </c>
      <c r="C8495" s="12">
        <v>0.0</v>
      </c>
      <c r="D8495" s="12">
        <f t="shared" si="1"/>
        <v>13</v>
      </c>
    </row>
    <row r="8496">
      <c r="A8496" s="10">
        <v>45243.0</v>
      </c>
      <c r="B8496" s="11" t="s">
        <v>5045</v>
      </c>
      <c r="C8496" s="12">
        <v>0.0</v>
      </c>
      <c r="D8496" s="12">
        <f t="shared" si="1"/>
        <v>13</v>
      </c>
    </row>
    <row r="8497">
      <c r="A8497" s="10">
        <v>45243.0</v>
      </c>
      <c r="B8497" s="11" t="s">
        <v>5046</v>
      </c>
      <c r="C8497" s="12">
        <v>0.0</v>
      </c>
      <c r="D8497" s="12">
        <f t="shared" si="1"/>
        <v>13</v>
      </c>
    </row>
    <row r="8498">
      <c r="A8498" s="10">
        <v>45243.0</v>
      </c>
      <c r="B8498" s="11" t="s">
        <v>477</v>
      </c>
      <c r="C8498" s="12">
        <v>0.0</v>
      </c>
      <c r="D8498" s="12">
        <f t="shared" si="1"/>
        <v>13</v>
      </c>
    </row>
    <row r="8499">
      <c r="A8499" s="10">
        <v>45243.0</v>
      </c>
      <c r="B8499" s="11" t="s">
        <v>3661</v>
      </c>
      <c r="C8499" s="12">
        <v>0.0</v>
      </c>
      <c r="D8499" s="12">
        <f t="shared" si="1"/>
        <v>13</v>
      </c>
    </row>
    <row r="8500">
      <c r="A8500" s="10">
        <v>45243.0</v>
      </c>
      <c r="B8500" s="11" t="s">
        <v>2577</v>
      </c>
      <c r="C8500" s="12">
        <v>0.0</v>
      </c>
      <c r="D8500" s="12">
        <f t="shared" si="1"/>
        <v>13</v>
      </c>
    </row>
    <row r="8501">
      <c r="A8501" s="10">
        <v>45243.0</v>
      </c>
      <c r="B8501" s="11" t="s">
        <v>5047</v>
      </c>
      <c r="C8501" s="12">
        <v>0.0</v>
      </c>
      <c r="D8501" s="12">
        <f t="shared" si="1"/>
        <v>13</v>
      </c>
    </row>
    <row r="8502">
      <c r="A8502" s="10">
        <v>45243.0</v>
      </c>
      <c r="B8502" s="11" t="s">
        <v>1352</v>
      </c>
      <c r="C8502" s="12">
        <v>0.0</v>
      </c>
      <c r="D8502" s="12">
        <f t="shared" si="1"/>
        <v>13</v>
      </c>
    </row>
    <row r="8503">
      <c r="A8503" s="10">
        <v>45243.0</v>
      </c>
      <c r="B8503" s="11" t="s">
        <v>1522</v>
      </c>
      <c r="C8503" s="12">
        <v>0.0</v>
      </c>
      <c r="D8503" s="12">
        <f t="shared" si="1"/>
        <v>13</v>
      </c>
    </row>
    <row r="8504">
      <c r="A8504" s="10">
        <v>45243.0</v>
      </c>
      <c r="B8504" s="11" t="s">
        <v>4805</v>
      </c>
      <c r="C8504" s="12">
        <v>0.0</v>
      </c>
      <c r="D8504" s="12">
        <f t="shared" si="1"/>
        <v>13</v>
      </c>
    </row>
    <row r="8505">
      <c r="A8505" s="10">
        <v>45243.0</v>
      </c>
      <c r="B8505" s="11" t="s">
        <v>5013</v>
      </c>
      <c r="C8505" s="12">
        <v>0.0</v>
      </c>
      <c r="D8505" s="12">
        <f t="shared" si="1"/>
        <v>13</v>
      </c>
    </row>
    <row r="8506">
      <c r="A8506" s="10">
        <v>45243.0</v>
      </c>
      <c r="B8506" s="11" t="s">
        <v>3006</v>
      </c>
      <c r="C8506" s="12">
        <v>0.0</v>
      </c>
      <c r="D8506" s="12">
        <f t="shared" si="1"/>
        <v>13</v>
      </c>
    </row>
    <row r="8507">
      <c r="A8507" s="10">
        <v>45243.0</v>
      </c>
      <c r="B8507" s="11" t="s">
        <v>1195</v>
      </c>
      <c r="C8507" s="12">
        <v>0.0</v>
      </c>
      <c r="D8507" s="12">
        <f t="shared" si="1"/>
        <v>13</v>
      </c>
    </row>
    <row r="8508">
      <c r="A8508" s="10">
        <v>45243.0</v>
      </c>
      <c r="B8508" s="11" t="s">
        <v>5048</v>
      </c>
      <c r="C8508" s="12">
        <v>0.0</v>
      </c>
      <c r="D8508" s="12">
        <f t="shared" si="1"/>
        <v>13</v>
      </c>
    </row>
    <row r="8509">
      <c r="A8509" s="10">
        <v>45243.0</v>
      </c>
      <c r="B8509" s="11" t="s">
        <v>5049</v>
      </c>
      <c r="C8509" s="12">
        <v>0.0</v>
      </c>
      <c r="D8509" s="12">
        <f t="shared" si="1"/>
        <v>13</v>
      </c>
    </row>
    <row r="8510">
      <c r="A8510" s="10">
        <v>45243.0</v>
      </c>
      <c r="B8510" s="11" t="s">
        <v>980</v>
      </c>
      <c r="C8510" s="12">
        <v>0.0</v>
      </c>
      <c r="D8510" s="12">
        <f t="shared" si="1"/>
        <v>13</v>
      </c>
    </row>
    <row r="8511">
      <c r="A8511" s="10">
        <v>45243.0</v>
      </c>
      <c r="B8511" s="11" t="s">
        <v>5050</v>
      </c>
      <c r="C8511" s="12">
        <v>0.0</v>
      </c>
      <c r="D8511" s="12">
        <f t="shared" si="1"/>
        <v>13</v>
      </c>
    </row>
    <row r="8512">
      <c r="A8512" s="10">
        <v>45243.0</v>
      </c>
      <c r="B8512" s="11" t="s">
        <v>1223</v>
      </c>
      <c r="C8512" s="12">
        <v>0.0</v>
      </c>
      <c r="D8512" s="12">
        <f t="shared" si="1"/>
        <v>13</v>
      </c>
    </row>
    <row r="8513">
      <c r="A8513" s="10">
        <v>45243.0</v>
      </c>
      <c r="B8513" s="11" t="s">
        <v>3327</v>
      </c>
      <c r="C8513" s="12">
        <v>0.0</v>
      </c>
      <c r="D8513" s="12">
        <f t="shared" si="1"/>
        <v>13</v>
      </c>
    </row>
    <row r="8514">
      <c r="A8514" s="10">
        <v>45243.0</v>
      </c>
      <c r="B8514" s="11" t="s">
        <v>480</v>
      </c>
      <c r="C8514" s="12">
        <v>0.0</v>
      </c>
      <c r="D8514" s="12">
        <f t="shared" si="1"/>
        <v>13</v>
      </c>
    </row>
    <row r="8515">
      <c r="A8515" s="10">
        <v>45243.0</v>
      </c>
      <c r="B8515" s="11" t="s">
        <v>5051</v>
      </c>
      <c r="C8515" s="12">
        <v>0.0</v>
      </c>
      <c r="D8515" s="12">
        <f t="shared" si="1"/>
        <v>13</v>
      </c>
    </row>
    <row r="8516">
      <c r="A8516" s="10">
        <v>45243.0</v>
      </c>
      <c r="B8516" s="11" t="s">
        <v>1118</v>
      </c>
      <c r="C8516" s="12">
        <v>0.0</v>
      </c>
      <c r="D8516" s="12">
        <f t="shared" si="1"/>
        <v>13</v>
      </c>
    </row>
    <row r="8517">
      <c r="A8517" s="10">
        <v>45243.0</v>
      </c>
      <c r="B8517" s="11" t="s">
        <v>5052</v>
      </c>
      <c r="C8517" s="12">
        <v>0.0</v>
      </c>
      <c r="D8517" s="12">
        <f t="shared" si="1"/>
        <v>13</v>
      </c>
    </row>
    <row r="8518">
      <c r="A8518" s="10">
        <v>45244.0</v>
      </c>
      <c r="B8518" s="11" t="s">
        <v>651</v>
      </c>
      <c r="C8518" s="12">
        <v>0.0</v>
      </c>
      <c r="D8518" s="12">
        <f t="shared" si="1"/>
        <v>14</v>
      </c>
    </row>
    <row r="8519">
      <c r="A8519" s="10">
        <v>45244.0</v>
      </c>
      <c r="B8519" s="11" t="s">
        <v>5053</v>
      </c>
      <c r="C8519" s="12">
        <v>0.0</v>
      </c>
      <c r="D8519" s="12">
        <f t="shared" si="1"/>
        <v>14</v>
      </c>
    </row>
    <row r="8520">
      <c r="A8520" s="10">
        <v>45244.0</v>
      </c>
      <c r="B8520" s="11" t="s">
        <v>3451</v>
      </c>
      <c r="C8520" s="12">
        <v>0.0</v>
      </c>
      <c r="D8520" s="12">
        <f t="shared" si="1"/>
        <v>14</v>
      </c>
    </row>
    <row r="8521">
      <c r="A8521" s="10">
        <v>45244.0</v>
      </c>
      <c r="B8521" s="11" t="s">
        <v>1642</v>
      </c>
      <c r="C8521" s="12">
        <v>0.0</v>
      </c>
      <c r="D8521" s="12">
        <f t="shared" si="1"/>
        <v>14</v>
      </c>
    </row>
    <row r="8522">
      <c r="A8522" s="10">
        <v>45244.0</v>
      </c>
      <c r="B8522" s="11" t="s">
        <v>27</v>
      </c>
      <c r="C8522" s="12">
        <v>0.0</v>
      </c>
      <c r="D8522" s="12">
        <f t="shared" si="1"/>
        <v>14</v>
      </c>
    </row>
    <row r="8523">
      <c r="A8523" s="10">
        <v>45244.0</v>
      </c>
      <c r="B8523" s="11" t="s">
        <v>3088</v>
      </c>
      <c r="C8523" s="12">
        <v>0.0</v>
      </c>
      <c r="D8523" s="12">
        <f t="shared" si="1"/>
        <v>14</v>
      </c>
    </row>
    <row r="8524">
      <c r="A8524" s="10">
        <v>45244.0</v>
      </c>
      <c r="B8524" s="11" t="s">
        <v>5054</v>
      </c>
      <c r="C8524" s="12">
        <v>0.0</v>
      </c>
      <c r="D8524" s="12">
        <f t="shared" si="1"/>
        <v>14</v>
      </c>
    </row>
    <row r="8525">
      <c r="A8525" s="10">
        <v>45244.0</v>
      </c>
      <c r="B8525" s="11" t="s">
        <v>2003</v>
      </c>
      <c r="C8525" s="12">
        <v>0.0</v>
      </c>
      <c r="D8525" s="12">
        <f t="shared" si="1"/>
        <v>14</v>
      </c>
    </row>
    <row r="8526">
      <c r="A8526" s="10">
        <v>45244.0</v>
      </c>
      <c r="B8526" s="11" t="s">
        <v>5055</v>
      </c>
      <c r="C8526" s="12">
        <v>0.0</v>
      </c>
      <c r="D8526" s="12">
        <f t="shared" si="1"/>
        <v>14</v>
      </c>
    </row>
    <row r="8527">
      <c r="A8527" s="10">
        <v>45244.0</v>
      </c>
      <c r="B8527" s="11" t="s">
        <v>2397</v>
      </c>
      <c r="C8527" s="12">
        <v>0.0</v>
      </c>
      <c r="D8527" s="12">
        <f t="shared" si="1"/>
        <v>14</v>
      </c>
    </row>
    <row r="8528">
      <c r="A8528" s="10">
        <v>45244.0</v>
      </c>
      <c r="B8528" s="11" t="s">
        <v>988</v>
      </c>
      <c r="C8528" s="12">
        <v>0.0</v>
      </c>
      <c r="D8528" s="12">
        <f t="shared" si="1"/>
        <v>14</v>
      </c>
    </row>
    <row r="8529">
      <c r="A8529" s="10">
        <v>45244.0</v>
      </c>
      <c r="B8529" s="11" t="s">
        <v>5056</v>
      </c>
      <c r="C8529" s="12">
        <v>0.0</v>
      </c>
      <c r="D8529" s="12">
        <f t="shared" si="1"/>
        <v>14</v>
      </c>
    </row>
    <row r="8530">
      <c r="A8530" s="10">
        <v>45244.0</v>
      </c>
      <c r="B8530" s="11" t="s">
        <v>1683</v>
      </c>
      <c r="C8530" s="12">
        <v>0.0</v>
      </c>
      <c r="D8530" s="12">
        <f t="shared" si="1"/>
        <v>14</v>
      </c>
    </row>
    <row r="8531">
      <c r="A8531" s="10">
        <v>45244.0</v>
      </c>
      <c r="B8531" s="11" t="s">
        <v>5057</v>
      </c>
      <c r="C8531" s="12">
        <v>0.0</v>
      </c>
      <c r="D8531" s="12">
        <f t="shared" si="1"/>
        <v>14</v>
      </c>
    </row>
    <row r="8532">
      <c r="A8532" s="10">
        <v>45244.0</v>
      </c>
      <c r="B8532" s="11" t="s">
        <v>806</v>
      </c>
      <c r="C8532" s="12">
        <v>0.0</v>
      </c>
      <c r="D8532" s="12">
        <f t="shared" si="1"/>
        <v>14</v>
      </c>
    </row>
    <row r="8533">
      <c r="A8533" s="10">
        <v>45244.0</v>
      </c>
      <c r="B8533" s="11" t="s">
        <v>533</v>
      </c>
      <c r="C8533" s="12">
        <v>0.0</v>
      </c>
      <c r="D8533" s="12">
        <f t="shared" si="1"/>
        <v>14</v>
      </c>
    </row>
    <row r="8534">
      <c r="A8534" s="10">
        <v>45244.0</v>
      </c>
      <c r="B8534" s="11" t="s">
        <v>5058</v>
      </c>
      <c r="C8534" s="12">
        <v>0.0</v>
      </c>
      <c r="D8534" s="12">
        <f t="shared" si="1"/>
        <v>14</v>
      </c>
    </row>
    <row r="8535">
      <c r="A8535" s="10">
        <v>45244.0</v>
      </c>
      <c r="B8535" s="11" t="s">
        <v>5059</v>
      </c>
      <c r="C8535" s="12">
        <v>0.0</v>
      </c>
      <c r="D8535" s="12">
        <f t="shared" si="1"/>
        <v>14</v>
      </c>
    </row>
    <row r="8536">
      <c r="A8536" s="10">
        <v>45244.0</v>
      </c>
      <c r="B8536" s="11" t="s">
        <v>2262</v>
      </c>
      <c r="C8536" s="12">
        <v>0.0</v>
      </c>
      <c r="D8536" s="12">
        <f t="shared" si="1"/>
        <v>14</v>
      </c>
    </row>
    <row r="8537">
      <c r="A8537" s="10">
        <v>45244.0</v>
      </c>
      <c r="B8537" s="11" t="s">
        <v>1336</v>
      </c>
      <c r="C8537" s="12">
        <v>0.0</v>
      </c>
      <c r="D8537" s="12">
        <f t="shared" si="1"/>
        <v>14</v>
      </c>
    </row>
    <row r="8538">
      <c r="A8538" s="10">
        <v>45244.0</v>
      </c>
      <c r="B8538" s="11" t="s">
        <v>3778</v>
      </c>
      <c r="C8538" s="12">
        <v>0.0</v>
      </c>
      <c r="D8538" s="12">
        <f t="shared" si="1"/>
        <v>14</v>
      </c>
    </row>
    <row r="8539">
      <c r="A8539" s="10">
        <v>45244.0</v>
      </c>
      <c r="B8539" s="11" t="s">
        <v>2545</v>
      </c>
      <c r="C8539" s="12">
        <v>0.0</v>
      </c>
      <c r="D8539" s="12">
        <f t="shared" si="1"/>
        <v>14</v>
      </c>
    </row>
    <row r="8540">
      <c r="A8540" s="10">
        <v>45244.0</v>
      </c>
      <c r="B8540" s="11" t="s">
        <v>1408</v>
      </c>
      <c r="C8540" s="12">
        <v>0.0</v>
      </c>
      <c r="D8540" s="12">
        <f t="shared" si="1"/>
        <v>14</v>
      </c>
    </row>
    <row r="8541">
      <c r="A8541" s="10">
        <v>45244.0</v>
      </c>
      <c r="B8541" s="11" t="s">
        <v>331</v>
      </c>
      <c r="C8541" s="12">
        <v>0.0</v>
      </c>
      <c r="D8541" s="12">
        <f t="shared" si="1"/>
        <v>14</v>
      </c>
    </row>
    <row r="8542">
      <c r="A8542" s="10">
        <v>45244.0</v>
      </c>
      <c r="B8542" s="11" t="s">
        <v>5060</v>
      </c>
      <c r="C8542" s="12">
        <v>0.0</v>
      </c>
      <c r="D8542" s="12">
        <f t="shared" si="1"/>
        <v>14</v>
      </c>
    </row>
    <row r="8543">
      <c r="A8543" s="10">
        <v>45244.0</v>
      </c>
      <c r="B8543" s="11" t="s">
        <v>1239</v>
      </c>
      <c r="C8543" s="12">
        <v>0.0</v>
      </c>
      <c r="D8543" s="12">
        <f t="shared" si="1"/>
        <v>14</v>
      </c>
    </row>
    <row r="8544">
      <c r="A8544" s="10">
        <v>45244.0</v>
      </c>
      <c r="B8544" s="11" t="s">
        <v>1898</v>
      </c>
      <c r="C8544" s="12">
        <v>0.0</v>
      </c>
      <c r="D8544" s="12">
        <f t="shared" si="1"/>
        <v>14</v>
      </c>
    </row>
    <row r="8545">
      <c r="A8545" s="10">
        <v>45244.0</v>
      </c>
      <c r="B8545" s="11" t="s">
        <v>5061</v>
      </c>
      <c r="C8545" s="12">
        <v>0.0</v>
      </c>
      <c r="D8545" s="12">
        <f t="shared" si="1"/>
        <v>14</v>
      </c>
    </row>
    <row r="8546">
      <c r="A8546" s="10">
        <v>45244.0</v>
      </c>
      <c r="B8546" s="11" t="s">
        <v>5062</v>
      </c>
      <c r="C8546" s="12">
        <v>0.0</v>
      </c>
      <c r="D8546" s="12">
        <f t="shared" si="1"/>
        <v>14</v>
      </c>
    </row>
    <row r="8547">
      <c r="A8547" s="10">
        <v>45244.0</v>
      </c>
      <c r="B8547" s="11" t="s">
        <v>1662</v>
      </c>
      <c r="C8547" s="12">
        <v>0.0</v>
      </c>
      <c r="D8547" s="12">
        <f t="shared" si="1"/>
        <v>14</v>
      </c>
    </row>
    <row r="8548">
      <c r="A8548" s="10">
        <v>45244.0</v>
      </c>
      <c r="B8548" s="11" t="s">
        <v>908</v>
      </c>
      <c r="C8548" s="12">
        <v>0.0</v>
      </c>
      <c r="D8548" s="12">
        <f t="shared" si="1"/>
        <v>14</v>
      </c>
    </row>
    <row r="8549">
      <c r="A8549" s="10">
        <v>45244.0</v>
      </c>
      <c r="B8549" s="11" t="s">
        <v>2054</v>
      </c>
      <c r="C8549" s="12">
        <v>0.0</v>
      </c>
      <c r="D8549" s="12">
        <f t="shared" si="1"/>
        <v>14</v>
      </c>
    </row>
    <row r="8550">
      <c r="A8550" s="10">
        <v>45244.0</v>
      </c>
      <c r="B8550" s="11" t="s">
        <v>1317</v>
      </c>
      <c r="C8550" s="12">
        <v>0.0</v>
      </c>
      <c r="D8550" s="12">
        <f t="shared" si="1"/>
        <v>14</v>
      </c>
    </row>
    <row r="8551">
      <c r="A8551" s="10">
        <v>45244.0</v>
      </c>
      <c r="B8551" s="11" t="s">
        <v>5063</v>
      </c>
      <c r="C8551" s="12">
        <v>0.0</v>
      </c>
      <c r="D8551" s="12">
        <f t="shared" si="1"/>
        <v>14</v>
      </c>
    </row>
    <row r="8552">
      <c r="A8552" s="10">
        <v>45244.0</v>
      </c>
      <c r="B8552" s="11" t="s">
        <v>4500</v>
      </c>
      <c r="C8552" s="12">
        <v>0.0</v>
      </c>
      <c r="D8552" s="12">
        <f t="shared" si="1"/>
        <v>14</v>
      </c>
    </row>
    <row r="8553">
      <c r="A8553" s="10">
        <v>45244.0</v>
      </c>
      <c r="B8553" s="11" t="s">
        <v>2089</v>
      </c>
      <c r="C8553" s="12">
        <v>0.0</v>
      </c>
      <c r="D8553" s="12">
        <f t="shared" si="1"/>
        <v>14</v>
      </c>
    </row>
    <row r="8554">
      <c r="A8554" s="10">
        <v>45244.0</v>
      </c>
      <c r="B8554" s="11" t="s">
        <v>4240</v>
      </c>
      <c r="C8554" s="12">
        <v>0.0</v>
      </c>
      <c r="D8554" s="12">
        <f t="shared" si="1"/>
        <v>14</v>
      </c>
    </row>
    <row r="8555">
      <c r="A8555" s="10">
        <v>45244.0</v>
      </c>
      <c r="B8555" s="11" t="s">
        <v>4920</v>
      </c>
      <c r="C8555" s="12">
        <v>0.0</v>
      </c>
      <c r="D8555" s="12">
        <f t="shared" si="1"/>
        <v>14</v>
      </c>
    </row>
    <row r="8556">
      <c r="A8556" s="10">
        <v>45244.0</v>
      </c>
      <c r="B8556" s="11" t="s">
        <v>3887</v>
      </c>
      <c r="C8556" s="12">
        <v>0.0</v>
      </c>
      <c r="D8556" s="12">
        <f t="shared" si="1"/>
        <v>14</v>
      </c>
    </row>
    <row r="8557">
      <c r="A8557" s="10">
        <v>45244.0</v>
      </c>
      <c r="B8557" s="11" t="s">
        <v>5064</v>
      </c>
      <c r="C8557" s="12">
        <v>0.0</v>
      </c>
      <c r="D8557" s="12">
        <f t="shared" si="1"/>
        <v>14</v>
      </c>
    </row>
    <row r="8558">
      <c r="A8558" s="10">
        <v>45244.0</v>
      </c>
      <c r="B8558" s="11" t="s">
        <v>1299</v>
      </c>
      <c r="C8558" s="12">
        <v>0.0</v>
      </c>
      <c r="D8558" s="12">
        <f t="shared" si="1"/>
        <v>14</v>
      </c>
    </row>
    <row r="8559">
      <c r="A8559" s="10">
        <v>45244.0</v>
      </c>
      <c r="B8559" s="11" t="s">
        <v>5065</v>
      </c>
      <c r="C8559" s="12">
        <v>0.0</v>
      </c>
      <c r="D8559" s="12">
        <f t="shared" si="1"/>
        <v>14</v>
      </c>
    </row>
    <row r="8560">
      <c r="A8560" s="10">
        <v>45244.0</v>
      </c>
      <c r="B8560" s="11" t="s">
        <v>1106</v>
      </c>
      <c r="C8560" s="12">
        <v>0.0</v>
      </c>
      <c r="D8560" s="12">
        <f t="shared" si="1"/>
        <v>14</v>
      </c>
    </row>
    <row r="8561">
      <c r="A8561" s="10">
        <v>45244.0</v>
      </c>
      <c r="B8561" s="11" t="s">
        <v>3737</v>
      </c>
      <c r="C8561" s="12">
        <v>0.0</v>
      </c>
      <c r="D8561" s="12">
        <f t="shared" si="1"/>
        <v>14</v>
      </c>
    </row>
    <row r="8562">
      <c r="A8562" s="10">
        <v>45244.0</v>
      </c>
      <c r="B8562" s="11" t="s">
        <v>5066</v>
      </c>
      <c r="C8562" s="12">
        <v>0.0</v>
      </c>
      <c r="D8562" s="12">
        <f t="shared" si="1"/>
        <v>14</v>
      </c>
    </row>
    <row r="8563">
      <c r="A8563" s="10">
        <v>45244.0</v>
      </c>
      <c r="B8563" s="11" t="s">
        <v>5067</v>
      </c>
      <c r="C8563" s="12">
        <v>0.0</v>
      </c>
      <c r="D8563" s="12">
        <f t="shared" si="1"/>
        <v>14</v>
      </c>
    </row>
    <row r="8564">
      <c r="A8564" s="10">
        <v>45244.0</v>
      </c>
      <c r="B8564" s="11" t="s">
        <v>1686</v>
      </c>
      <c r="C8564" s="12">
        <v>0.0</v>
      </c>
      <c r="D8564" s="12">
        <f t="shared" si="1"/>
        <v>14</v>
      </c>
    </row>
    <row r="8565">
      <c r="A8565" s="10">
        <v>45244.0</v>
      </c>
      <c r="B8565" s="11" t="s">
        <v>5068</v>
      </c>
      <c r="C8565" s="12">
        <v>0.0</v>
      </c>
      <c r="D8565" s="12">
        <f t="shared" si="1"/>
        <v>14</v>
      </c>
    </row>
    <row r="8566">
      <c r="A8566" s="10">
        <v>45244.0</v>
      </c>
      <c r="B8566" s="11" t="s">
        <v>995</v>
      </c>
      <c r="C8566" s="12">
        <v>0.0</v>
      </c>
      <c r="D8566" s="12">
        <f t="shared" si="1"/>
        <v>14</v>
      </c>
    </row>
    <row r="8567">
      <c r="A8567" s="10">
        <v>45244.0</v>
      </c>
      <c r="B8567" s="11" t="s">
        <v>5069</v>
      </c>
      <c r="C8567" s="12">
        <v>0.0</v>
      </c>
      <c r="D8567" s="12">
        <f t="shared" si="1"/>
        <v>14</v>
      </c>
    </row>
    <row r="8568">
      <c r="A8568" s="10">
        <v>45244.0</v>
      </c>
      <c r="B8568" s="11" t="s">
        <v>5070</v>
      </c>
      <c r="C8568" s="12">
        <v>0.0</v>
      </c>
      <c r="D8568" s="12">
        <f t="shared" si="1"/>
        <v>14</v>
      </c>
    </row>
    <row r="8569">
      <c r="A8569" s="10">
        <v>45244.0</v>
      </c>
      <c r="B8569" s="11" t="s">
        <v>320</v>
      </c>
      <c r="C8569" s="12">
        <v>0.0</v>
      </c>
      <c r="D8569" s="12">
        <f t="shared" si="1"/>
        <v>14</v>
      </c>
    </row>
    <row r="8570">
      <c r="A8570" s="10">
        <v>45244.0</v>
      </c>
      <c r="B8570" s="11" t="s">
        <v>1394</v>
      </c>
      <c r="C8570" s="12">
        <v>0.0</v>
      </c>
      <c r="D8570" s="12">
        <f t="shared" si="1"/>
        <v>14</v>
      </c>
    </row>
    <row r="8571">
      <c r="A8571" s="10">
        <v>45244.0</v>
      </c>
      <c r="B8571" s="11" t="s">
        <v>2737</v>
      </c>
      <c r="C8571" s="12">
        <v>0.0</v>
      </c>
      <c r="D8571" s="12">
        <f t="shared" si="1"/>
        <v>14</v>
      </c>
    </row>
    <row r="8572">
      <c r="A8572" s="10">
        <v>45244.0</v>
      </c>
      <c r="B8572" s="11" t="s">
        <v>655</v>
      </c>
      <c r="C8572" s="12">
        <v>0.0</v>
      </c>
      <c r="D8572" s="12">
        <f t="shared" si="1"/>
        <v>14</v>
      </c>
    </row>
    <row r="8573">
      <c r="A8573" s="10">
        <v>45244.0</v>
      </c>
      <c r="B8573" s="11" t="s">
        <v>458</v>
      </c>
      <c r="C8573" s="12">
        <v>0.0</v>
      </c>
      <c r="D8573" s="12">
        <f t="shared" si="1"/>
        <v>14</v>
      </c>
    </row>
    <row r="8574">
      <c r="A8574" s="10">
        <v>45244.0</v>
      </c>
      <c r="B8574" s="11" t="s">
        <v>5071</v>
      </c>
      <c r="C8574" s="12">
        <v>0.0</v>
      </c>
      <c r="D8574" s="12">
        <f t="shared" si="1"/>
        <v>14</v>
      </c>
    </row>
    <row r="8575">
      <c r="A8575" s="10">
        <v>45244.0</v>
      </c>
      <c r="B8575" s="11" t="s">
        <v>5072</v>
      </c>
      <c r="C8575" s="12">
        <v>0.0</v>
      </c>
      <c r="D8575" s="12">
        <f t="shared" si="1"/>
        <v>14</v>
      </c>
    </row>
    <row r="8576">
      <c r="A8576" s="10">
        <v>45244.0</v>
      </c>
      <c r="B8576" s="11" t="s">
        <v>894</v>
      </c>
      <c r="C8576" s="12">
        <v>0.0</v>
      </c>
      <c r="D8576" s="12">
        <f t="shared" si="1"/>
        <v>14</v>
      </c>
    </row>
    <row r="8577">
      <c r="A8577" s="10">
        <v>45244.0</v>
      </c>
      <c r="B8577" s="11" t="s">
        <v>5073</v>
      </c>
      <c r="C8577" s="12">
        <v>0.0</v>
      </c>
      <c r="D8577" s="12">
        <f t="shared" si="1"/>
        <v>14</v>
      </c>
    </row>
    <row r="8578">
      <c r="A8578" s="10">
        <v>45244.0</v>
      </c>
      <c r="B8578" s="11" t="s">
        <v>5074</v>
      </c>
      <c r="C8578" s="12">
        <v>0.0</v>
      </c>
      <c r="D8578" s="12">
        <f t="shared" si="1"/>
        <v>14</v>
      </c>
    </row>
    <row r="8579">
      <c r="A8579" s="10">
        <v>45244.0</v>
      </c>
      <c r="B8579" s="11" t="s">
        <v>5075</v>
      </c>
      <c r="C8579" s="12">
        <v>0.0</v>
      </c>
      <c r="D8579" s="12">
        <f t="shared" si="1"/>
        <v>14</v>
      </c>
    </row>
    <row r="8580">
      <c r="A8580" s="10">
        <v>45244.0</v>
      </c>
      <c r="B8580" s="11" t="s">
        <v>5076</v>
      </c>
      <c r="C8580" s="12">
        <v>0.0</v>
      </c>
      <c r="D8580" s="12">
        <f t="shared" si="1"/>
        <v>14</v>
      </c>
    </row>
    <row r="8581">
      <c r="A8581" s="10">
        <v>45244.0</v>
      </c>
      <c r="B8581" s="11" t="s">
        <v>1360</v>
      </c>
      <c r="C8581" s="12">
        <v>0.0</v>
      </c>
      <c r="D8581" s="12">
        <f t="shared" si="1"/>
        <v>14</v>
      </c>
    </row>
    <row r="8582">
      <c r="A8582" s="10">
        <v>45244.0</v>
      </c>
      <c r="B8582" s="11" t="s">
        <v>5077</v>
      </c>
      <c r="C8582" s="12">
        <v>0.0</v>
      </c>
      <c r="D8582" s="12">
        <f t="shared" si="1"/>
        <v>14</v>
      </c>
    </row>
    <row r="8583">
      <c r="A8583" s="10">
        <v>45244.0</v>
      </c>
      <c r="B8583" s="11" t="s">
        <v>5078</v>
      </c>
      <c r="C8583" s="12">
        <v>0.0</v>
      </c>
      <c r="D8583" s="12">
        <f t="shared" si="1"/>
        <v>14</v>
      </c>
    </row>
    <row r="8584">
      <c r="A8584" s="10">
        <v>45244.0</v>
      </c>
      <c r="B8584" s="11" t="s">
        <v>5079</v>
      </c>
      <c r="C8584" s="12">
        <v>0.0</v>
      </c>
      <c r="D8584" s="12">
        <f t="shared" si="1"/>
        <v>14</v>
      </c>
    </row>
    <row r="8585">
      <c r="A8585" s="10">
        <v>45244.0</v>
      </c>
      <c r="B8585" s="11" t="s">
        <v>601</v>
      </c>
      <c r="C8585" s="12">
        <v>0.0</v>
      </c>
      <c r="D8585" s="12">
        <f t="shared" si="1"/>
        <v>14</v>
      </c>
    </row>
    <row r="8586">
      <c r="A8586" s="10">
        <v>45244.0</v>
      </c>
      <c r="B8586" s="11" t="s">
        <v>2734</v>
      </c>
      <c r="C8586" s="12">
        <v>0.0</v>
      </c>
      <c r="D8586" s="12">
        <f t="shared" si="1"/>
        <v>14</v>
      </c>
    </row>
    <row r="8587">
      <c r="A8587" s="10">
        <v>45244.0</v>
      </c>
      <c r="B8587" s="11" t="s">
        <v>5080</v>
      </c>
      <c r="C8587" s="12">
        <v>0.0</v>
      </c>
      <c r="D8587" s="12">
        <f t="shared" si="1"/>
        <v>14</v>
      </c>
    </row>
    <row r="8588">
      <c r="A8588" s="10">
        <v>45244.0</v>
      </c>
      <c r="B8588" s="11" t="s">
        <v>4250</v>
      </c>
      <c r="C8588" s="12">
        <v>0.0</v>
      </c>
      <c r="D8588" s="12">
        <f t="shared" si="1"/>
        <v>14</v>
      </c>
    </row>
    <row r="8589">
      <c r="A8589" s="10">
        <v>45244.0</v>
      </c>
      <c r="B8589" s="11" t="s">
        <v>756</v>
      </c>
      <c r="C8589" s="12">
        <v>0.0</v>
      </c>
      <c r="D8589" s="12">
        <f t="shared" si="1"/>
        <v>14</v>
      </c>
    </row>
    <row r="8590">
      <c r="A8590" s="10">
        <v>45244.0</v>
      </c>
      <c r="B8590" s="11" t="s">
        <v>5081</v>
      </c>
      <c r="C8590" s="12">
        <v>0.0</v>
      </c>
      <c r="D8590" s="12">
        <f t="shared" si="1"/>
        <v>14</v>
      </c>
    </row>
    <row r="8591">
      <c r="A8591" s="10">
        <v>45244.0</v>
      </c>
      <c r="B8591" s="11" t="s">
        <v>2388</v>
      </c>
      <c r="C8591" s="12">
        <v>0.0</v>
      </c>
      <c r="D8591" s="12">
        <f t="shared" si="1"/>
        <v>14</v>
      </c>
    </row>
    <row r="8592">
      <c r="A8592" s="10">
        <v>45249.0</v>
      </c>
      <c r="B8592" s="11" t="s">
        <v>5082</v>
      </c>
      <c r="C8592" s="12">
        <v>0.0</v>
      </c>
      <c r="D8592" s="12">
        <f t="shared" si="1"/>
        <v>19</v>
      </c>
    </row>
    <row r="8593">
      <c r="A8593" s="10">
        <v>45249.0</v>
      </c>
      <c r="B8593" s="11" t="s">
        <v>5083</v>
      </c>
      <c r="C8593" s="12">
        <v>0.0</v>
      </c>
      <c r="D8593" s="12">
        <f t="shared" si="1"/>
        <v>19</v>
      </c>
    </row>
    <row r="8594">
      <c r="A8594" s="10">
        <v>45249.0</v>
      </c>
      <c r="B8594" s="11" t="s">
        <v>3348</v>
      </c>
      <c r="C8594" s="12">
        <v>0.0</v>
      </c>
      <c r="D8594" s="12">
        <f t="shared" si="1"/>
        <v>19</v>
      </c>
    </row>
    <row r="8595">
      <c r="A8595" s="10">
        <v>45249.0</v>
      </c>
      <c r="B8595" s="11" t="s">
        <v>5084</v>
      </c>
      <c r="C8595" s="12">
        <v>0.0</v>
      </c>
      <c r="D8595" s="12">
        <f t="shared" si="1"/>
        <v>19</v>
      </c>
    </row>
    <row r="8596">
      <c r="A8596" s="10">
        <v>45249.0</v>
      </c>
      <c r="B8596" s="11" t="s">
        <v>5085</v>
      </c>
      <c r="C8596" s="12">
        <v>0.0</v>
      </c>
      <c r="D8596" s="12">
        <f t="shared" si="1"/>
        <v>19</v>
      </c>
    </row>
    <row r="8597">
      <c r="A8597" s="10">
        <v>45249.0</v>
      </c>
      <c r="B8597" s="11" t="s">
        <v>1023</v>
      </c>
      <c r="C8597" s="12">
        <v>0.0</v>
      </c>
      <c r="D8597" s="12">
        <f t="shared" si="1"/>
        <v>19</v>
      </c>
    </row>
    <row r="8598">
      <c r="A8598" s="10">
        <v>45249.0</v>
      </c>
      <c r="B8598" s="11" t="s">
        <v>4251</v>
      </c>
      <c r="C8598" s="12">
        <v>0.0</v>
      </c>
      <c r="D8598" s="12">
        <f t="shared" si="1"/>
        <v>19</v>
      </c>
    </row>
    <row r="8599">
      <c r="A8599" s="10">
        <v>45249.0</v>
      </c>
      <c r="B8599" s="11" t="s">
        <v>1370</v>
      </c>
      <c r="C8599" s="12">
        <v>0.0</v>
      </c>
      <c r="D8599" s="12">
        <f t="shared" si="1"/>
        <v>19</v>
      </c>
    </row>
    <row r="8600">
      <c r="A8600" s="10">
        <v>45249.0</v>
      </c>
      <c r="B8600" s="11" t="s">
        <v>4647</v>
      </c>
      <c r="C8600" s="12">
        <v>0.0</v>
      </c>
      <c r="D8600" s="12">
        <f t="shared" si="1"/>
        <v>19</v>
      </c>
    </row>
    <row r="8601">
      <c r="A8601" s="10">
        <v>45249.0</v>
      </c>
      <c r="B8601" s="11" t="s">
        <v>842</v>
      </c>
      <c r="C8601" s="12">
        <v>0.0</v>
      </c>
      <c r="D8601" s="12">
        <f t="shared" si="1"/>
        <v>19</v>
      </c>
    </row>
    <row r="8602">
      <c r="A8602" s="10">
        <v>45249.0</v>
      </c>
      <c r="B8602" s="11" t="s">
        <v>5086</v>
      </c>
      <c r="C8602" s="12">
        <v>0.0</v>
      </c>
      <c r="D8602" s="12">
        <f t="shared" si="1"/>
        <v>19</v>
      </c>
    </row>
    <row r="8603">
      <c r="A8603" s="10">
        <v>45249.0</v>
      </c>
      <c r="B8603" s="11" t="s">
        <v>946</v>
      </c>
      <c r="C8603" s="12">
        <v>0.0</v>
      </c>
      <c r="D8603" s="12">
        <f t="shared" si="1"/>
        <v>19</v>
      </c>
    </row>
    <row r="8604">
      <c r="A8604" s="10">
        <v>45249.0</v>
      </c>
      <c r="B8604" s="11" t="s">
        <v>770</v>
      </c>
      <c r="C8604" s="12">
        <v>0.0</v>
      </c>
      <c r="D8604" s="12">
        <f t="shared" si="1"/>
        <v>19</v>
      </c>
    </row>
    <row r="8605">
      <c r="A8605" s="10">
        <v>45249.0</v>
      </c>
      <c r="B8605" s="11" t="s">
        <v>1647</v>
      </c>
      <c r="C8605" s="12">
        <v>0.0</v>
      </c>
      <c r="D8605" s="12">
        <f t="shared" si="1"/>
        <v>19</v>
      </c>
    </row>
    <row r="8606">
      <c r="A8606" s="10">
        <v>45249.0</v>
      </c>
      <c r="B8606" s="11" t="s">
        <v>492</v>
      </c>
      <c r="C8606" s="12">
        <v>0.0</v>
      </c>
      <c r="D8606" s="12">
        <f t="shared" si="1"/>
        <v>19</v>
      </c>
    </row>
    <row r="8607">
      <c r="A8607" s="10">
        <v>45249.0</v>
      </c>
      <c r="B8607" s="11" t="s">
        <v>2845</v>
      </c>
      <c r="C8607" s="12">
        <v>0.0</v>
      </c>
      <c r="D8607" s="12">
        <f t="shared" si="1"/>
        <v>19</v>
      </c>
    </row>
    <row r="8608">
      <c r="A8608" s="10">
        <v>45249.0</v>
      </c>
      <c r="B8608" s="11" t="s">
        <v>5087</v>
      </c>
      <c r="C8608" s="12">
        <v>0.0</v>
      </c>
      <c r="D8608" s="12">
        <f t="shared" si="1"/>
        <v>19</v>
      </c>
    </row>
    <row r="8609">
      <c r="A8609" s="10">
        <v>45249.0</v>
      </c>
      <c r="B8609" s="11" t="s">
        <v>822</v>
      </c>
      <c r="C8609" s="12">
        <v>0.0</v>
      </c>
      <c r="D8609" s="12">
        <f t="shared" si="1"/>
        <v>19</v>
      </c>
    </row>
    <row r="8610">
      <c r="A8610" s="10">
        <v>45249.0</v>
      </c>
      <c r="B8610" s="11" t="s">
        <v>3895</v>
      </c>
      <c r="C8610" s="12">
        <v>0.0</v>
      </c>
      <c r="D8610" s="12">
        <f t="shared" si="1"/>
        <v>19</v>
      </c>
    </row>
    <row r="8611">
      <c r="A8611" s="10">
        <v>45249.0</v>
      </c>
      <c r="B8611" s="11" t="s">
        <v>5088</v>
      </c>
      <c r="C8611" s="12">
        <v>0.0</v>
      </c>
      <c r="D8611" s="12">
        <f t="shared" si="1"/>
        <v>19</v>
      </c>
    </row>
    <row r="8612">
      <c r="A8612" s="10">
        <v>45249.0</v>
      </c>
      <c r="B8612" s="11" t="s">
        <v>5089</v>
      </c>
      <c r="C8612" s="12">
        <v>0.0</v>
      </c>
      <c r="D8612" s="12">
        <f t="shared" si="1"/>
        <v>19</v>
      </c>
    </row>
    <row r="8613">
      <c r="A8613" s="10">
        <v>45249.0</v>
      </c>
      <c r="B8613" s="11" t="s">
        <v>4669</v>
      </c>
      <c r="C8613" s="12">
        <v>0.0</v>
      </c>
      <c r="D8613" s="12">
        <f t="shared" si="1"/>
        <v>19</v>
      </c>
    </row>
    <row r="8614">
      <c r="A8614" s="10">
        <v>45249.0</v>
      </c>
      <c r="B8614" s="11" t="s">
        <v>5090</v>
      </c>
      <c r="C8614" s="12">
        <v>0.0</v>
      </c>
      <c r="D8614" s="12">
        <f t="shared" si="1"/>
        <v>19</v>
      </c>
    </row>
    <row r="8615">
      <c r="A8615" s="10">
        <v>45249.0</v>
      </c>
      <c r="B8615" s="11" t="s">
        <v>5091</v>
      </c>
      <c r="C8615" s="12">
        <v>0.0</v>
      </c>
      <c r="D8615" s="12">
        <f t="shared" si="1"/>
        <v>19</v>
      </c>
    </row>
    <row r="8616">
      <c r="A8616" s="10">
        <v>45249.0</v>
      </c>
      <c r="B8616" s="11" t="s">
        <v>5092</v>
      </c>
      <c r="C8616" s="12">
        <v>0.0</v>
      </c>
      <c r="D8616" s="12">
        <f t="shared" si="1"/>
        <v>19</v>
      </c>
    </row>
    <row r="8617">
      <c r="A8617" s="10">
        <v>45249.0</v>
      </c>
      <c r="B8617" s="11" t="s">
        <v>5093</v>
      </c>
      <c r="C8617" s="12">
        <v>0.0</v>
      </c>
      <c r="D8617" s="12">
        <f t="shared" si="1"/>
        <v>19</v>
      </c>
    </row>
    <row r="8618">
      <c r="A8618" s="10">
        <v>45249.0</v>
      </c>
      <c r="B8618" s="11" t="s">
        <v>1066</v>
      </c>
      <c r="C8618" s="12">
        <v>0.0</v>
      </c>
      <c r="D8618" s="12">
        <f t="shared" si="1"/>
        <v>19</v>
      </c>
    </row>
    <row r="8619">
      <c r="A8619" s="10">
        <v>45249.0</v>
      </c>
      <c r="B8619" s="11" t="s">
        <v>1394</v>
      </c>
      <c r="C8619" s="12">
        <v>0.0</v>
      </c>
      <c r="D8619" s="12">
        <f t="shared" si="1"/>
        <v>19</v>
      </c>
    </row>
    <row r="8620">
      <c r="A8620" s="10">
        <v>45249.0</v>
      </c>
      <c r="B8620" s="11" t="s">
        <v>3784</v>
      </c>
      <c r="C8620" s="12">
        <v>0.0</v>
      </c>
      <c r="D8620" s="12">
        <f t="shared" si="1"/>
        <v>19</v>
      </c>
    </row>
    <row r="8621">
      <c r="A8621" s="10">
        <v>45249.0</v>
      </c>
      <c r="B8621" s="11" t="s">
        <v>2380</v>
      </c>
      <c r="C8621" s="12">
        <v>0.0</v>
      </c>
      <c r="D8621" s="12">
        <f t="shared" si="1"/>
        <v>19</v>
      </c>
    </row>
    <row r="8622">
      <c r="A8622" s="10">
        <v>45249.0</v>
      </c>
      <c r="B8622" s="11" t="s">
        <v>5094</v>
      </c>
      <c r="C8622" s="12">
        <v>0.0</v>
      </c>
      <c r="D8622" s="12">
        <f t="shared" si="1"/>
        <v>19</v>
      </c>
    </row>
    <row r="8623">
      <c r="A8623" s="10">
        <v>45249.0</v>
      </c>
      <c r="B8623" s="11" t="s">
        <v>1750</v>
      </c>
      <c r="C8623" s="12">
        <v>0.0</v>
      </c>
      <c r="D8623" s="12">
        <f t="shared" si="1"/>
        <v>19</v>
      </c>
    </row>
    <row r="8624">
      <c r="A8624" s="10">
        <v>45249.0</v>
      </c>
      <c r="B8624" s="11" t="s">
        <v>516</v>
      </c>
      <c r="C8624" s="12">
        <v>0.0</v>
      </c>
      <c r="D8624" s="12">
        <f t="shared" si="1"/>
        <v>19</v>
      </c>
    </row>
    <row r="8625">
      <c r="A8625" s="10">
        <v>45249.0</v>
      </c>
      <c r="B8625" s="11" t="s">
        <v>3437</v>
      </c>
      <c r="C8625" s="12">
        <v>0.0</v>
      </c>
      <c r="D8625" s="12">
        <f t="shared" si="1"/>
        <v>19</v>
      </c>
    </row>
    <row r="8626">
      <c r="A8626" s="10">
        <v>45249.0</v>
      </c>
      <c r="B8626" s="11" t="s">
        <v>2698</v>
      </c>
      <c r="C8626" s="12">
        <v>0.0</v>
      </c>
      <c r="D8626" s="12">
        <f t="shared" si="1"/>
        <v>19</v>
      </c>
    </row>
    <row r="8627">
      <c r="A8627" s="10">
        <v>45249.0</v>
      </c>
      <c r="B8627" s="11" t="s">
        <v>5095</v>
      </c>
      <c r="C8627" s="12">
        <v>0.0</v>
      </c>
      <c r="D8627" s="12">
        <f t="shared" si="1"/>
        <v>19</v>
      </c>
    </row>
    <row r="8628">
      <c r="A8628" s="10">
        <v>45249.0</v>
      </c>
      <c r="B8628" s="11" t="s">
        <v>5096</v>
      </c>
      <c r="C8628" s="12">
        <v>0.0</v>
      </c>
      <c r="D8628" s="12">
        <f t="shared" si="1"/>
        <v>19</v>
      </c>
    </row>
    <row r="8629">
      <c r="A8629" s="10">
        <v>45249.0</v>
      </c>
      <c r="B8629" s="11" t="s">
        <v>1466</v>
      </c>
      <c r="C8629" s="12">
        <v>0.0</v>
      </c>
      <c r="D8629" s="12">
        <f t="shared" si="1"/>
        <v>19</v>
      </c>
    </row>
    <row r="8630">
      <c r="A8630" s="10">
        <v>45249.0</v>
      </c>
      <c r="B8630" s="11" t="s">
        <v>5097</v>
      </c>
      <c r="C8630" s="12">
        <v>0.0</v>
      </c>
      <c r="D8630" s="12">
        <f t="shared" si="1"/>
        <v>19</v>
      </c>
    </row>
    <row r="8631">
      <c r="A8631" s="10">
        <v>45249.0</v>
      </c>
      <c r="B8631" s="11" t="s">
        <v>1183</v>
      </c>
      <c r="C8631" s="12">
        <v>0.0</v>
      </c>
      <c r="D8631" s="12">
        <f t="shared" si="1"/>
        <v>19</v>
      </c>
    </row>
    <row r="8632">
      <c r="A8632" s="10">
        <v>45249.0</v>
      </c>
      <c r="B8632" s="11" t="s">
        <v>4115</v>
      </c>
      <c r="C8632" s="12">
        <v>0.0</v>
      </c>
      <c r="D8632" s="12">
        <f t="shared" si="1"/>
        <v>19</v>
      </c>
    </row>
    <row r="8633">
      <c r="A8633" s="10">
        <v>45249.0</v>
      </c>
      <c r="B8633" s="11" t="s">
        <v>2440</v>
      </c>
      <c r="C8633" s="12">
        <v>0.0</v>
      </c>
      <c r="D8633" s="12">
        <f t="shared" si="1"/>
        <v>19</v>
      </c>
    </row>
    <row r="8634">
      <c r="A8634" s="10">
        <v>45245.0</v>
      </c>
      <c r="B8634" s="11" t="s">
        <v>1836</v>
      </c>
      <c r="C8634" s="12">
        <v>0.0</v>
      </c>
      <c r="D8634" s="12">
        <f t="shared" si="1"/>
        <v>15</v>
      </c>
    </row>
    <row r="8635">
      <c r="A8635" s="10">
        <v>45245.0</v>
      </c>
      <c r="B8635" s="11" t="s">
        <v>3508</v>
      </c>
      <c r="C8635" s="12">
        <v>0.0</v>
      </c>
      <c r="D8635" s="12">
        <f t="shared" si="1"/>
        <v>15</v>
      </c>
    </row>
    <row r="8636">
      <c r="A8636" s="10">
        <v>45245.0</v>
      </c>
      <c r="B8636" s="11" t="s">
        <v>397</v>
      </c>
      <c r="C8636" s="12">
        <v>0.0</v>
      </c>
      <c r="D8636" s="12">
        <f t="shared" si="1"/>
        <v>15</v>
      </c>
    </row>
    <row r="8637">
      <c r="A8637" s="10">
        <v>45245.0</v>
      </c>
      <c r="B8637" s="11" t="s">
        <v>3530</v>
      </c>
      <c r="C8637" s="12">
        <v>0.0</v>
      </c>
      <c r="D8637" s="12">
        <f t="shared" si="1"/>
        <v>15</v>
      </c>
    </row>
    <row r="8638">
      <c r="A8638" s="10">
        <v>45245.0</v>
      </c>
      <c r="B8638" s="11" t="s">
        <v>485</v>
      </c>
      <c r="C8638" s="12">
        <v>0.0</v>
      </c>
      <c r="D8638" s="12">
        <f t="shared" si="1"/>
        <v>15</v>
      </c>
    </row>
    <row r="8639">
      <c r="A8639" s="10">
        <v>45245.0</v>
      </c>
      <c r="B8639" s="11" t="s">
        <v>2420</v>
      </c>
      <c r="C8639" s="12">
        <v>0.0</v>
      </c>
      <c r="D8639" s="12">
        <f t="shared" si="1"/>
        <v>15</v>
      </c>
    </row>
    <row r="8640">
      <c r="A8640" s="10">
        <v>45245.0</v>
      </c>
      <c r="B8640" s="11" t="s">
        <v>507</v>
      </c>
      <c r="C8640" s="12">
        <v>0.0</v>
      </c>
      <c r="D8640" s="12">
        <f t="shared" si="1"/>
        <v>15</v>
      </c>
    </row>
    <row r="8641">
      <c r="A8641" s="10">
        <v>45245.0</v>
      </c>
      <c r="B8641" s="11" t="s">
        <v>5057</v>
      </c>
      <c r="C8641" s="12">
        <v>0.0</v>
      </c>
      <c r="D8641" s="12">
        <f t="shared" si="1"/>
        <v>15</v>
      </c>
    </row>
    <row r="8642">
      <c r="A8642" s="10">
        <v>45245.0</v>
      </c>
      <c r="B8642" s="11" t="s">
        <v>2087</v>
      </c>
      <c r="C8642" s="12">
        <v>0.0</v>
      </c>
      <c r="D8642" s="12">
        <f t="shared" si="1"/>
        <v>15</v>
      </c>
    </row>
    <row r="8643">
      <c r="A8643" s="10">
        <v>45245.0</v>
      </c>
      <c r="B8643" s="11" t="s">
        <v>720</v>
      </c>
      <c r="C8643" s="12">
        <v>0.0</v>
      </c>
      <c r="D8643" s="12">
        <f t="shared" si="1"/>
        <v>15</v>
      </c>
    </row>
    <row r="8644">
      <c r="A8644" s="10">
        <v>45245.0</v>
      </c>
      <c r="B8644" s="11" t="s">
        <v>1022</v>
      </c>
      <c r="C8644" s="12">
        <v>0.0</v>
      </c>
      <c r="D8644" s="12">
        <f t="shared" si="1"/>
        <v>15</v>
      </c>
    </row>
    <row r="8645">
      <c r="A8645" s="10">
        <v>45245.0</v>
      </c>
      <c r="B8645" s="11" t="s">
        <v>875</v>
      </c>
      <c r="C8645" s="12">
        <v>0.0</v>
      </c>
      <c r="D8645" s="12">
        <f t="shared" si="1"/>
        <v>15</v>
      </c>
    </row>
    <row r="8646">
      <c r="A8646" s="10">
        <v>45245.0</v>
      </c>
      <c r="B8646" s="11" t="s">
        <v>3679</v>
      </c>
      <c r="C8646" s="12">
        <v>0.0</v>
      </c>
      <c r="D8646" s="12">
        <f t="shared" si="1"/>
        <v>15</v>
      </c>
    </row>
    <row r="8647">
      <c r="A8647" s="10">
        <v>45245.0</v>
      </c>
      <c r="B8647" s="11" t="s">
        <v>3041</v>
      </c>
      <c r="C8647" s="12">
        <v>0.0</v>
      </c>
      <c r="D8647" s="12">
        <f t="shared" si="1"/>
        <v>15</v>
      </c>
    </row>
    <row r="8648">
      <c r="A8648" s="10">
        <v>45245.0</v>
      </c>
      <c r="B8648" s="11" t="s">
        <v>5098</v>
      </c>
      <c r="C8648" s="12">
        <v>0.0</v>
      </c>
      <c r="D8648" s="12">
        <f t="shared" si="1"/>
        <v>15</v>
      </c>
    </row>
    <row r="8649">
      <c r="A8649" s="10">
        <v>45245.0</v>
      </c>
      <c r="B8649" s="11" t="s">
        <v>5099</v>
      </c>
      <c r="C8649" s="12">
        <v>0.0</v>
      </c>
      <c r="D8649" s="12">
        <f t="shared" si="1"/>
        <v>15</v>
      </c>
    </row>
    <row r="8650">
      <c r="A8650" s="10">
        <v>45245.0</v>
      </c>
      <c r="B8650" s="11" t="s">
        <v>327</v>
      </c>
      <c r="C8650" s="12">
        <v>0.0</v>
      </c>
      <c r="D8650" s="12">
        <f t="shared" si="1"/>
        <v>15</v>
      </c>
    </row>
    <row r="8651">
      <c r="A8651" s="10">
        <v>45245.0</v>
      </c>
      <c r="B8651" s="11" t="s">
        <v>5100</v>
      </c>
      <c r="C8651" s="12">
        <v>0.0</v>
      </c>
      <c r="D8651" s="12">
        <f t="shared" si="1"/>
        <v>15</v>
      </c>
    </row>
    <row r="8652">
      <c r="A8652" s="10">
        <v>45245.0</v>
      </c>
      <c r="B8652" s="11" t="s">
        <v>1460</v>
      </c>
      <c r="C8652" s="12">
        <v>0.0</v>
      </c>
      <c r="D8652" s="12">
        <f t="shared" si="1"/>
        <v>15</v>
      </c>
    </row>
    <row r="8653">
      <c r="A8653" s="10">
        <v>45245.0</v>
      </c>
      <c r="B8653" s="11" t="s">
        <v>5101</v>
      </c>
      <c r="C8653" s="12">
        <v>0.0</v>
      </c>
      <c r="D8653" s="12">
        <f t="shared" si="1"/>
        <v>15</v>
      </c>
    </row>
    <row r="8654">
      <c r="A8654" s="10">
        <v>45245.0</v>
      </c>
      <c r="B8654" s="11" t="s">
        <v>741</v>
      </c>
      <c r="C8654" s="12">
        <v>0.0</v>
      </c>
      <c r="D8654" s="12">
        <f t="shared" si="1"/>
        <v>15</v>
      </c>
    </row>
    <row r="8655">
      <c r="A8655" s="10">
        <v>45245.0</v>
      </c>
      <c r="B8655" s="11" t="s">
        <v>847</v>
      </c>
      <c r="C8655" s="12">
        <v>0.0</v>
      </c>
      <c r="D8655" s="12">
        <f t="shared" si="1"/>
        <v>15</v>
      </c>
    </row>
    <row r="8656">
      <c r="A8656" s="10">
        <v>45245.0</v>
      </c>
      <c r="B8656" s="11" t="s">
        <v>1317</v>
      </c>
      <c r="C8656" s="12">
        <v>0.0</v>
      </c>
      <c r="D8656" s="12">
        <f t="shared" si="1"/>
        <v>15</v>
      </c>
    </row>
    <row r="8657">
      <c r="A8657" s="10">
        <v>45245.0</v>
      </c>
      <c r="B8657" s="11" t="s">
        <v>3687</v>
      </c>
      <c r="C8657" s="12">
        <v>0.0</v>
      </c>
      <c r="D8657" s="12">
        <f t="shared" si="1"/>
        <v>15</v>
      </c>
    </row>
    <row r="8658">
      <c r="A8658" s="10">
        <v>45245.0</v>
      </c>
      <c r="B8658" s="11" t="s">
        <v>2352</v>
      </c>
      <c r="C8658" s="12">
        <v>0.0</v>
      </c>
      <c r="D8658" s="12">
        <f t="shared" si="1"/>
        <v>15</v>
      </c>
    </row>
    <row r="8659">
      <c r="A8659" s="10">
        <v>45245.0</v>
      </c>
      <c r="B8659" s="11" t="s">
        <v>5102</v>
      </c>
      <c r="C8659" s="12">
        <v>0.0</v>
      </c>
      <c r="D8659" s="12">
        <f t="shared" si="1"/>
        <v>15</v>
      </c>
    </row>
    <row r="8660">
      <c r="A8660" s="10">
        <v>45245.0</v>
      </c>
      <c r="B8660" s="11" t="s">
        <v>4200</v>
      </c>
      <c r="C8660" s="12">
        <v>0.0</v>
      </c>
      <c r="D8660" s="12">
        <f t="shared" si="1"/>
        <v>15</v>
      </c>
    </row>
    <row r="8661">
      <c r="A8661" s="10">
        <v>45245.0</v>
      </c>
      <c r="B8661" s="11" t="s">
        <v>3179</v>
      </c>
      <c r="C8661" s="12">
        <v>0.0</v>
      </c>
      <c r="D8661" s="12">
        <f t="shared" si="1"/>
        <v>15</v>
      </c>
    </row>
    <row r="8662">
      <c r="A8662" s="10">
        <v>45245.0</v>
      </c>
      <c r="B8662" s="11" t="s">
        <v>2528</v>
      </c>
      <c r="C8662" s="12">
        <v>0.0</v>
      </c>
      <c r="D8662" s="12">
        <f t="shared" si="1"/>
        <v>15</v>
      </c>
    </row>
    <row r="8663">
      <c r="A8663" s="10">
        <v>45245.0</v>
      </c>
      <c r="B8663" s="11" t="s">
        <v>793</v>
      </c>
      <c r="C8663" s="12">
        <v>0.0</v>
      </c>
      <c r="D8663" s="12">
        <f t="shared" si="1"/>
        <v>15</v>
      </c>
    </row>
    <row r="8664">
      <c r="A8664" s="10">
        <v>45245.0</v>
      </c>
      <c r="B8664" s="11" t="s">
        <v>5103</v>
      </c>
      <c r="C8664" s="12">
        <v>0.0</v>
      </c>
      <c r="D8664" s="12">
        <f t="shared" si="1"/>
        <v>15</v>
      </c>
    </row>
    <row r="8665">
      <c r="A8665" s="10">
        <v>45245.0</v>
      </c>
      <c r="B8665" s="11" t="s">
        <v>3456</v>
      </c>
      <c r="C8665" s="12">
        <v>0.0</v>
      </c>
      <c r="D8665" s="12">
        <f t="shared" si="1"/>
        <v>15</v>
      </c>
    </row>
    <row r="8666">
      <c r="A8666" s="10">
        <v>45245.0</v>
      </c>
      <c r="B8666" s="11" t="s">
        <v>1929</v>
      </c>
      <c r="C8666" s="12">
        <v>0.0</v>
      </c>
      <c r="D8666" s="12">
        <f t="shared" si="1"/>
        <v>15</v>
      </c>
    </row>
    <row r="8667">
      <c r="A8667" s="10">
        <v>45245.0</v>
      </c>
      <c r="B8667" s="11" t="s">
        <v>2870</v>
      </c>
      <c r="C8667" s="12">
        <v>0.0</v>
      </c>
      <c r="D8667" s="12">
        <f t="shared" si="1"/>
        <v>15</v>
      </c>
    </row>
    <row r="8668">
      <c r="A8668" s="10">
        <v>45245.0</v>
      </c>
      <c r="B8668" s="11" t="s">
        <v>450</v>
      </c>
      <c r="C8668" s="12">
        <v>0.0</v>
      </c>
      <c r="D8668" s="12">
        <f t="shared" si="1"/>
        <v>15</v>
      </c>
    </row>
    <row r="8669">
      <c r="A8669" s="10">
        <v>45245.0</v>
      </c>
      <c r="B8669" s="11" t="s">
        <v>5104</v>
      </c>
      <c r="C8669" s="12">
        <v>0.0</v>
      </c>
      <c r="D8669" s="12">
        <f t="shared" si="1"/>
        <v>15</v>
      </c>
    </row>
    <row r="8670">
      <c r="A8670" s="10">
        <v>45245.0</v>
      </c>
      <c r="B8670" s="11" t="s">
        <v>1066</v>
      </c>
      <c r="C8670" s="12">
        <v>0.0</v>
      </c>
      <c r="D8670" s="12">
        <f t="shared" si="1"/>
        <v>15</v>
      </c>
    </row>
    <row r="8671">
      <c r="A8671" s="10">
        <v>45245.0</v>
      </c>
      <c r="B8671" s="11" t="s">
        <v>2487</v>
      </c>
      <c r="C8671" s="12">
        <v>0.0</v>
      </c>
      <c r="D8671" s="12">
        <f t="shared" si="1"/>
        <v>15</v>
      </c>
    </row>
    <row r="8672">
      <c r="A8672" s="10">
        <v>45245.0</v>
      </c>
      <c r="B8672" s="11" t="s">
        <v>2042</v>
      </c>
      <c r="C8672" s="12">
        <v>0.0</v>
      </c>
      <c r="D8672" s="12">
        <f t="shared" si="1"/>
        <v>15</v>
      </c>
    </row>
    <row r="8673">
      <c r="A8673" s="10">
        <v>45245.0</v>
      </c>
      <c r="B8673" s="11" t="s">
        <v>5105</v>
      </c>
      <c r="C8673" s="12">
        <v>0.0</v>
      </c>
      <c r="D8673" s="12">
        <f t="shared" si="1"/>
        <v>15</v>
      </c>
    </row>
    <row r="8674">
      <c r="A8674" s="10">
        <v>45245.0</v>
      </c>
      <c r="B8674" s="11" t="s">
        <v>5106</v>
      </c>
      <c r="C8674" s="12">
        <v>0.0</v>
      </c>
      <c r="D8674" s="12">
        <f t="shared" si="1"/>
        <v>15</v>
      </c>
    </row>
    <row r="8675">
      <c r="A8675" s="10">
        <v>45245.0</v>
      </c>
      <c r="B8675" s="11" t="s">
        <v>1008</v>
      </c>
      <c r="C8675" s="12">
        <v>0.0</v>
      </c>
      <c r="D8675" s="12">
        <f t="shared" si="1"/>
        <v>15</v>
      </c>
    </row>
    <row r="8676">
      <c r="A8676" s="10">
        <v>45245.0</v>
      </c>
      <c r="B8676" s="11" t="s">
        <v>5107</v>
      </c>
      <c r="C8676" s="12">
        <v>0.0</v>
      </c>
      <c r="D8676" s="12">
        <f t="shared" si="1"/>
        <v>15</v>
      </c>
    </row>
    <row r="8677">
      <c r="A8677" s="10">
        <v>45245.0</v>
      </c>
      <c r="B8677" s="11" t="s">
        <v>2157</v>
      </c>
      <c r="C8677" s="12">
        <v>0.0</v>
      </c>
      <c r="D8677" s="12">
        <f t="shared" si="1"/>
        <v>15</v>
      </c>
    </row>
    <row r="8678">
      <c r="A8678" s="10">
        <v>45245.0</v>
      </c>
      <c r="B8678" s="11" t="s">
        <v>515</v>
      </c>
      <c r="C8678" s="12">
        <v>0.0</v>
      </c>
      <c r="D8678" s="12">
        <f t="shared" si="1"/>
        <v>15</v>
      </c>
    </row>
    <row r="8679">
      <c r="A8679" s="10">
        <v>45245.0</v>
      </c>
      <c r="B8679" s="11" t="s">
        <v>2555</v>
      </c>
      <c r="C8679" s="12">
        <v>0.0</v>
      </c>
      <c r="D8679" s="12">
        <f t="shared" si="1"/>
        <v>15</v>
      </c>
    </row>
    <row r="8680">
      <c r="A8680" s="10">
        <v>45245.0</v>
      </c>
      <c r="B8680" s="11" t="s">
        <v>1090</v>
      </c>
      <c r="C8680" s="12">
        <v>0.0</v>
      </c>
      <c r="D8680" s="12">
        <f t="shared" si="1"/>
        <v>15</v>
      </c>
    </row>
    <row r="8681">
      <c r="A8681" s="10">
        <v>45245.0</v>
      </c>
      <c r="B8681" s="11" t="s">
        <v>2607</v>
      </c>
      <c r="C8681" s="12">
        <v>0.0</v>
      </c>
      <c r="D8681" s="12">
        <f t="shared" si="1"/>
        <v>15</v>
      </c>
    </row>
    <row r="8682">
      <c r="A8682" s="10">
        <v>45245.0</v>
      </c>
      <c r="B8682" s="11" t="s">
        <v>2296</v>
      </c>
      <c r="C8682" s="12">
        <v>0.0</v>
      </c>
      <c r="D8682" s="12">
        <f t="shared" si="1"/>
        <v>15</v>
      </c>
    </row>
    <row r="8683">
      <c r="A8683" s="10">
        <v>45245.0</v>
      </c>
      <c r="B8683" s="11" t="s">
        <v>5108</v>
      </c>
      <c r="C8683" s="12">
        <v>0.0</v>
      </c>
      <c r="D8683" s="12">
        <f t="shared" si="1"/>
        <v>15</v>
      </c>
    </row>
    <row r="8684">
      <c r="A8684" s="10">
        <v>45245.0</v>
      </c>
      <c r="B8684" s="11" t="s">
        <v>2646</v>
      </c>
      <c r="C8684" s="12">
        <v>0.0</v>
      </c>
      <c r="D8684" s="12">
        <f t="shared" si="1"/>
        <v>15</v>
      </c>
    </row>
    <row r="8685">
      <c r="A8685" s="10">
        <v>45245.0</v>
      </c>
      <c r="B8685" s="11" t="s">
        <v>4484</v>
      </c>
      <c r="C8685" s="12">
        <v>0.0</v>
      </c>
      <c r="D8685" s="12">
        <f t="shared" si="1"/>
        <v>15</v>
      </c>
    </row>
    <row r="8686">
      <c r="A8686" s="10">
        <v>45245.0</v>
      </c>
      <c r="B8686" s="11" t="s">
        <v>5109</v>
      </c>
      <c r="C8686" s="12">
        <v>0.0</v>
      </c>
      <c r="D8686" s="12">
        <f t="shared" si="1"/>
        <v>15</v>
      </c>
    </row>
    <row r="8687">
      <c r="A8687" s="10">
        <v>45245.0</v>
      </c>
      <c r="B8687" s="11" t="s">
        <v>3256</v>
      </c>
      <c r="C8687" s="12">
        <v>0.0</v>
      </c>
      <c r="D8687" s="12">
        <f t="shared" si="1"/>
        <v>15</v>
      </c>
    </row>
    <row r="8688">
      <c r="A8688" s="10">
        <v>45245.0</v>
      </c>
      <c r="B8688" s="11" t="s">
        <v>1162</v>
      </c>
      <c r="C8688" s="12">
        <v>0.0</v>
      </c>
      <c r="D8688" s="12">
        <f t="shared" si="1"/>
        <v>15</v>
      </c>
    </row>
    <row r="8689">
      <c r="A8689" s="10">
        <v>45245.0</v>
      </c>
      <c r="B8689" s="11" t="s">
        <v>283</v>
      </c>
      <c r="C8689" s="12">
        <v>0.0</v>
      </c>
      <c r="D8689" s="12">
        <f t="shared" si="1"/>
        <v>15</v>
      </c>
    </row>
    <row r="8690">
      <c r="A8690" s="10">
        <v>45245.0</v>
      </c>
      <c r="B8690" s="11" t="s">
        <v>5110</v>
      </c>
      <c r="C8690" s="12">
        <v>0.0</v>
      </c>
      <c r="D8690" s="12">
        <f t="shared" si="1"/>
        <v>15</v>
      </c>
    </row>
    <row r="8691">
      <c r="A8691" s="10">
        <v>45245.0</v>
      </c>
      <c r="B8691" s="11" t="s">
        <v>1666</v>
      </c>
      <c r="C8691" s="12">
        <v>0.0</v>
      </c>
      <c r="D8691" s="12">
        <f t="shared" si="1"/>
        <v>15</v>
      </c>
    </row>
    <row r="8692">
      <c r="A8692" s="10">
        <v>45245.0</v>
      </c>
      <c r="B8692" s="11" t="s">
        <v>724</v>
      </c>
      <c r="C8692" s="12">
        <v>0.0</v>
      </c>
      <c r="D8692" s="12">
        <f t="shared" si="1"/>
        <v>15</v>
      </c>
    </row>
    <row r="8693">
      <c r="A8693" s="10">
        <v>45241.0</v>
      </c>
      <c r="B8693" s="11" t="s">
        <v>5111</v>
      </c>
      <c r="C8693" s="12">
        <v>0.0</v>
      </c>
      <c r="D8693" s="12">
        <f t="shared" si="1"/>
        <v>11</v>
      </c>
    </row>
    <row r="8694">
      <c r="A8694" s="10">
        <v>45241.0</v>
      </c>
      <c r="B8694" s="11" t="s">
        <v>5112</v>
      </c>
      <c r="C8694" s="12">
        <v>0.0</v>
      </c>
      <c r="D8694" s="12">
        <f t="shared" si="1"/>
        <v>11</v>
      </c>
    </row>
    <row r="8695">
      <c r="A8695" s="10">
        <v>45241.0</v>
      </c>
      <c r="B8695" s="11" t="s">
        <v>3931</v>
      </c>
      <c r="C8695" s="12">
        <v>0.0</v>
      </c>
      <c r="D8695" s="12">
        <f t="shared" si="1"/>
        <v>11</v>
      </c>
    </row>
    <row r="8696">
      <c r="A8696" s="10">
        <v>45241.0</v>
      </c>
      <c r="B8696" s="11" t="s">
        <v>4504</v>
      </c>
      <c r="C8696" s="12">
        <v>0.0</v>
      </c>
      <c r="D8696" s="12">
        <f t="shared" si="1"/>
        <v>11</v>
      </c>
    </row>
    <row r="8697">
      <c r="A8697" s="10">
        <v>45241.0</v>
      </c>
      <c r="B8697" s="11" t="s">
        <v>5113</v>
      </c>
      <c r="C8697" s="12">
        <v>0.0</v>
      </c>
      <c r="D8697" s="12">
        <f t="shared" si="1"/>
        <v>11</v>
      </c>
    </row>
    <row r="8698">
      <c r="A8698" s="10">
        <v>45241.0</v>
      </c>
      <c r="B8698" s="11" t="s">
        <v>5114</v>
      </c>
      <c r="C8698" s="12">
        <v>0.0</v>
      </c>
      <c r="D8698" s="12">
        <f t="shared" si="1"/>
        <v>11</v>
      </c>
    </row>
    <row r="8699">
      <c r="A8699" s="10">
        <v>45241.0</v>
      </c>
      <c r="B8699" s="11" t="s">
        <v>530</v>
      </c>
      <c r="C8699" s="12">
        <v>0.0</v>
      </c>
      <c r="D8699" s="12">
        <f t="shared" si="1"/>
        <v>11</v>
      </c>
    </row>
    <row r="8700">
      <c r="A8700" s="10">
        <v>45241.0</v>
      </c>
      <c r="B8700" s="11" t="s">
        <v>5115</v>
      </c>
      <c r="C8700" s="12">
        <v>0.0</v>
      </c>
      <c r="D8700" s="12">
        <f t="shared" si="1"/>
        <v>11</v>
      </c>
    </row>
    <row r="8701">
      <c r="A8701" s="10">
        <v>45241.0</v>
      </c>
      <c r="B8701" s="11" t="s">
        <v>5116</v>
      </c>
      <c r="C8701" s="12">
        <v>0.0</v>
      </c>
      <c r="D8701" s="12">
        <f t="shared" si="1"/>
        <v>11</v>
      </c>
    </row>
    <row r="8702">
      <c r="A8702" s="10">
        <v>45241.0</v>
      </c>
      <c r="B8702" s="11" t="s">
        <v>2639</v>
      </c>
      <c r="C8702" s="12">
        <v>0.0</v>
      </c>
      <c r="D8702" s="12">
        <f t="shared" si="1"/>
        <v>11</v>
      </c>
    </row>
    <row r="8703">
      <c r="A8703" s="10">
        <v>45241.0</v>
      </c>
      <c r="B8703" s="11" t="s">
        <v>5117</v>
      </c>
      <c r="C8703" s="12">
        <v>0.0</v>
      </c>
      <c r="D8703" s="12">
        <f t="shared" si="1"/>
        <v>11</v>
      </c>
    </row>
    <row r="8704">
      <c r="A8704" s="10">
        <v>45241.0</v>
      </c>
      <c r="B8704" s="11" t="s">
        <v>511</v>
      </c>
      <c r="C8704" s="12">
        <v>0.0</v>
      </c>
      <c r="D8704" s="12">
        <f t="shared" si="1"/>
        <v>11</v>
      </c>
    </row>
    <row r="8705">
      <c r="A8705" s="10">
        <v>45241.0</v>
      </c>
      <c r="B8705" s="11" t="s">
        <v>5118</v>
      </c>
      <c r="C8705" s="12">
        <v>0.0</v>
      </c>
      <c r="D8705" s="12">
        <f t="shared" si="1"/>
        <v>11</v>
      </c>
    </row>
    <row r="8706">
      <c r="A8706" s="10">
        <v>45241.0</v>
      </c>
      <c r="B8706" s="11" t="s">
        <v>2852</v>
      </c>
      <c r="C8706" s="12">
        <v>0.0</v>
      </c>
      <c r="D8706" s="12">
        <f t="shared" si="1"/>
        <v>11</v>
      </c>
    </row>
    <row r="8707">
      <c r="A8707" s="10">
        <v>45241.0</v>
      </c>
      <c r="B8707" s="11" t="s">
        <v>5119</v>
      </c>
      <c r="C8707" s="12">
        <v>0.0</v>
      </c>
      <c r="D8707" s="12">
        <f t="shared" si="1"/>
        <v>11</v>
      </c>
    </row>
    <row r="8708">
      <c r="A8708" s="10">
        <v>45241.0</v>
      </c>
      <c r="B8708" s="11" t="s">
        <v>5120</v>
      </c>
      <c r="C8708" s="12">
        <v>0.0</v>
      </c>
      <c r="D8708" s="12">
        <f t="shared" si="1"/>
        <v>11</v>
      </c>
    </row>
    <row r="8709">
      <c r="A8709" s="10">
        <v>45241.0</v>
      </c>
      <c r="B8709" s="11" t="s">
        <v>1908</v>
      </c>
      <c r="C8709" s="12">
        <v>0.0</v>
      </c>
      <c r="D8709" s="12">
        <f t="shared" si="1"/>
        <v>11</v>
      </c>
    </row>
    <row r="8710">
      <c r="A8710" s="10">
        <v>45241.0</v>
      </c>
      <c r="B8710" s="11" t="s">
        <v>1838</v>
      </c>
      <c r="C8710" s="12">
        <v>0.0</v>
      </c>
      <c r="D8710" s="12">
        <f t="shared" si="1"/>
        <v>11</v>
      </c>
    </row>
    <row r="8711">
      <c r="A8711" s="10">
        <v>45241.0</v>
      </c>
      <c r="B8711" s="11" t="s">
        <v>5121</v>
      </c>
      <c r="C8711" s="12">
        <v>0.0</v>
      </c>
      <c r="D8711" s="12">
        <f t="shared" si="1"/>
        <v>11</v>
      </c>
    </row>
    <row r="8712">
      <c r="A8712" s="10">
        <v>45241.0</v>
      </c>
      <c r="B8712" s="11" t="s">
        <v>617</v>
      </c>
      <c r="C8712" s="12">
        <v>0.0</v>
      </c>
      <c r="D8712" s="12">
        <f t="shared" si="1"/>
        <v>11</v>
      </c>
    </row>
    <row r="8713">
      <c r="A8713" s="10">
        <v>45241.0</v>
      </c>
      <c r="B8713" s="11" t="s">
        <v>5122</v>
      </c>
      <c r="C8713" s="12">
        <v>0.0</v>
      </c>
      <c r="D8713" s="12">
        <f t="shared" si="1"/>
        <v>11</v>
      </c>
    </row>
    <row r="8714">
      <c r="A8714" s="10">
        <v>45241.0</v>
      </c>
      <c r="B8714" s="11" t="s">
        <v>1264</v>
      </c>
      <c r="C8714" s="12">
        <v>0.0</v>
      </c>
      <c r="D8714" s="12">
        <f t="shared" si="1"/>
        <v>11</v>
      </c>
    </row>
    <row r="8715">
      <c r="A8715" s="10">
        <v>45241.0</v>
      </c>
      <c r="B8715" s="11" t="s">
        <v>1502</v>
      </c>
      <c r="C8715" s="12">
        <v>0.0</v>
      </c>
      <c r="D8715" s="12">
        <f t="shared" si="1"/>
        <v>11</v>
      </c>
    </row>
    <row r="8716">
      <c r="A8716" s="10">
        <v>45241.0</v>
      </c>
      <c r="B8716" s="11" t="s">
        <v>5123</v>
      </c>
      <c r="C8716" s="12">
        <v>0.0</v>
      </c>
      <c r="D8716" s="12">
        <f t="shared" si="1"/>
        <v>11</v>
      </c>
    </row>
    <row r="8717">
      <c r="A8717" s="10">
        <v>45241.0</v>
      </c>
      <c r="B8717" s="11" t="s">
        <v>418</v>
      </c>
      <c r="C8717" s="12">
        <v>0.0</v>
      </c>
      <c r="D8717" s="12">
        <f t="shared" si="1"/>
        <v>11</v>
      </c>
    </row>
    <row r="8718">
      <c r="A8718" s="10">
        <v>45241.0</v>
      </c>
      <c r="B8718" s="11" t="s">
        <v>129</v>
      </c>
      <c r="C8718" s="12">
        <v>0.0</v>
      </c>
      <c r="D8718" s="12">
        <f t="shared" si="1"/>
        <v>11</v>
      </c>
    </row>
    <row r="8719">
      <c r="A8719" s="10">
        <v>45241.0</v>
      </c>
      <c r="B8719" s="11" t="s">
        <v>2051</v>
      </c>
      <c r="C8719" s="12">
        <v>0.0</v>
      </c>
      <c r="D8719" s="12">
        <f t="shared" si="1"/>
        <v>11</v>
      </c>
    </row>
    <row r="8720">
      <c r="A8720" s="10">
        <v>45241.0</v>
      </c>
      <c r="B8720" s="11" t="s">
        <v>2531</v>
      </c>
      <c r="C8720" s="12">
        <v>0.0</v>
      </c>
      <c r="D8720" s="12">
        <f t="shared" si="1"/>
        <v>11</v>
      </c>
    </row>
    <row r="8721">
      <c r="A8721" s="10">
        <v>45241.0</v>
      </c>
      <c r="B8721" s="11" t="s">
        <v>5124</v>
      </c>
      <c r="C8721" s="12">
        <v>0.0</v>
      </c>
      <c r="D8721" s="12">
        <f t="shared" si="1"/>
        <v>11</v>
      </c>
    </row>
    <row r="8722">
      <c r="A8722" s="10">
        <v>45241.0</v>
      </c>
      <c r="B8722" s="11" t="s">
        <v>1941</v>
      </c>
      <c r="C8722" s="12">
        <v>0.0</v>
      </c>
      <c r="D8722" s="12">
        <f t="shared" si="1"/>
        <v>11</v>
      </c>
    </row>
    <row r="8723">
      <c r="A8723" s="10">
        <v>45241.0</v>
      </c>
      <c r="B8723" s="11" t="s">
        <v>1627</v>
      </c>
      <c r="C8723" s="12">
        <v>0.0</v>
      </c>
      <c r="D8723" s="12">
        <f t="shared" si="1"/>
        <v>11</v>
      </c>
    </row>
    <row r="8724">
      <c r="A8724" s="10">
        <v>45258.0</v>
      </c>
      <c r="B8724" s="11" t="s">
        <v>1777</v>
      </c>
      <c r="C8724" s="12">
        <v>0.0</v>
      </c>
      <c r="D8724" s="12">
        <f t="shared" si="1"/>
        <v>28</v>
      </c>
    </row>
    <row r="8725">
      <c r="A8725" s="10">
        <v>45258.0</v>
      </c>
      <c r="B8725" s="11" t="s">
        <v>702</v>
      </c>
      <c r="C8725" s="12">
        <v>0.0</v>
      </c>
      <c r="D8725" s="12">
        <f t="shared" si="1"/>
        <v>28</v>
      </c>
    </row>
    <row r="8726">
      <c r="A8726" s="10">
        <v>45258.0</v>
      </c>
      <c r="B8726" s="11" t="s">
        <v>3348</v>
      </c>
      <c r="C8726" s="12">
        <v>0.0</v>
      </c>
      <c r="D8726" s="12">
        <f t="shared" si="1"/>
        <v>28</v>
      </c>
    </row>
    <row r="8727">
      <c r="A8727" s="10">
        <v>45258.0</v>
      </c>
      <c r="B8727" s="11" t="s">
        <v>5125</v>
      </c>
      <c r="C8727" s="12">
        <v>0.0</v>
      </c>
      <c r="D8727" s="12">
        <f t="shared" si="1"/>
        <v>28</v>
      </c>
    </row>
    <row r="8728">
      <c r="A8728" s="10">
        <v>45258.0</v>
      </c>
      <c r="B8728" s="11" t="s">
        <v>398</v>
      </c>
      <c r="C8728" s="12">
        <v>0.0</v>
      </c>
      <c r="D8728" s="12">
        <f t="shared" si="1"/>
        <v>28</v>
      </c>
    </row>
    <row r="8729">
      <c r="A8729" s="10">
        <v>45258.0</v>
      </c>
      <c r="B8729" s="11" t="s">
        <v>5126</v>
      </c>
      <c r="C8729" s="12">
        <v>0.0</v>
      </c>
      <c r="D8729" s="12">
        <f t="shared" si="1"/>
        <v>28</v>
      </c>
    </row>
    <row r="8730">
      <c r="A8730" s="10">
        <v>45258.0</v>
      </c>
      <c r="B8730" s="11" t="s">
        <v>2040</v>
      </c>
      <c r="C8730" s="12">
        <v>0.0</v>
      </c>
      <c r="D8730" s="12">
        <f t="shared" si="1"/>
        <v>28</v>
      </c>
    </row>
    <row r="8731">
      <c r="A8731" s="10">
        <v>45258.0</v>
      </c>
      <c r="B8731" s="11" t="s">
        <v>5127</v>
      </c>
      <c r="C8731" s="12">
        <v>0.0</v>
      </c>
      <c r="D8731" s="12">
        <f t="shared" si="1"/>
        <v>28</v>
      </c>
    </row>
    <row r="8732">
      <c r="A8732" s="10">
        <v>45258.0</v>
      </c>
      <c r="B8732" s="11" t="s">
        <v>1338</v>
      </c>
      <c r="C8732" s="12">
        <v>0.0</v>
      </c>
      <c r="D8732" s="12">
        <f t="shared" si="1"/>
        <v>28</v>
      </c>
    </row>
    <row r="8733">
      <c r="A8733" s="10">
        <v>45258.0</v>
      </c>
      <c r="B8733" s="11" t="s">
        <v>3614</v>
      </c>
      <c r="C8733" s="12">
        <v>0.0</v>
      </c>
      <c r="D8733" s="12">
        <f t="shared" si="1"/>
        <v>28</v>
      </c>
    </row>
    <row r="8734">
      <c r="A8734" s="10">
        <v>45258.0</v>
      </c>
      <c r="B8734" s="11" t="s">
        <v>1190</v>
      </c>
      <c r="C8734" s="12">
        <v>0.0</v>
      </c>
      <c r="D8734" s="12">
        <f t="shared" si="1"/>
        <v>28</v>
      </c>
    </row>
    <row r="8735">
      <c r="A8735" s="10">
        <v>45258.0</v>
      </c>
      <c r="B8735" s="11" t="s">
        <v>5128</v>
      </c>
      <c r="C8735" s="12">
        <v>0.0</v>
      </c>
      <c r="D8735" s="12">
        <f t="shared" si="1"/>
        <v>28</v>
      </c>
    </row>
    <row r="8736">
      <c r="A8736" s="10">
        <v>45258.0</v>
      </c>
      <c r="B8736" s="11" t="s">
        <v>5129</v>
      </c>
      <c r="C8736" s="12">
        <v>0.0</v>
      </c>
      <c r="D8736" s="12">
        <f t="shared" si="1"/>
        <v>28</v>
      </c>
    </row>
    <row r="8737">
      <c r="A8737" s="10">
        <v>45258.0</v>
      </c>
      <c r="B8737" s="11" t="s">
        <v>1866</v>
      </c>
      <c r="C8737" s="12">
        <v>0.0</v>
      </c>
      <c r="D8737" s="12">
        <f t="shared" si="1"/>
        <v>28</v>
      </c>
    </row>
    <row r="8738">
      <c r="A8738" s="10">
        <v>45258.0</v>
      </c>
      <c r="B8738" s="11" t="s">
        <v>2048</v>
      </c>
      <c r="C8738" s="12">
        <v>0.0</v>
      </c>
      <c r="D8738" s="12">
        <f t="shared" si="1"/>
        <v>28</v>
      </c>
    </row>
    <row r="8739">
      <c r="A8739" s="10">
        <v>45258.0</v>
      </c>
      <c r="B8739" s="11" t="s">
        <v>5130</v>
      </c>
      <c r="C8739" s="12">
        <v>0.0</v>
      </c>
      <c r="D8739" s="12">
        <f t="shared" si="1"/>
        <v>28</v>
      </c>
    </row>
    <row r="8740">
      <c r="A8740" s="10">
        <v>45258.0</v>
      </c>
      <c r="B8740" s="11" t="s">
        <v>1275</v>
      </c>
      <c r="C8740" s="12">
        <v>0.0</v>
      </c>
      <c r="D8740" s="12">
        <f t="shared" si="1"/>
        <v>28</v>
      </c>
    </row>
    <row r="8741">
      <c r="A8741" s="10">
        <v>45258.0</v>
      </c>
      <c r="B8741" s="11" t="s">
        <v>5131</v>
      </c>
      <c r="C8741" s="12">
        <v>0.0</v>
      </c>
      <c r="D8741" s="12">
        <f t="shared" si="1"/>
        <v>28</v>
      </c>
    </row>
    <row r="8742">
      <c r="A8742" s="10">
        <v>45258.0</v>
      </c>
      <c r="B8742" s="11" t="s">
        <v>5132</v>
      </c>
      <c r="C8742" s="12">
        <v>0.0</v>
      </c>
      <c r="D8742" s="12">
        <f t="shared" si="1"/>
        <v>28</v>
      </c>
    </row>
    <row r="8743">
      <c r="A8743" s="10">
        <v>45258.0</v>
      </c>
      <c r="B8743" s="11" t="s">
        <v>2049</v>
      </c>
      <c r="C8743" s="12">
        <v>0.0</v>
      </c>
      <c r="D8743" s="12">
        <f t="shared" si="1"/>
        <v>28</v>
      </c>
    </row>
    <row r="8744">
      <c r="A8744" s="10">
        <v>45258.0</v>
      </c>
      <c r="B8744" s="11" t="s">
        <v>5133</v>
      </c>
      <c r="C8744" s="12">
        <v>0.0</v>
      </c>
      <c r="D8744" s="12">
        <f t="shared" si="1"/>
        <v>28</v>
      </c>
    </row>
    <row r="8745">
      <c r="A8745" s="10">
        <v>45258.0</v>
      </c>
      <c r="B8745" s="11" t="s">
        <v>5134</v>
      </c>
      <c r="C8745" s="12">
        <v>0.0</v>
      </c>
      <c r="D8745" s="12">
        <f t="shared" si="1"/>
        <v>28</v>
      </c>
    </row>
    <row r="8746">
      <c r="A8746" s="10">
        <v>45258.0</v>
      </c>
      <c r="B8746" s="11" t="s">
        <v>4138</v>
      </c>
      <c r="C8746" s="12">
        <v>0.0</v>
      </c>
      <c r="D8746" s="12">
        <f t="shared" si="1"/>
        <v>28</v>
      </c>
    </row>
    <row r="8747">
      <c r="A8747" s="10">
        <v>45258.0</v>
      </c>
      <c r="B8747" s="11" t="s">
        <v>5135</v>
      </c>
      <c r="C8747" s="12">
        <v>0.0</v>
      </c>
      <c r="D8747" s="12">
        <f t="shared" si="1"/>
        <v>28</v>
      </c>
    </row>
    <row r="8748">
      <c r="A8748" s="10">
        <v>45258.0</v>
      </c>
      <c r="B8748" s="11" t="s">
        <v>1233</v>
      </c>
      <c r="C8748" s="12">
        <v>0.0</v>
      </c>
      <c r="D8748" s="12">
        <f t="shared" si="1"/>
        <v>28</v>
      </c>
    </row>
    <row r="8749">
      <c r="A8749" s="10">
        <v>45258.0</v>
      </c>
      <c r="B8749" s="11" t="s">
        <v>5136</v>
      </c>
      <c r="C8749" s="12">
        <v>0.0</v>
      </c>
      <c r="D8749" s="12">
        <f t="shared" si="1"/>
        <v>28</v>
      </c>
    </row>
    <row r="8750">
      <c r="A8750" s="10">
        <v>45258.0</v>
      </c>
      <c r="B8750" s="11" t="s">
        <v>1096</v>
      </c>
      <c r="C8750" s="12">
        <v>0.0</v>
      </c>
      <c r="D8750" s="12">
        <f t="shared" si="1"/>
        <v>28</v>
      </c>
    </row>
    <row r="8751">
      <c r="A8751" s="10">
        <v>45258.0</v>
      </c>
      <c r="B8751" s="11" t="s">
        <v>4458</v>
      </c>
      <c r="C8751" s="12">
        <v>0.0</v>
      </c>
      <c r="D8751" s="12">
        <f t="shared" si="1"/>
        <v>28</v>
      </c>
    </row>
    <row r="8752">
      <c r="A8752" s="10">
        <v>45258.0</v>
      </c>
      <c r="B8752" s="11" t="s">
        <v>1569</v>
      </c>
      <c r="C8752" s="12">
        <v>0.0</v>
      </c>
      <c r="D8752" s="12">
        <f t="shared" si="1"/>
        <v>28</v>
      </c>
    </row>
    <row r="8753">
      <c r="A8753" s="10">
        <v>45258.0</v>
      </c>
      <c r="B8753" s="11" t="s">
        <v>4906</v>
      </c>
      <c r="C8753" s="12">
        <v>0.0</v>
      </c>
      <c r="D8753" s="12">
        <f t="shared" si="1"/>
        <v>28</v>
      </c>
    </row>
    <row r="8754">
      <c r="A8754" s="10">
        <v>45258.0</v>
      </c>
      <c r="B8754" s="11" t="s">
        <v>428</v>
      </c>
      <c r="C8754" s="12">
        <v>0.0</v>
      </c>
      <c r="D8754" s="12">
        <f t="shared" si="1"/>
        <v>28</v>
      </c>
    </row>
    <row r="8755">
      <c r="A8755" s="10">
        <v>45258.0</v>
      </c>
      <c r="B8755" s="11" t="s">
        <v>1518</v>
      </c>
      <c r="C8755" s="12">
        <v>0.0</v>
      </c>
      <c r="D8755" s="12">
        <f t="shared" si="1"/>
        <v>28</v>
      </c>
    </row>
    <row r="8756">
      <c r="A8756" s="10">
        <v>45258.0</v>
      </c>
      <c r="B8756" s="11" t="s">
        <v>1662</v>
      </c>
      <c r="C8756" s="12">
        <v>0.0</v>
      </c>
      <c r="D8756" s="12">
        <f t="shared" si="1"/>
        <v>28</v>
      </c>
    </row>
    <row r="8757">
      <c r="A8757" s="10">
        <v>45258.0</v>
      </c>
      <c r="B8757" s="11" t="s">
        <v>1516</v>
      </c>
      <c r="C8757" s="12">
        <v>0.0</v>
      </c>
      <c r="D8757" s="12">
        <f t="shared" si="1"/>
        <v>28</v>
      </c>
    </row>
    <row r="8758">
      <c r="A8758" s="10">
        <v>45258.0</v>
      </c>
      <c r="B8758" s="11" t="s">
        <v>5137</v>
      </c>
      <c r="C8758" s="12">
        <v>0.0</v>
      </c>
      <c r="D8758" s="12">
        <f t="shared" si="1"/>
        <v>28</v>
      </c>
    </row>
    <row r="8759">
      <c r="A8759" s="10">
        <v>45258.0</v>
      </c>
      <c r="B8759" s="11" t="s">
        <v>5138</v>
      </c>
      <c r="C8759" s="12">
        <v>0.0</v>
      </c>
      <c r="D8759" s="12">
        <f t="shared" si="1"/>
        <v>28</v>
      </c>
    </row>
    <row r="8760">
      <c r="A8760" s="10">
        <v>45258.0</v>
      </c>
      <c r="B8760" s="11" t="s">
        <v>5139</v>
      </c>
      <c r="C8760" s="12">
        <v>0.0</v>
      </c>
      <c r="D8760" s="12">
        <f t="shared" si="1"/>
        <v>28</v>
      </c>
    </row>
    <row r="8761">
      <c r="A8761" s="10">
        <v>45258.0</v>
      </c>
      <c r="B8761" s="11" t="s">
        <v>5140</v>
      </c>
      <c r="C8761" s="12">
        <v>0.0</v>
      </c>
      <c r="D8761" s="12">
        <f t="shared" si="1"/>
        <v>28</v>
      </c>
    </row>
    <row r="8762">
      <c r="A8762" s="10">
        <v>45258.0</v>
      </c>
      <c r="B8762" s="11" t="s">
        <v>1101</v>
      </c>
      <c r="C8762" s="12">
        <v>0.0</v>
      </c>
      <c r="D8762" s="12">
        <f t="shared" si="1"/>
        <v>28</v>
      </c>
    </row>
    <row r="8763">
      <c r="A8763" s="10">
        <v>45258.0</v>
      </c>
      <c r="B8763" s="11" t="s">
        <v>5141</v>
      </c>
      <c r="C8763" s="12">
        <v>0.0</v>
      </c>
      <c r="D8763" s="12">
        <f t="shared" si="1"/>
        <v>28</v>
      </c>
    </row>
    <row r="8764">
      <c r="A8764" s="10">
        <v>45258.0</v>
      </c>
      <c r="B8764" s="11" t="s">
        <v>5142</v>
      </c>
      <c r="C8764" s="12">
        <v>0.0</v>
      </c>
      <c r="D8764" s="12">
        <f t="shared" si="1"/>
        <v>28</v>
      </c>
    </row>
    <row r="8765">
      <c r="A8765" s="10">
        <v>45258.0</v>
      </c>
      <c r="B8765" s="11" t="s">
        <v>5143</v>
      </c>
      <c r="C8765" s="12">
        <v>0.0</v>
      </c>
      <c r="D8765" s="12">
        <f t="shared" si="1"/>
        <v>28</v>
      </c>
    </row>
    <row r="8766">
      <c r="A8766" s="10">
        <v>45258.0</v>
      </c>
      <c r="B8766" s="11" t="s">
        <v>2192</v>
      </c>
      <c r="C8766" s="12">
        <v>0.0</v>
      </c>
      <c r="D8766" s="12">
        <f t="shared" si="1"/>
        <v>28</v>
      </c>
    </row>
    <row r="8767">
      <c r="A8767" s="10">
        <v>45258.0</v>
      </c>
      <c r="B8767" s="11" t="s">
        <v>1426</v>
      </c>
      <c r="C8767" s="12">
        <v>0.0</v>
      </c>
      <c r="D8767" s="12">
        <f t="shared" si="1"/>
        <v>28</v>
      </c>
    </row>
    <row r="8768">
      <c r="A8768" s="10">
        <v>45258.0</v>
      </c>
      <c r="B8768" s="11" t="s">
        <v>5065</v>
      </c>
      <c r="C8768" s="12">
        <v>0.0</v>
      </c>
      <c r="D8768" s="12">
        <f t="shared" si="1"/>
        <v>28</v>
      </c>
    </row>
    <row r="8769">
      <c r="A8769" s="10">
        <v>45258.0</v>
      </c>
      <c r="B8769" s="11" t="s">
        <v>4700</v>
      </c>
      <c r="C8769" s="12">
        <v>0.0</v>
      </c>
      <c r="D8769" s="12">
        <f t="shared" si="1"/>
        <v>28</v>
      </c>
    </row>
    <row r="8770">
      <c r="A8770" s="10">
        <v>45258.0</v>
      </c>
      <c r="B8770" s="11" t="s">
        <v>5144</v>
      </c>
      <c r="C8770" s="12">
        <v>0.0</v>
      </c>
      <c r="D8770" s="12">
        <f t="shared" si="1"/>
        <v>28</v>
      </c>
    </row>
    <row r="8771">
      <c r="A8771" s="10">
        <v>45258.0</v>
      </c>
      <c r="B8771" s="11" t="s">
        <v>480</v>
      </c>
      <c r="C8771" s="12">
        <v>0.0</v>
      </c>
      <c r="D8771" s="12">
        <f t="shared" si="1"/>
        <v>28</v>
      </c>
    </row>
    <row r="8772">
      <c r="A8772" s="10">
        <v>45258.0</v>
      </c>
      <c r="B8772" s="11" t="s">
        <v>4266</v>
      </c>
      <c r="C8772" s="12">
        <v>0.0</v>
      </c>
      <c r="D8772" s="12">
        <f t="shared" si="1"/>
        <v>28</v>
      </c>
    </row>
    <row r="8773">
      <c r="A8773" s="10">
        <v>45258.0</v>
      </c>
      <c r="B8773" s="11" t="s">
        <v>4085</v>
      </c>
      <c r="C8773" s="12">
        <v>0.0</v>
      </c>
      <c r="D8773" s="12">
        <f t="shared" si="1"/>
        <v>28</v>
      </c>
    </row>
    <row r="8774">
      <c r="A8774" s="10">
        <v>45258.0</v>
      </c>
      <c r="B8774" s="11" t="s">
        <v>5145</v>
      </c>
      <c r="C8774" s="12">
        <v>0.0</v>
      </c>
      <c r="D8774" s="12">
        <f t="shared" si="1"/>
        <v>28</v>
      </c>
    </row>
    <row r="8775">
      <c r="A8775" s="10">
        <v>45258.0</v>
      </c>
      <c r="B8775" s="11" t="s">
        <v>5146</v>
      </c>
      <c r="C8775" s="12">
        <v>0.0</v>
      </c>
      <c r="D8775" s="12">
        <f t="shared" si="1"/>
        <v>28</v>
      </c>
    </row>
    <row r="8776">
      <c r="A8776" s="10">
        <v>45258.0</v>
      </c>
      <c r="B8776" s="11" t="s">
        <v>5147</v>
      </c>
      <c r="C8776" s="12">
        <v>0.0</v>
      </c>
      <c r="D8776" s="12">
        <f t="shared" si="1"/>
        <v>28</v>
      </c>
    </row>
    <row r="8777">
      <c r="A8777" s="10">
        <v>45258.0</v>
      </c>
      <c r="B8777" s="11" t="s">
        <v>2896</v>
      </c>
      <c r="C8777" s="12">
        <v>0.0</v>
      </c>
      <c r="D8777" s="12">
        <f t="shared" si="1"/>
        <v>28</v>
      </c>
    </row>
    <row r="8778">
      <c r="A8778" s="10">
        <v>45258.0</v>
      </c>
      <c r="B8778" s="11" t="s">
        <v>5148</v>
      </c>
      <c r="C8778" s="12">
        <v>0.0</v>
      </c>
      <c r="D8778" s="12">
        <f t="shared" si="1"/>
        <v>28</v>
      </c>
    </row>
    <row r="8779">
      <c r="A8779" s="10">
        <v>45258.0</v>
      </c>
      <c r="B8779" s="11" t="s">
        <v>3050</v>
      </c>
      <c r="C8779" s="12">
        <v>0.0</v>
      </c>
      <c r="D8779" s="12">
        <f t="shared" si="1"/>
        <v>28</v>
      </c>
    </row>
    <row r="8780">
      <c r="A8780" s="10">
        <v>45258.0</v>
      </c>
      <c r="B8780" s="11" t="s">
        <v>5149</v>
      </c>
      <c r="C8780" s="12">
        <v>0.0</v>
      </c>
      <c r="D8780" s="12">
        <f t="shared" si="1"/>
        <v>28</v>
      </c>
    </row>
    <row r="8781">
      <c r="A8781" s="10">
        <v>45258.0</v>
      </c>
      <c r="B8781" s="11" t="s">
        <v>1082</v>
      </c>
      <c r="C8781" s="12">
        <v>0.0</v>
      </c>
      <c r="D8781" s="12">
        <f t="shared" si="1"/>
        <v>28</v>
      </c>
    </row>
    <row r="8782">
      <c r="A8782" s="10">
        <v>45258.0</v>
      </c>
      <c r="B8782" s="11" t="s">
        <v>3291</v>
      </c>
      <c r="C8782" s="12">
        <v>0.0</v>
      </c>
      <c r="D8782" s="12">
        <f t="shared" si="1"/>
        <v>28</v>
      </c>
    </row>
    <row r="8783">
      <c r="A8783" s="10">
        <v>45258.0</v>
      </c>
      <c r="B8783" s="11" t="s">
        <v>5150</v>
      </c>
      <c r="C8783" s="12">
        <v>0.0</v>
      </c>
      <c r="D8783" s="12">
        <f t="shared" si="1"/>
        <v>28</v>
      </c>
    </row>
    <row r="8784">
      <c r="A8784" s="10">
        <v>45258.0</v>
      </c>
      <c r="B8784" s="11" t="s">
        <v>5151</v>
      </c>
      <c r="C8784" s="12">
        <v>0.0</v>
      </c>
      <c r="D8784" s="12">
        <f t="shared" si="1"/>
        <v>28</v>
      </c>
    </row>
    <row r="8785">
      <c r="A8785" s="10">
        <v>45258.0</v>
      </c>
      <c r="B8785" s="11" t="s">
        <v>1642</v>
      </c>
      <c r="C8785" s="12">
        <v>0.0</v>
      </c>
      <c r="D8785" s="12">
        <f t="shared" si="1"/>
        <v>28</v>
      </c>
    </row>
    <row r="8786">
      <c r="A8786" s="10">
        <v>45258.0</v>
      </c>
      <c r="B8786" s="11" t="s">
        <v>1886</v>
      </c>
      <c r="C8786" s="12">
        <v>0.0</v>
      </c>
      <c r="D8786" s="12">
        <f t="shared" si="1"/>
        <v>28</v>
      </c>
    </row>
    <row r="8787">
      <c r="A8787" s="10">
        <v>45258.0</v>
      </c>
      <c r="B8787" s="11" t="s">
        <v>3033</v>
      </c>
      <c r="C8787" s="12">
        <v>0.0</v>
      </c>
      <c r="D8787" s="12">
        <f t="shared" si="1"/>
        <v>28</v>
      </c>
    </row>
    <row r="8788">
      <c r="A8788" s="10">
        <v>45258.0</v>
      </c>
      <c r="B8788" s="11" t="s">
        <v>5152</v>
      </c>
      <c r="C8788" s="12">
        <v>0.0</v>
      </c>
      <c r="D8788" s="12">
        <f t="shared" si="1"/>
        <v>28</v>
      </c>
    </row>
    <row r="8789">
      <c r="A8789" s="10">
        <v>45258.0</v>
      </c>
      <c r="B8789" s="11" t="s">
        <v>5153</v>
      </c>
      <c r="C8789" s="12">
        <v>0.0</v>
      </c>
      <c r="D8789" s="12">
        <f t="shared" si="1"/>
        <v>28</v>
      </c>
    </row>
    <row r="8790">
      <c r="A8790" s="10">
        <v>45248.0</v>
      </c>
      <c r="B8790" s="11" t="s">
        <v>5154</v>
      </c>
      <c r="C8790" s="12">
        <v>0.0</v>
      </c>
      <c r="D8790" s="12">
        <f t="shared" si="1"/>
        <v>18</v>
      </c>
    </row>
    <row r="8791">
      <c r="A8791" s="10">
        <v>45248.0</v>
      </c>
      <c r="B8791" s="11" t="s">
        <v>1203</v>
      </c>
      <c r="C8791" s="12">
        <v>0.0</v>
      </c>
      <c r="D8791" s="12">
        <f t="shared" si="1"/>
        <v>18</v>
      </c>
    </row>
    <row r="8792">
      <c r="A8792" s="10">
        <v>45248.0</v>
      </c>
      <c r="B8792" s="11" t="s">
        <v>5155</v>
      </c>
      <c r="C8792" s="12">
        <v>0.0</v>
      </c>
      <c r="D8792" s="12">
        <f t="shared" si="1"/>
        <v>18</v>
      </c>
    </row>
    <row r="8793">
      <c r="A8793" s="10">
        <v>45248.0</v>
      </c>
      <c r="B8793" s="11" t="s">
        <v>661</v>
      </c>
      <c r="C8793" s="12">
        <v>0.0</v>
      </c>
      <c r="D8793" s="12">
        <f t="shared" si="1"/>
        <v>18</v>
      </c>
    </row>
    <row r="8794">
      <c r="A8794" s="10">
        <v>45248.0</v>
      </c>
      <c r="B8794" s="11" t="s">
        <v>547</v>
      </c>
      <c r="C8794" s="12">
        <v>0.0</v>
      </c>
      <c r="D8794" s="12">
        <f t="shared" si="1"/>
        <v>18</v>
      </c>
    </row>
    <row r="8795">
      <c r="A8795" s="10">
        <v>45248.0</v>
      </c>
      <c r="B8795" s="11" t="s">
        <v>5156</v>
      </c>
      <c r="C8795" s="12">
        <v>0.0</v>
      </c>
      <c r="D8795" s="12">
        <f t="shared" si="1"/>
        <v>18</v>
      </c>
    </row>
    <row r="8796">
      <c r="A8796" s="10">
        <v>45248.0</v>
      </c>
      <c r="B8796" s="11" t="s">
        <v>2449</v>
      </c>
      <c r="C8796" s="12">
        <v>0.0</v>
      </c>
      <c r="D8796" s="12">
        <f t="shared" si="1"/>
        <v>18</v>
      </c>
    </row>
    <row r="8797">
      <c r="A8797" s="10">
        <v>45248.0</v>
      </c>
      <c r="B8797" s="11" t="s">
        <v>1589</v>
      </c>
      <c r="C8797" s="12">
        <v>0.0</v>
      </c>
      <c r="D8797" s="12">
        <f t="shared" si="1"/>
        <v>18</v>
      </c>
    </row>
    <row r="8798">
      <c r="A8798" s="10">
        <v>45248.0</v>
      </c>
      <c r="B8798" s="11" t="s">
        <v>2487</v>
      </c>
      <c r="C8798" s="12">
        <v>0.0</v>
      </c>
      <c r="D8798" s="12">
        <f t="shared" si="1"/>
        <v>18</v>
      </c>
    </row>
    <row r="8799">
      <c r="A8799" s="10">
        <v>45248.0</v>
      </c>
      <c r="B8799" s="11" t="s">
        <v>879</v>
      </c>
      <c r="C8799" s="12">
        <v>0.0</v>
      </c>
      <c r="D8799" s="12">
        <f t="shared" si="1"/>
        <v>18</v>
      </c>
    </row>
    <row r="8800">
      <c r="A8800" s="10">
        <v>45248.0</v>
      </c>
      <c r="B8800" s="11" t="s">
        <v>124</v>
      </c>
      <c r="C8800" s="12">
        <v>0.0</v>
      </c>
      <c r="D8800" s="12">
        <f t="shared" si="1"/>
        <v>18</v>
      </c>
    </row>
    <row r="8801">
      <c r="A8801" s="10">
        <v>45248.0</v>
      </c>
      <c r="B8801" s="11" t="s">
        <v>2193</v>
      </c>
      <c r="C8801" s="12">
        <v>0.0</v>
      </c>
      <c r="D8801" s="12">
        <f t="shared" si="1"/>
        <v>18</v>
      </c>
    </row>
    <row r="8802">
      <c r="A8802" s="10">
        <v>45248.0</v>
      </c>
      <c r="B8802" s="11" t="s">
        <v>937</v>
      </c>
      <c r="C8802" s="12">
        <v>0.0</v>
      </c>
      <c r="D8802" s="12">
        <f t="shared" si="1"/>
        <v>18</v>
      </c>
    </row>
    <row r="8803">
      <c r="A8803" s="10">
        <v>45248.0</v>
      </c>
      <c r="B8803" s="11" t="s">
        <v>1338</v>
      </c>
      <c r="C8803" s="12">
        <v>0.0</v>
      </c>
      <c r="D8803" s="12">
        <f t="shared" si="1"/>
        <v>18</v>
      </c>
    </row>
    <row r="8804">
      <c r="A8804" s="10">
        <v>45248.0</v>
      </c>
      <c r="B8804" s="11" t="s">
        <v>174</v>
      </c>
      <c r="C8804" s="12">
        <v>0.0</v>
      </c>
      <c r="D8804" s="12">
        <f t="shared" si="1"/>
        <v>18</v>
      </c>
    </row>
    <row r="8805">
      <c r="A8805" s="10">
        <v>45248.0</v>
      </c>
      <c r="B8805" s="11" t="s">
        <v>5157</v>
      </c>
      <c r="C8805" s="12">
        <v>0.0</v>
      </c>
      <c r="D8805" s="12">
        <f t="shared" si="1"/>
        <v>18</v>
      </c>
    </row>
    <row r="8806">
      <c r="A8806" s="10">
        <v>45248.0</v>
      </c>
      <c r="B8806" s="11" t="s">
        <v>933</v>
      </c>
      <c r="C8806" s="12">
        <v>0.0</v>
      </c>
      <c r="D8806" s="12">
        <f t="shared" si="1"/>
        <v>18</v>
      </c>
    </row>
    <row r="8807">
      <c r="A8807" s="10">
        <v>45248.0</v>
      </c>
      <c r="B8807" s="11" t="s">
        <v>145</v>
      </c>
      <c r="C8807" s="12">
        <v>0.0</v>
      </c>
      <c r="D8807" s="12">
        <f t="shared" si="1"/>
        <v>18</v>
      </c>
    </row>
    <row r="8808">
      <c r="A8808" s="10">
        <v>45248.0</v>
      </c>
      <c r="B8808" s="11" t="s">
        <v>5158</v>
      </c>
      <c r="C8808" s="12">
        <v>0.0</v>
      </c>
      <c r="D8808" s="12">
        <f t="shared" si="1"/>
        <v>18</v>
      </c>
    </row>
    <row r="8809">
      <c r="A8809" s="10">
        <v>45248.0</v>
      </c>
      <c r="B8809" s="11" t="s">
        <v>5159</v>
      </c>
      <c r="C8809" s="12">
        <v>0.0</v>
      </c>
      <c r="D8809" s="12">
        <f t="shared" si="1"/>
        <v>18</v>
      </c>
    </row>
    <row r="8810">
      <c r="A8810" s="10">
        <v>45248.0</v>
      </c>
      <c r="B8810" s="11" t="s">
        <v>5160</v>
      </c>
      <c r="C8810" s="12">
        <v>0.0</v>
      </c>
      <c r="D8810" s="12">
        <f t="shared" si="1"/>
        <v>18</v>
      </c>
    </row>
    <row r="8811">
      <c r="A8811" s="10">
        <v>45248.0</v>
      </c>
      <c r="B8811" s="11" t="s">
        <v>1101</v>
      </c>
      <c r="C8811" s="12">
        <v>0.0</v>
      </c>
      <c r="D8811" s="12">
        <f t="shared" si="1"/>
        <v>18</v>
      </c>
    </row>
    <row r="8812">
      <c r="A8812" s="10">
        <v>45248.0</v>
      </c>
      <c r="B8812" s="11" t="s">
        <v>5161</v>
      </c>
      <c r="C8812" s="12">
        <v>0.0</v>
      </c>
      <c r="D8812" s="12">
        <f t="shared" si="1"/>
        <v>18</v>
      </c>
    </row>
    <row r="8813">
      <c r="A8813" s="10">
        <v>45248.0</v>
      </c>
      <c r="B8813" s="11" t="s">
        <v>5162</v>
      </c>
      <c r="C8813" s="12">
        <v>0.0</v>
      </c>
      <c r="D8813" s="12">
        <f t="shared" si="1"/>
        <v>18</v>
      </c>
    </row>
    <row r="8814">
      <c r="A8814" s="10">
        <v>45248.0</v>
      </c>
      <c r="B8814" s="11" t="s">
        <v>5163</v>
      </c>
      <c r="C8814" s="12">
        <v>0.0</v>
      </c>
      <c r="D8814" s="12">
        <f t="shared" si="1"/>
        <v>18</v>
      </c>
    </row>
    <row r="8815">
      <c r="A8815" s="10">
        <v>45248.0</v>
      </c>
      <c r="B8815" s="11" t="s">
        <v>5164</v>
      </c>
      <c r="C8815" s="12">
        <v>0.0</v>
      </c>
      <c r="D8815" s="12">
        <f t="shared" si="1"/>
        <v>18</v>
      </c>
    </row>
    <row r="8816">
      <c r="A8816" s="10">
        <v>45248.0</v>
      </c>
      <c r="B8816" s="11" t="s">
        <v>5165</v>
      </c>
      <c r="C8816" s="12">
        <v>0.0</v>
      </c>
      <c r="D8816" s="12">
        <f t="shared" si="1"/>
        <v>18</v>
      </c>
    </row>
    <row r="8817">
      <c r="A8817" s="10">
        <v>45248.0</v>
      </c>
      <c r="B8817" s="11" t="s">
        <v>5166</v>
      </c>
      <c r="C8817" s="12">
        <v>0.0</v>
      </c>
      <c r="D8817" s="12">
        <f t="shared" si="1"/>
        <v>18</v>
      </c>
    </row>
    <row r="8818">
      <c r="A8818" s="10">
        <v>45248.0</v>
      </c>
      <c r="B8818" s="11" t="s">
        <v>2347</v>
      </c>
      <c r="C8818" s="12">
        <v>0.0</v>
      </c>
      <c r="D8818" s="12">
        <f t="shared" si="1"/>
        <v>18</v>
      </c>
    </row>
    <row r="8819">
      <c r="A8819" s="10">
        <v>45248.0</v>
      </c>
      <c r="B8819" s="11" t="s">
        <v>5167</v>
      </c>
      <c r="C8819" s="12">
        <v>0.0</v>
      </c>
      <c r="D8819" s="12">
        <f t="shared" si="1"/>
        <v>18</v>
      </c>
    </row>
    <row r="8820">
      <c r="A8820" s="10">
        <v>45248.0</v>
      </c>
      <c r="B8820" s="11" t="s">
        <v>5168</v>
      </c>
      <c r="C8820" s="12">
        <v>0.0</v>
      </c>
      <c r="D8820" s="12">
        <f t="shared" si="1"/>
        <v>18</v>
      </c>
    </row>
    <row r="8821">
      <c r="A8821" s="10">
        <v>45248.0</v>
      </c>
      <c r="B8821" s="11" t="s">
        <v>2369</v>
      </c>
      <c r="C8821" s="12">
        <v>0.0</v>
      </c>
      <c r="D8821" s="12">
        <f t="shared" si="1"/>
        <v>18</v>
      </c>
    </row>
    <row r="8822">
      <c r="A8822" s="10">
        <v>45248.0</v>
      </c>
      <c r="B8822" s="11" t="s">
        <v>1567</v>
      </c>
      <c r="C8822" s="12">
        <v>0.0</v>
      </c>
      <c r="D8822" s="12">
        <f t="shared" si="1"/>
        <v>18</v>
      </c>
    </row>
    <row r="8823">
      <c r="A8823" s="10">
        <v>45248.0</v>
      </c>
      <c r="B8823" s="11" t="s">
        <v>5169</v>
      </c>
      <c r="C8823" s="12">
        <v>0.0</v>
      </c>
      <c r="D8823" s="12">
        <f t="shared" si="1"/>
        <v>18</v>
      </c>
    </row>
    <row r="8824">
      <c r="A8824" s="10">
        <v>45248.0</v>
      </c>
      <c r="B8824" s="11" t="s">
        <v>1703</v>
      </c>
      <c r="C8824" s="12">
        <v>0.0</v>
      </c>
      <c r="D8824" s="12">
        <f t="shared" si="1"/>
        <v>18</v>
      </c>
    </row>
    <row r="8825">
      <c r="A8825" s="10">
        <v>45248.0</v>
      </c>
      <c r="B8825" s="11" t="s">
        <v>2296</v>
      </c>
      <c r="C8825" s="12">
        <v>0.0</v>
      </c>
      <c r="D8825" s="12">
        <f t="shared" si="1"/>
        <v>18</v>
      </c>
    </row>
    <row r="8826">
      <c r="A8826" s="10">
        <v>45248.0</v>
      </c>
      <c r="B8826" s="11" t="s">
        <v>2476</v>
      </c>
      <c r="C8826" s="12">
        <v>0.0</v>
      </c>
      <c r="D8826" s="12">
        <f t="shared" si="1"/>
        <v>18</v>
      </c>
    </row>
    <row r="8827">
      <c r="A8827" s="10">
        <v>45248.0</v>
      </c>
      <c r="B8827" s="11" t="s">
        <v>5170</v>
      </c>
      <c r="C8827" s="12">
        <v>0.0</v>
      </c>
      <c r="D8827" s="12">
        <f t="shared" si="1"/>
        <v>18</v>
      </c>
    </row>
    <row r="8828">
      <c r="A8828" s="10">
        <v>45248.0</v>
      </c>
      <c r="B8828" s="11" t="s">
        <v>1926</v>
      </c>
      <c r="C8828" s="12">
        <v>0.0</v>
      </c>
      <c r="D8828" s="12">
        <f t="shared" si="1"/>
        <v>18</v>
      </c>
    </row>
    <row r="8829">
      <c r="A8829" s="10">
        <v>45248.0</v>
      </c>
      <c r="B8829" s="11" t="s">
        <v>5171</v>
      </c>
      <c r="C8829" s="12">
        <v>0.0</v>
      </c>
      <c r="D8829" s="12">
        <f t="shared" si="1"/>
        <v>18</v>
      </c>
    </row>
    <row r="8830">
      <c r="A8830" s="10">
        <v>45248.0</v>
      </c>
      <c r="B8830" s="11" t="s">
        <v>658</v>
      </c>
      <c r="C8830" s="12">
        <v>0.0</v>
      </c>
      <c r="D8830" s="12">
        <f t="shared" si="1"/>
        <v>18</v>
      </c>
    </row>
    <row r="8831">
      <c r="A8831" s="10">
        <v>45248.0</v>
      </c>
      <c r="B8831" s="11" t="s">
        <v>1651</v>
      </c>
      <c r="C8831" s="12">
        <v>0.0</v>
      </c>
      <c r="D8831" s="12">
        <f t="shared" si="1"/>
        <v>18</v>
      </c>
    </row>
    <row r="8832">
      <c r="A8832" s="10">
        <v>45248.0</v>
      </c>
      <c r="B8832" s="11" t="s">
        <v>5172</v>
      </c>
      <c r="C8832" s="12">
        <v>0.0</v>
      </c>
      <c r="D8832" s="12">
        <f t="shared" si="1"/>
        <v>18</v>
      </c>
    </row>
    <row r="8833">
      <c r="A8833" s="10">
        <v>45248.0</v>
      </c>
      <c r="B8833" s="11" t="s">
        <v>1601</v>
      </c>
      <c r="C8833" s="12">
        <v>0.0</v>
      </c>
      <c r="D8833" s="12">
        <f t="shared" si="1"/>
        <v>18</v>
      </c>
    </row>
    <row r="8834">
      <c r="A8834" s="10">
        <v>45248.0</v>
      </c>
      <c r="B8834" s="11" t="s">
        <v>5173</v>
      </c>
      <c r="C8834" s="12">
        <v>0.0</v>
      </c>
      <c r="D8834" s="12">
        <f t="shared" si="1"/>
        <v>18</v>
      </c>
    </row>
    <row r="8835">
      <c r="A8835" s="10">
        <v>45248.0</v>
      </c>
      <c r="B8835" s="11" t="s">
        <v>707</v>
      </c>
      <c r="C8835" s="12">
        <v>0.0</v>
      </c>
      <c r="D8835" s="12">
        <f t="shared" si="1"/>
        <v>18</v>
      </c>
    </row>
    <row r="8836">
      <c r="A8836" s="10">
        <v>45248.0</v>
      </c>
      <c r="B8836" s="11" t="s">
        <v>5174</v>
      </c>
      <c r="C8836" s="12">
        <v>0.0</v>
      </c>
      <c r="D8836" s="12">
        <f t="shared" si="1"/>
        <v>18</v>
      </c>
    </row>
    <row r="8837">
      <c r="A8837" s="10">
        <v>45248.0</v>
      </c>
      <c r="B8837" s="11" t="s">
        <v>5036</v>
      </c>
      <c r="C8837" s="12">
        <v>0.0</v>
      </c>
      <c r="D8837" s="12">
        <f t="shared" si="1"/>
        <v>18</v>
      </c>
    </row>
    <row r="8838">
      <c r="A8838" s="10">
        <v>45259.0</v>
      </c>
      <c r="B8838" s="11" t="s">
        <v>5175</v>
      </c>
      <c r="C8838" s="12">
        <v>0.0</v>
      </c>
      <c r="D8838" s="12">
        <f t="shared" si="1"/>
        <v>29</v>
      </c>
    </row>
    <row r="8839">
      <c r="A8839" s="10">
        <v>45259.0</v>
      </c>
      <c r="B8839" s="11" t="s">
        <v>1200</v>
      </c>
      <c r="C8839" s="12">
        <v>0.0</v>
      </c>
      <c r="D8839" s="12">
        <f t="shared" si="1"/>
        <v>29</v>
      </c>
    </row>
    <row r="8840">
      <c r="A8840" s="10">
        <v>45259.0</v>
      </c>
      <c r="B8840" s="11" t="s">
        <v>2600</v>
      </c>
      <c r="C8840" s="12">
        <v>0.0</v>
      </c>
      <c r="D8840" s="12">
        <f t="shared" si="1"/>
        <v>29</v>
      </c>
    </row>
    <row r="8841">
      <c r="A8841" s="10">
        <v>45259.0</v>
      </c>
      <c r="B8841" s="11" t="s">
        <v>5176</v>
      </c>
      <c r="C8841" s="12">
        <v>0.0</v>
      </c>
      <c r="D8841" s="12">
        <f t="shared" si="1"/>
        <v>29</v>
      </c>
    </row>
    <row r="8842">
      <c r="A8842" s="10">
        <v>45259.0</v>
      </c>
      <c r="B8842" s="11" t="s">
        <v>5177</v>
      </c>
      <c r="C8842" s="12">
        <v>0.0</v>
      </c>
      <c r="D8842" s="12">
        <f t="shared" si="1"/>
        <v>29</v>
      </c>
    </row>
    <row r="8843">
      <c r="A8843" s="10">
        <v>45259.0</v>
      </c>
      <c r="B8843" s="11" t="s">
        <v>5178</v>
      </c>
      <c r="C8843" s="12">
        <v>0.0</v>
      </c>
      <c r="D8843" s="12">
        <f t="shared" si="1"/>
        <v>29</v>
      </c>
    </row>
    <row r="8844">
      <c r="A8844" s="10">
        <v>45259.0</v>
      </c>
      <c r="B8844" s="11" t="s">
        <v>5179</v>
      </c>
      <c r="C8844" s="12">
        <v>0.0</v>
      </c>
      <c r="D8844" s="12">
        <f t="shared" si="1"/>
        <v>29</v>
      </c>
    </row>
    <row r="8845">
      <c r="A8845" s="10">
        <v>45259.0</v>
      </c>
      <c r="B8845" s="11" t="s">
        <v>5180</v>
      </c>
      <c r="C8845" s="12">
        <v>0.0</v>
      </c>
      <c r="D8845" s="12">
        <f t="shared" si="1"/>
        <v>29</v>
      </c>
    </row>
    <row r="8846">
      <c r="A8846" s="10">
        <v>45259.0</v>
      </c>
      <c r="B8846" s="11" t="s">
        <v>5181</v>
      </c>
      <c r="C8846" s="12">
        <v>0.0</v>
      </c>
      <c r="D8846" s="12">
        <f t="shared" si="1"/>
        <v>29</v>
      </c>
    </row>
    <row r="8847">
      <c r="A8847" s="10">
        <v>45259.0</v>
      </c>
      <c r="B8847" s="11" t="s">
        <v>2169</v>
      </c>
      <c r="C8847" s="12">
        <v>0.0</v>
      </c>
      <c r="D8847" s="12">
        <f t="shared" si="1"/>
        <v>29</v>
      </c>
    </row>
    <row r="8848">
      <c r="A8848" s="10">
        <v>45259.0</v>
      </c>
      <c r="B8848" s="11" t="s">
        <v>5182</v>
      </c>
      <c r="C8848" s="12">
        <v>0.0</v>
      </c>
      <c r="D8848" s="12">
        <f t="shared" si="1"/>
        <v>29</v>
      </c>
    </row>
    <row r="8849">
      <c r="A8849" s="10">
        <v>45259.0</v>
      </c>
      <c r="B8849" s="11" t="s">
        <v>5183</v>
      </c>
      <c r="C8849" s="12">
        <v>0.0</v>
      </c>
      <c r="D8849" s="12">
        <f t="shared" si="1"/>
        <v>29</v>
      </c>
    </row>
    <row r="8850">
      <c r="A8850" s="10">
        <v>45259.0</v>
      </c>
      <c r="B8850" s="11" t="s">
        <v>5184</v>
      </c>
      <c r="C8850" s="12">
        <v>0.0</v>
      </c>
      <c r="D8850" s="12">
        <f t="shared" si="1"/>
        <v>29</v>
      </c>
    </row>
    <row r="8851">
      <c r="A8851" s="10">
        <v>45259.0</v>
      </c>
      <c r="B8851" s="11" t="s">
        <v>619</v>
      </c>
      <c r="C8851" s="12">
        <v>0.0</v>
      </c>
      <c r="D8851" s="12">
        <f t="shared" si="1"/>
        <v>29</v>
      </c>
    </row>
    <row r="8852">
      <c r="A8852" s="10">
        <v>45259.0</v>
      </c>
      <c r="B8852" s="11" t="s">
        <v>4671</v>
      </c>
      <c r="C8852" s="12">
        <v>0.0</v>
      </c>
      <c r="D8852" s="12">
        <f t="shared" si="1"/>
        <v>29</v>
      </c>
    </row>
    <row r="8853">
      <c r="A8853" s="10">
        <v>45259.0</v>
      </c>
      <c r="B8853" s="11" t="s">
        <v>1559</v>
      </c>
      <c r="C8853" s="12">
        <v>0.0</v>
      </c>
      <c r="D8853" s="12">
        <f t="shared" si="1"/>
        <v>29</v>
      </c>
    </row>
    <row r="8854">
      <c r="A8854" s="10">
        <v>45259.0</v>
      </c>
      <c r="B8854" s="11" t="s">
        <v>5185</v>
      </c>
      <c r="C8854" s="12">
        <v>0.0</v>
      </c>
      <c r="D8854" s="12">
        <f t="shared" si="1"/>
        <v>29</v>
      </c>
    </row>
    <row r="8855">
      <c r="A8855" s="10">
        <v>45259.0</v>
      </c>
      <c r="B8855" s="11" t="s">
        <v>1214</v>
      </c>
      <c r="C8855" s="12">
        <v>0.0</v>
      </c>
      <c r="D8855" s="12">
        <f t="shared" si="1"/>
        <v>29</v>
      </c>
    </row>
    <row r="8856">
      <c r="A8856" s="10">
        <v>45259.0</v>
      </c>
      <c r="B8856" s="11" t="s">
        <v>1674</v>
      </c>
      <c r="C8856" s="12">
        <v>0.0</v>
      </c>
      <c r="D8856" s="12">
        <f t="shared" si="1"/>
        <v>29</v>
      </c>
    </row>
    <row r="8857">
      <c r="A8857" s="10">
        <v>45259.0</v>
      </c>
      <c r="B8857" s="11" t="s">
        <v>680</v>
      </c>
      <c r="C8857" s="12">
        <v>0.0</v>
      </c>
      <c r="D8857" s="12">
        <f t="shared" si="1"/>
        <v>29</v>
      </c>
    </row>
    <row r="8858">
      <c r="A8858" s="10">
        <v>45259.0</v>
      </c>
      <c r="B8858" s="11" t="s">
        <v>918</v>
      </c>
      <c r="C8858" s="12">
        <v>0.0</v>
      </c>
      <c r="D8858" s="12">
        <f t="shared" si="1"/>
        <v>29</v>
      </c>
    </row>
    <row r="8859">
      <c r="A8859" s="10">
        <v>45259.0</v>
      </c>
      <c r="B8859" s="11" t="s">
        <v>4937</v>
      </c>
      <c r="C8859" s="12">
        <v>0.0</v>
      </c>
      <c r="D8859" s="12">
        <f t="shared" si="1"/>
        <v>29</v>
      </c>
    </row>
    <row r="8860">
      <c r="A8860" s="10">
        <v>45259.0</v>
      </c>
      <c r="B8860" s="11" t="s">
        <v>5186</v>
      </c>
      <c r="C8860" s="12">
        <v>0.0</v>
      </c>
      <c r="D8860" s="12">
        <f t="shared" si="1"/>
        <v>29</v>
      </c>
    </row>
    <row r="8861">
      <c r="A8861" s="10">
        <v>45259.0</v>
      </c>
      <c r="B8861" s="11" t="s">
        <v>4548</v>
      </c>
      <c r="C8861" s="12">
        <v>0.0</v>
      </c>
      <c r="D8861" s="12">
        <f t="shared" si="1"/>
        <v>29</v>
      </c>
    </row>
    <row r="8862">
      <c r="A8862" s="10">
        <v>45259.0</v>
      </c>
      <c r="B8862" s="11" t="s">
        <v>5187</v>
      </c>
      <c r="C8862" s="12">
        <v>0.0</v>
      </c>
      <c r="D8862" s="12">
        <f t="shared" si="1"/>
        <v>29</v>
      </c>
    </row>
    <row r="8863">
      <c r="A8863" s="10">
        <v>45259.0</v>
      </c>
      <c r="B8863" s="11" t="s">
        <v>5188</v>
      </c>
      <c r="C8863" s="12">
        <v>0.0</v>
      </c>
      <c r="D8863" s="12">
        <f t="shared" si="1"/>
        <v>29</v>
      </c>
    </row>
    <row r="8864">
      <c r="A8864" s="10">
        <v>45259.0</v>
      </c>
      <c r="B8864" s="11" t="s">
        <v>1165</v>
      </c>
      <c r="C8864" s="12">
        <v>0.0</v>
      </c>
      <c r="D8864" s="12">
        <f t="shared" si="1"/>
        <v>29</v>
      </c>
    </row>
    <row r="8865">
      <c r="A8865" s="10">
        <v>45259.0</v>
      </c>
      <c r="B8865" s="11" t="s">
        <v>5189</v>
      </c>
      <c r="C8865" s="12">
        <v>0.0</v>
      </c>
      <c r="D8865" s="12">
        <f t="shared" si="1"/>
        <v>29</v>
      </c>
    </row>
    <row r="8866">
      <c r="A8866" s="10">
        <v>45259.0</v>
      </c>
      <c r="B8866" s="11" t="s">
        <v>2518</v>
      </c>
      <c r="C8866" s="12">
        <v>0.0</v>
      </c>
      <c r="D8866" s="12">
        <f t="shared" si="1"/>
        <v>29</v>
      </c>
    </row>
    <row r="8867">
      <c r="A8867" s="10">
        <v>45259.0</v>
      </c>
      <c r="B8867" s="11" t="s">
        <v>1234</v>
      </c>
      <c r="C8867" s="12">
        <v>0.0</v>
      </c>
      <c r="D8867" s="12">
        <f t="shared" si="1"/>
        <v>29</v>
      </c>
    </row>
    <row r="8868">
      <c r="A8868" s="10">
        <v>45259.0</v>
      </c>
      <c r="B8868" s="11" t="s">
        <v>2678</v>
      </c>
      <c r="C8868" s="12">
        <v>0.0</v>
      </c>
      <c r="D8868" s="12">
        <f t="shared" si="1"/>
        <v>29</v>
      </c>
    </row>
    <row r="8869">
      <c r="A8869" s="10">
        <v>45259.0</v>
      </c>
      <c r="B8869" s="11" t="s">
        <v>2268</v>
      </c>
      <c r="C8869" s="12">
        <v>0.0</v>
      </c>
      <c r="D8869" s="12">
        <f t="shared" si="1"/>
        <v>29</v>
      </c>
    </row>
    <row r="8870">
      <c r="A8870" s="10">
        <v>45259.0</v>
      </c>
      <c r="B8870" s="11" t="s">
        <v>1162</v>
      </c>
      <c r="C8870" s="12">
        <v>0.0</v>
      </c>
      <c r="D8870" s="12">
        <f t="shared" si="1"/>
        <v>29</v>
      </c>
    </row>
    <row r="8871">
      <c r="A8871" s="10">
        <v>45259.0</v>
      </c>
      <c r="B8871" s="11" t="s">
        <v>5190</v>
      </c>
      <c r="C8871" s="12">
        <v>0.0</v>
      </c>
      <c r="D8871" s="12">
        <f t="shared" si="1"/>
        <v>29</v>
      </c>
    </row>
    <row r="8872">
      <c r="A8872" s="10">
        <v>45259.0</v>
      </c>
      <c r="B8872" s="11" t="s">
        <v>1711</v>
      </c>
      <c r="C8872" s="12">
        <v>0.0</v>
      </c>
      <c r="D8872" s="12">
        <f t="shared" si="1"/>
        <v>29</v>
      </c>
    </row>
    <row r="8873">
      <c r="A8873" s="10">
        <v>45259.0</v>
      </c>
      <c r="B8873" s="11" t="s">
        <v>855</v>
      </c>
      <c r="C8873" s="12">
        <v>0.0</v>
      </c>
      <c r="D8873" s="12">
        <f t="shared" si="1"/>
        <v>29</v>
      </c>
    </row>
    <row r="8874">
      <c r="A8874" s="10">
        <v>45259.0</v>
      </c>
      <c r="B8874" s="11" t="s">
        <v>5191</v>
      </c>
      <c r="C8874" s="12">
        <v>0.0</v>
      </c>
      <c r="D8874" s="12">
        <f t="shared" si="1"/>
        <v>29</v>
      </c>
    </row>
    <row r="8875">
      <c r="A8875" s="10">
        <v>45259.0</v>
      </c>
      <c r="B8875" s="11" t="s">
        <v>2564</v>
      </c>
      <c r="C8875" s="12">
        <v>0.0</v>
      </c>
      <c r="D8875" s="12">
        <f t="shared" si="1"/>
        <v>29</v>
      </c>
    </row>
    <row r="8876">
      <c r="A8876" s="10">
        <v>45259.0</v>
      </c>
      <c r="B8876" s="11" t="s">
        <v>650</v>
      </c>
      <c r="C8876" s="12">
        <v>0.0</v>
      </c>
      <c r="D8876" s="12">
        <f t="shared" si="1"/>
        <v>29</v>
      </c>
    </row>
    <row r="8877">
      <c r="A8877" s="10">
        <v>45259.0</v>
      </c>
      <c r="B8877" s="11" t="s">
        <v>5192</v>
      </c>
      <c r="C8877" s="12">
        <v>0.0</v>
      </c>
      <c r="D8877" s="12">
        <f t="shared" si="1"/>
        <v>29</v>
      </c>
    </row>
    <row r="8878">
      <c r="A8878" s="10">
        <v>45259.0</v>
      </c>
      <c r="B8878" s="11" t="s">
        <v>2870</v>
      </c>
      <c r="C8878" s="12">
        <v>0.0</v>
      </c>
      <c r="D8878" s="12">
        <f t="shared" si="1"/>
        <v>29</v>
      </c>
    </row>
    <row r="8879">
      <c r="A8879" s="10">
        <v>45259.0</v>
      </c>
      <c r="B8879" s="11" t="s">
        <v>5193</v>
      </c>
      <c r="C8879" s="12">
        <v>0.0</v>
      </c>
      <c r="D8879" s="12">
        <f t="shared" si="1"/>
        <v>29</v>
      </c>
    </row>
    <row r="8880">
      <c r="A8880" s="10">
        <v>45259.0</v>
      </c>
      <c r="B8880" s="11" t="s">
        <v>5194</v>
      </c>
      <c r="C8880" s="12">
        <v>0.0</v>
      </c>
      <c r="D8880" s="12">
        <f t="shared" si="1"/>
        <v>29</v>
      </c>
    </row>
    <row r="8881">
      <c r="A8881" s="10">
        <v>45259.0</v>
      </c>
      <c r="B8881" s="11" t="s">
        <v>5195</v>
      </c>
      <c r="C8881" s="12">
        <v>0.0</v>
      </c>
      <c r="D8881" s="12">
        <f t="shared" si="1"/>
        <v>29</v>
      </c>
    </row>
    <row r="8882">
      <c r="A8882" s="10">
        <v>45259.0</v>
      </c>
      <c r="B8882" s="11" t="s">
        <v>5196</v>
      </c>
      <c r="C8882" s="12">
        <v>0.0</v>
      </c>
      <c r="D8882" s="12">
        <f t="shared" si="1"/>
        <v>29</v>
      </c>
    </row>
    <row r="8883">
      <c r="A8883" s="10">
        <v>45259.0</v>
      </c>
      <c r="B8883" s="11" t="s">
        <v>4307</v>
      </c>
      <c r="C8883" s="12">
        <v>0.0</v>
      </c>
      <c r="D8883" s="12">
        <f t="shared" si="1"/>
        <v>29</v>
      </c>
    </row>
    <row r="8884">
      <c r="A8884" s="10">
        <v>45259.0</v>
      </c>
      <c r="B8884" s="11" t="s">
        <v>5197</v>
      </c>
      <c r="C8884" s="12">
        <v>0.0</v>
      </c>
      <c r="D8884" s="12">
        <f t="shared" si="1"/>
        <v>29</v>
      </c>
    </row>
    <row r="8885">
      <c r="A8885" s="10">
        <v>45259.0</v>
      </c>
      <c r="B8885" s="11" t="s">
        <v>2467</v>
      </c>
      <c r="C8885" s="12">
        <v>0.0</v>
      </c>
      <c r="D8885" s="12">
        <f t="shared" si="1"/>
        <v>29</v>
      </c>
    </row>
    <row r="8886">
      <c r="A8886" s="10">
        <v>45259.0</v>
      </c>
      <c r="B8886" s="11" t="s">
        <v>1350</v>
      </c>
      <c r="C8886" s="12">
        <v>0.0</v>
      </c>
      <c r="D8886" s="12">
        <f t="shared" si="1"/>
        <v>29</v>
      </c>
    </row>
    <row r="8887">
      <c r="A8887" s="10">
        <v>45259.0</v>
      </c>
      <c r="B8887" s="11" t="s">
        <v>5198</v>
      </c>
      <c r="C8887" s="12">
        <v>0.0</v>
      </c>
      <c r="D8887" s="12">
        <f t="shared" si="1"/>
        <v>29</v>
      </c>
    </row>
    <row r="8888">
      <c r="A8888" s="10">
        <v>45259.0</v>
      </c>
      <c r="B8888" s="11" t="s">
        <v>2475</v>
      </c>
      <c r="C8888" s="12">
        <v>0.0</v>
      </c>
      <c r="D8888" s="12">
        <f t="shared" si="1"/>
        <v>29</v>
      </c>
    </row>
    <row r="8889">
      <c r="A8889" s="10">
        <v>45259.0</v>
      </c>
      <c r="B8889" s="11" t="s">
        <v>889</v>
      </c>
      <c r="C8889" s="12">
        <v>0.0</v>
      </c>
      <c r="D8889" s="12">
        <f t="shared" si="1"/>
        <v>29</v>
      </c>
    </row>
    <row r="8890">
      <c r="A8890" s="10">
        <v>45259.0</v>
      </c>
      <c r="B8890" s="11" t="s">
        <v>5199</v>
      </c>
      <c r="C8890" s="12">
        <v>0.0</v>
      </c>
      <c r="D8890" s="12">
        <f t="shared" si="1"/>
        <v>29</v>
      </c>
    </row>
    <row r="8891">
      <c r="A8891" s="10">
        <v>45259.0</v>
      </c>
      <c r="B8891" s="11" t="s">
        <v>5200</v>
      </c>
      <c r="C8891" s="12">
        <v>0.0</v>
      </c>
      <c r="D8891" s="12">
        <f t="shared" si="1"/>
        <v>29</v>
      </c>
    </row>
    <row r="8892">
      <c r="A8892" s="10">
        <v>45259.0</v>
      </c>
      <c r="B8892" s="11" t="s">
        <v>1847</v>
      </c>
      <c r="C8892" s="12">
        <v>0.0</v>
      </c>
      <c r="D8892" s="12">
        <f t="shared" si="1"/>
        <v>29</v>
      </c>
    </row>
    <row r="8893">
      <c r="A8893" s="10">
        <v>45259.0</v>
      </c>
      <c r="B8893" s="11" t="s">
        <v>4285</v>
      </c>
      <c r="C8893" s="12">
        <v>0.0</v>
      </c>
      <c r="D8893" s="12">
        <f t="shared" si="1"/>
        <v>29</v>
      </c>
    </row>
    <row r="8894">
      <c r="A8894" s="10">
        <v>45259.0</v>
      </c>
      <c r="B8894" s="11" t="s">
        <v>2090</v>
      </c>
      <c r="C8894" s="12">
        <v>0.0</v>
      </c>
      <c r="D8894" s="12">
        <f t="shared" si="1"/>
        <v>29</v>
      </c>
    </row>
    <row r="8895">
      <c r="A8895" s="10">
        <v>45259.0</v>
      </c>
      <c r="B8895" s="11" t="s">
        <v>1432</v>
      </c>
      <c r="C8895" s="12">
        <v>0.0</v>
      </c>
      <c r="D8895" s="12">
        <f t="shared" si="1"/>
        <v>29</v>
      </c>
    </row>
    <row r="8896">
      <c r="A8896" s="10">
        <v>45259.0</v>
      </c>
      <c r="B8896" s="11" t="s">
        <v>5201</v>
      </c>
      <c r="C8896" s="12">
        <v>0.0</v>
      </c>
      <c r="D8896" s="12">
        <f t="shared" si="1"/>
        <v>29</v>
      </c>
    </row>
    <row r="8897">
      <c r="A8897" s="10">
        <v>45259.0</v>
      </c>
      <c r="B8897" s="11" t="s">
        <v>847</v>
      </c>
      <c r="C8897" s="12">
        <v>0.0</v>
      </c>
      <c r="D8897" s="12">
        <f t="shared" si="1"/>
        <v>29</v>
      </c>
    </row>
    <row r="8898">
      <c r="A8898" s="10">
        <v>45259.0</v>
      </c>
      <c r="B8898" s="11" t="s">
        <v>5202</v>
      </c>
      <c r="C8898" s="12">
        <v>0.0</v>
      </c>
      <c r="D8898" s="12">
        <f t="shared" si="1"/>
        <v>29</v>
      </c>
    </row>
    <row r="8899">
      <c r="A8899" s="10">
        <v>45259.0</v>
      </c>
      <c r="B8899" s="11" t="s">
        <v>542</v>
      </c>
      <c r="C8899" s="12">
        <v>0.0</v>
      </c>
      <c r="D8899" s="12">
        <f t="shared" si="1"/>
        <v>29</v>
      </c>
    </row>
    <row r="8900">
      <c r="A8900" s="10">
        <v>45259.0</v>
      </c>
      <c r="B8900" s="11" t="s">
        <v>5203</v>
      </c>
      <c r="C8900" s="12">
        <v>0.0</v>
      </c>
      <c r="D8900" s="12">
        <f t="shared" si="1"/>
        <v>29</v>
      </c>
    </row>
    <row r="8901">
      <c r="A8901" s="10">
        <v>45259.0</v>
      </c>
      <c r="B8901" s="11" t="s">
        <v>5204</v>
      </c>
      <c r="C8901" s="12">
        <v>0.0</v>
      </c>
      <c r="D8901" s="12">
        <f t="shared" si="1"/>
        <v>29</v>
      </c>
    </row>
    <row r="8902">
      <c r="A8902" s="10">
        <v>45259.0</v>
      </c>
      <c r="B8902" s="11" t="s">
        <v>513</v>
      </c>
      <c r="C8902" s="12">
        <v>0.0</v>
      </c>
      <c r="D8902" s="12">
        <f t="shared" si="1"/>
        <v>29</v>
      </c>
    </row>
    <row r="8903">
      <c r="A8903" s="10">
        <v>45259.0</v>
      </c>
      <c r="B8903" s="11" t="s">
        <v>957</v>
      </c>
      <c r="C8903" s="12">
        <v>0.0</v>
      </c>
      <c r="D8903" s="12">
        <f t="shared" si="1"/>
        <v>29</v>
      </c>
    </row>
    <row r="8904">
      <c r="A8904" s="10">
        <v>45259.0</v>
      </c>
      <c r="B8904" s="11" t="s">
        <v>730</v>
      </c>
      <c r="C8904" s="12">
        <v>0.0</v>
      </c>
      <c r="D8904" s="12">
        <f t="shared" si="1"/>
        <v>29</v>
      </c>
    </row>
    <row r="8905">
      <c r="A8905" s="10">
        <v>45259.0</v>
      </c>
      <c r="B8905" s="11" t="s">
        <v>5205</v>
      </c>
      <c r="C8905" s="12">
        <v>0.0</v>
      </c>
      <c r="D8905" s="12">
        <f t="shared" si="1"/>
        <v>29</v>
      </c>
    </row>
    <row r="8906">
      <c r="A8906" s="10">
        <v>45259.0</v>
      </c>
      <c r="B8906" s="11" t="s">
        <v>5206</v>
      </c>
      <c r="C8906" s="12">
        <v>0.0</v>
      </c>
      <c r="D8906" s="12">
        <f t="shared" si="1"/>
        <v>29</v>
      </c>
    </row>
    <row r="8907">
      <c r="A8907" s="10">
        <v>45259.0</v>
      </c>
      <c r="B8907" s="11" t="s">
        <v>5207</v>
      </c>
      <c r="C8907" s="12">
        <v>0.0</v>
      </c>
      <c r="D8907" s="12">
        <f t="shared" si="1"/>
        <v>29</v>
      </c>
    </row>
    <row r="8908">
      <c r="A8908" s="10">
        <v>45259.0</v>
      </c>
      <c r="B8908" s="11" t="s">
        <v>5208</v>
      </c>
      <c r="C8908" s="12">
        <v>0.0</v>
      </c>
      <c r="D8908" s="12">
        <f t="shared" si="1"/>
        <v>29</v>
      </c>
    </row>
    <row r="8909">
      <c r="A8909" s="10">
        <v>45242.0</v>
      </c>
      <c r="B8909" s="11" t="s">
        <v>5209</v>
      </c>
      <c r="C8909" s="12">
        <v>0.0</v>
      </c>
      <c r="D8909" s="12">
        <f t="shared" si="1"/>
        <v>12</v>
      </c>
    </row>
    <row r="8910">
      <c r="A8910" s="10">
        <v>45242.0</v>
      </c>
      <c r="B8910" s="11" t="s">
        <v>4153</v>
      </c>
      <c r="C8910" s="12">
        <v>0.0</v>
      </c>
      <c r="D8910" s="12">
        <f t="shared" si="1"/>
        <v>12</v>
      </c>
    </row>
    <row r="8911">
      <c r="A8911" s="10">
        <v>45242.0</v>
      </c>
      <c r="B8911" s="11" t="s">
        <v>5210</v>
      </c>
      <c r="C8911" s="12">
        <v>0.0</v>
      </c>
      <c r="D8911" s="12">
        <f t="shared" si="1"/>
        <v>12</v>
      </c>
    </row>
    <row r="8912">
      <c r="A8912" s="10">
        <v>45242.0</v>
      </c>
      <c r="B8912" s="11" t="s">
        <v>5047</v>
      </c>
      <c r="C8912" s="12">
        <v>0.0</v>
      </c>
      <c r="D8912" s="12">
        <f t="shared" si="1"/>
        <v>12</v>
      </c>
    </row>
    <row r="8913">
      <c r="A8913" s="10">
        <v>45242.0</v>
      </c>
      <c r="B8913" s="11" t="s">
        <v>5211</v>
      </c>
      <c r="C8913" s="12">
        <v>0.0</v>
      </c>
      <c r="D8913" s="12">
        <f t="shared" si="1"/>
        <v>12</v>
      </c>
    </row>
    <row r="8914">
      <c r="A8914" s="10">
        <v>45242.0</v>
      </c>
      <c r="B8914" s="11" t="s">
        <v>4447</v>
      </c>
      <c r="C8914" s="12">
        <v>0.0</v>
      </c>
      <c r="D8914" s="12">
        <f t="shared" si="1"/>
        <v>12</v>
      </c>
    </row>
    <row r="8915">
      <c r="A8915" s="10">
        <v>45242.0</v>
      </c>
      <c r="B8915" s="11" t="s">
        <v>5212</v>
      </c>
      <c r="C8915" s="12">
        <v>0.0</v>
      </c>
      <c r="D8915" s="12">
        <f t="shared" si="1"/>
        <v>12</v>
      </c>
    </row>
    <row r="8916">
      <c r="A8916" s="10">
        <v>45242.0</v>
      </c>
      <c r="B8916" s="11" t="s">
        <v>3388</v>
      </c>
      <c r="C8916" s="12">
        <v>0.0</v>
      </c>
      <c r="D8916" s="12">
        <f t="shared" si="1"/>
        <v>12</v>
      </c>
    </row>
    <row r="8917">
      <c r="A8917" s="10">
        <v>45242.0</v>
      </c>
      <c r="B8917" s="11" t="s">
        <v>5213</v>
      </c>
      <c r="C8917" s="12">
        <v>0.0</v>
      </c>
      <c r="D8917" s="12">
        <f t="shared" si="1"/>
        <v>12</v>
      </c>
    </row>
    <row r="8918">
      <c r="A8918" s="10">
        <v>45242.0</v>
      </c>
      <c r="B8918" s="11" t="s">
        <v>2596</v>
      </c>
      <c r="C8918" s="12">
        <v>0.0</v>
      </c>
      <c r="D8918" s="12">
        <f t="shared" si="1"/>
        <v>12</v>
      </c>
    </row>
    <row r="8919">
      <c r="A8919" s="10">
        <v>45242.0</v>
      </c>
      <c r="B8919" s="11" t="s">
        <v>870</v>
      </c>
      <c r="C8919" s="12">
        <v>0.0</v>
      </c>
      <c r="D8919" s="12">
        <f t="shared" si="1"/>
        <v>12</v>
      </c>
    </row>
    <row r="8920">
      <c r="A8920" s="10">
        <v>45242.0</v>
      </c>
      <c r="B8920" s="11" t="s">
        <v>2159</v>
      </c>
      <c r="C8920" s="12">
        <v>0.0</v>
      </c>
      <c r="D8920" s="12">
        <f t="shared" si="1"/>
        <v>12</v>
      </c>
    </row>
    <row r="8921">
      <c r="A8921" s="10">
        <v>45242.0</v>
      </c>
      <c r="B8921" s="11" t="s">
        <v>1128</v>
      </c>
      <c r="C8921" s="12">
        <v>0.0</v>
      </c>
      <c r="D8921" s="12">
        <f t="shared" si="1"/>
        <v>12</v>
      </c>
    </row>
    <row r="8922">
      <c r="A8922" s="10">
        <v>45242.0</v>
      </c>
      <c r="B8922" s="11" t="s">
        <v>1118</v>
      </c>
      <c r="C8922" s="12">
        <v>0.0</v>
      </c>
      <c r="D8922" s="12">
        <f t="shared" si="1"/>
        <v>12</v>
      </c>
    </row>
    <row r="8923">
      <c r="A8923" s="10">
        <v>45242.0</v>
      </c>
      <c r="B8923" s="11" t="s">
        <v>1683</v>
      </c>
      <c r="C8923" s="12">
        <v>0.0</v>
      </c>
      <c r="D8923" s="12">
        <f t="shared" si="1"/>
        <v>12</v>
      </c>
    </row>
    <row r="8924">
      <c r="A8924" s="10">
        <v>45242.0</v>
      </c>
      <c r="B8924" s="11" t="s">
        <v>1607</v>
      </c>
      <c r="C8924" s="12">
        <v>0.0</v>
      </c>
      <c r="D8924" s="12">
        <f t="shared" si="1"/>
        <v>12</v>
      </c>
    </row>
    <row r="8925">
      <c r="A8925" s="10">
        <v>45242.0</v>
      </c>
      <c r="B8925" s="11" t="s">
        <v>2174</v>
      </c>
      <c r="C8925" s="12">
        <v>0.0</v>
      </c>
      <c r="D8925" s="12">
        <f t="shared" si="1"/>
        <v>12</v>
      </c>
    </row>
    <row r="8926">
      <c r="A8926" s="10">
        <v>45242.0</v>
      </c>
      <c r="B8926" s="11" t="s">
        <v>5214</v>
      </c>
      <c r="C8926" s="12">
        <v>0.0</v>
      </c>
      <c r="D8926" s="12">
        <f t="shared" si="1"/>
        <v>12</v>
      </c>
    </row>
    <row r="8927">
      <c r="A8927" s="10">
        <v>45242.0</v>
      </c>
      <c r="B8927" s="11" t="s">
        <v>5215</v>
      </c>
      <c r="C8927" s="12">
        <v>0.0</v>
      </c>
      <c r="D8927" s="12">
        <f t="shared" si="1"/>
        <v>12</v>
      </c>
    </row>
    <row r="8928">
      <c r="A8928" s="10">
        <v>45242.0</v>
      </c>
      <c r="B8928" s="11" t="s">
        <v>4133</v>
      </c>
      <c r="C8928" s="12">
        <v>0.0</v>
      </c>
      <c r="D8928" s="12">
        <f t="shared" si="1"/>
        <v>12</v>
      </c>
    </row>
    <row r="8929">
      <c r="A8929" s="10">
        <v>45242.0</v>
      </c>
      <c r="B8929" s="11" t="s">
        <v>5216</v>
      </c>
      <c r="C8929" s="12">
        <v>0.0</v>
      </c>
      <c r="D8929" s="12">
        <f t="shared" si="1"/>
        <v>12</v>
      </c>
    </row>
    <row r="8930">
      <c r="A8930" s="10">
        <v>45242.0</v>
      </c>
      <c r="B8930" s="11" t="s">
        <v>3696</v>
      </c>
      <c r="C8930" s="12">
        <v>0.0</v>
      </c>
      <c r="D8930" s="12">
        <f t="shared" si="1"/>
        <v>12</v>
      </c>
    </row>
    <row r="8931">
      <c r="A8931" s="10">
        <v>45242.0</v>
      </c>
      <c r="B8931" s="11" t="s">
        <v>2040</v>
      </c>
      <c r="C8931" s="12">
        <v>0.0</v>
      </c>
      <c r="D8931" s="12">
        <f t="shared" si="1"/>
        <v>12</v>
      </c>
    </row>
    <row r="8932">
      <c r="A8932" s="10">
        <v>45242.0</v>
      </c>
      <c r="B8932" s="11" t="s">
        <v>5217</v>
      </c>
      <c r="C8932" s="12">
        <v>0.0</v>
      </c>
      <c r="D8932" s="12">
        <f t="shared" si="1"/>
        <v>12</v>
      </c>
    </row>
    <row r="8933">
      <c r="A8933" s="10">
        <v>45242.0</v>
      </c>
      <c r="B8933" s="11" t="s">
        <v>5218</v>
      </c>
      <c r="C8933" s="12">
        <v>0.0</v>
      </c>
      <c r="D8933" s="12">
        <f t="shared" si="1"/>
        <v>12</v>
      </c>
    </row>
    <row r="8934">
      <c r="A8934" s="10">
        <v>45242.0</v>
      </c>
      <c r="B8934" s="11" t="s">
        <v>970</v>
      </c>
      <c r="C8934" s="12">
        <v>0.0</v>
      </c>
      <c r="D8934" s="12">
        <f t="shared" si="1"/>
        <v>12</v>
      </c>
    </row>
    <row r="8935">
      <c r="A8935" s="10">
        <v>45242.0</v>
      </c>
      <c r="B8935" s="11" t="s">
        <v>5219</v>
      </c>
      <c r="C8935" s="12">
        <v>0.0</v>
      </c>
      <c r="D8935" s="12">
        <f t="shared" si="1"/>
        <v>12</v>
      </c>
    </row>
    <row r="8936">
      <c r="A8936" s="10">
        <v>45242.0</v>
      </c>
      <c r="B8936" s="11" t="s">
        <v>2407</v>
      </c>
      <c r="C8936" s="12">
        <v>0.0</v>
      </c>
      <c r="D8936" s="12">
        <f t="shared" si="1"/>
        <v>12</v>
      </c>
    </row>
    <row r="8937">
      <c r="A8937" s="10">
        <v>45242.0</v>
      </c>
      <c r="B8937" s="11" t="s">
        <v>650</v>
      </c>
      <c r="C8937" s="12">
        <v>0.0</v>
      </c>
      <c r="D8937" s="12">
        <f t="shared" si="1"/>
        <v>12</v>
      </c>
    </row>
    <row r="8938">
      <c r="A8938" s="10">
        <v>45242.0</v>
      </c>
      <c r="B8938" s="11" t="s">
        <v>1256</v>
      </c>
      <c r="C8938" s="12">
        <v>0.0</v>
      </c>
      <c r="D8938" s="12">
        <f t="shared" si="1"/>
        <v>12</v>
      </c>
    </row>
    <row r="8939">
      <c r="A8939" s="10">
        <v>45242.0</v>
      </c>
      <c r="B8939" s="11" t="s">
        <v>3815</v>
      </c>
      <c r="C8939" s="12">
        <v>0.0</v>
      </c>
      <c r="D8939" s="12">
        <f t="shared" si="1"/>
        <v>12</v>
      </c>
    </row>
    <row r="8940">
      <c r="A8940" s="10">
        <v>45242.0</v>
      </c>
      <c r="B8940" s="11" t="s">
        <v>2671</v>
      </c>
      <c r="C8940" s="12">
        <v>0.0</v>
      </c>
      <c r="D8940" s="12">
        <f t="shared" si="1"/>
        <v>12</v>
      </c>
    </row>
    <row r="8941">
      <c r="A8941" s="10">
        <v>45242.0</v>
      </c>
      <c r="B8941" s="11" t="s">
        <v>5220</v>
      </c>
      <c r="C8941" s="12">
        <v>0.0</v>
      </c>
      <c r="D8941" s="12">
        <f t="shared" si="1"/>
        <v>12</v>
      </c>
    </row>
    <row r="8942">
      <c r="A8942" s="10">
        <v>45242.0</v>
      </c>
      <c r="B8942" s="11" t="s">
        <v>637</v>
      </c>
      <c r="C8942" s="12">
        <v>0.0</v>
      </c>
      <c r="D8942" s="12">
        <f t="shared" si="1"/>
        <v>12</v>
      </c>
    </row>
    <row r="8943">
      <c r="A8943" s="10">
        <v>45242.0</v>
      </c>
      <c r="B8943" s="11" t="s">
        <v>5221</v>
      </c>
      <c r="C8943" s="12">
        <v>0.0</v>
      </c>
      <c r="D8943" s="12">
        <f t="shared" si="1"/>
        <v>12</v>
      </c>
    </row>
    <row r="8944">
      <c r="A8944" s="10">
        <v>45242.0</v>
      </c>
      <c r="B8944" s="11" t="s">
        <v>1886</v>
      </c>
      <c r="C8944" s="12">
        <v>0.0</v>
      </c>
      <c r="D8944" s="12">
        <f t="shared" si="1"/>
        <v>12</v>
      </c>
    </row>
    <row r="8945">
      <c r="A8945" s="10">
        <v>45242.0</v>
      </c>
      <c r="B8945" s="11" t="s">
        <v>1152</v>
      </c>
      <c r="C8945" s="12">
        <v>0.0</v>
      </c>
      <c r="D8945" s="12">
        <f t="shared" si="1"/>
        <v>12</v>
      </c>
    </row>
    <row r="8946">
      <c r="A8946" s="10">
        <v>45242.0</v>
      </c>
      <c r="B8946" s="11" t="s">
        <v>401</v>
      </c>
      <c r="C8946" s="12">
        <v>0.0</v>
      </c>
      <c r="D8946" s="12">
        <f t="shared" si="1"/>
        <v>12</v>
      </c>
    </row>
    <row r="8947">
      <c r="A8947" s="10">
        <v>45242.0</v>
      </c>
      <c r="B8947" s="11" t="s">
        <v>1996</v>
      </c>
      <c r="C8947" s="12">
        <v>0.0</v>
      </c>
      <c r="D8947" s="12">
        <f t="shared" si="1"/>
        <v>12</v>
      </c>
    </row>
    <row r="8948">
      <c r="A8948" s="10">
        <v>45242.0</v>
      </c>
      <c r="B8948" s="11" t="s">
        <v>5222</v>
      </c>
      <c r="C8948" s="12">
        <v>0.0</v>
      </c>
      <c r="D8948" s="12">
        <f t="shared" si="1"/>
        <v>12</v>
      </c>
    </row>
    <row r="8949">
      <c r="A8949" s="10">
        <v>45242.0</v>
      </c>
      <c r="B8949" s="11" t="s">
        <v>5223</v>
      </c>
      <c r="C8949" s="12">
        <v>0.0</v>
      </c>
      <c r="D8949" s="12">
        <f t="shared" si="1"/>
        <v>12</v>
      </c>
    </row>
    <row r="8950">
      <c r="A8950" s="10">
        <v>45242.0</v>
      </c>
      <c r="B8950" s="11" t="s">
        <v>2386</v>
      </c>
      <c r="C8950" s="12">
        <v>0.0</v>
      </c>
      <c r="D8950" s="12">
        <f t="shared" si="1"/>
        <v>12</v>
      </c>
    </row>
    <row r="8951">
      <c r="A8951" s="10">
        <v>45238.0</v>
      </c>
      <c r="B8951" s="11" t="s">
        <v>5224</v>
      </c>
      <c r="C8951" s="12">
        <v>0.0</v>
      </c>
      <c r="D8951" s="12">
        <f t="shared" si="1"/>
        <v>8</v>
      </c>
    </row>
    <row r="8952">
      <c r="A8952" s="10">
        <v>45238.0</v>
      </c>
      <c r="B8952" s="11" t="s">
        <v>5225</v>
      </c>
      <c r="C8952" s="12">
        <v>0.0</v>
      </c>
      <c r="D8952" s="12">
        <f t="shared" si="1"/>
        <v>8</v>
      </c>
    </row>
    <row r="8953">
      <c r="A8953" s="10">
        <v>45238.0</v>
      </c>
      <c r="B8953" s="11" t="s">
        <v>418</v>
      </c>
      <c r="C8953" s="12">
        <v>0.0</v>
      </c>
      <c r="D8953" s="12">
        <f t="shared" si="1"/>
        <v>8</v>
      </c>
    </row>
    <row r="8954">
      <c r="A8954" s="10">
        <v>45238.0</v>
      </c>
      <c r="B8954" s="11" t="s">
        <v>1031</v>
      </c>
      <c r="C8954" s="12">
        <v>0.0</v>
      </c>
      <c r="D8954" s="12">
        <f t="shared" si="1"/>
        <v>8</v>
      </c>
    </row>
    <row r="8955">
      <c r="A8955" s="10">
        <v>45238.0</v>
      </c>
      <c r="B8955" s="11" t="s">
        <v>534</v>
      </c>
      <c r="C8955" s="12">
        <v>0.0</v>
      </c>
      <c r="D8955" s="12">
        <f t="shared" si="1"/>
        <v>8</v>
      </c>
    </row>
    <row r="8956">
      <c r="A8956" s="10">
        <v>45238.0</v>
      </c>
      <c r="B8956" s="11" t="s">
        <v>305</v>
      </c>
      <c r="C8956" s="12">
        <v>0.0</v>
      </c>
      <c r="D8956" s="12">
        <f t="shared" si="1"/>
        <v>8</v>
      </c>
    </row>
    <row r="8957">
      <c r="A8957" s="10">
        <v>45238.0</v>
      </c>
      <c r="B8957" s="11" t="s">
        <v>5226</v>
      </c>
      <c r="C8957" s="12">
        <v>0.0</v>
      </c>
      <c r="D8957" s="12">
        <f t="shared" si="1"/>
        <v>8</v>
      </c>
    </row>
    <row r="8958">
      <c r="A8958" s="10">
        <v>45238.0</v>
      </c>
      <c r="B8958" s="11" t="s">
        <v>2536</v>
      </c>
      <c r="C8958" s="12">
        <v>0.0</v>
      </c>
      <c r="D8958" s="12">
        <f t="shared" si="1"/>
        <v>8</v>
      </c>
    </row>
    <row r="8959">
      <c r="A8959" s="10">
        <v>45238.0</v>
      </c>
      <c r="B8959" s="11" t="s">
        <v>3169</v>
      </c>
      <c r="C8959" s="12">
        <v>0.0</v>
      </c>
      <c r="D8959" s="12">
        <f t="shared" si="1"/>
        <v>8</v>
      </c>
    </row>
    <row r="8960">
      <c r="A8960" s="10">
        <v>45238.0</v>
      </c>
      <c r="B8960" s="11" t="s">
        <v>5227</v>
      </c>
      <c r="C8960" s="12">
        <v>0.0</v>
      </c>
      <c r="D8960" s="12">
        <f t="shared" si="1"/>
        <v>8</v>
      </c>
    </row>
    <row r="8961">
      <c r="A8961" s="10">
        <v>45238.0</v>
      </c>
      <c r="B8961" s="11" t="s">
        <v>3367</v>
      </c>
      <c r="C8961" s="12">
        <v>0.0</v>
      </c>
      <c r="D8961" s="12">
        <f t="shared" si="1"/>
        <v>8</v>
      </c>
    </row>
    <row r="8962">
      <c r="A8962" s="10">
        <v>45238.0</v>
      </c>
      <c r="B8962" s="11" t="s">
        <v>1901</v>
      </c>
      <c r="C8962" s="12">
        <v>0.0</v>
      </c>
      <c r="D8962" s="12">
        <f t="shared" si="1"/>
        <v>8</v>
      </c>
    </row>
    <row r="8963">
      <c r="A8963" s="10">
        <v>45238.0</v>
      </c>
      <c r="B8963" s="11" t="s">
        <v>4633</v>
      </c>
      <c r="C8963" s="12">
        <v>0.0</v>
      </c>
      <c r="D8963" s="12">
        <f t="shared" si="1"/>
        <v>8</v>
      </c>
    </row>
    <row r="8964">
      <c r="A8964" s="10">
        <v>45238.0</v>
      </c>
      <c r="B8964" s="11" t="s">
        <v>2179</v>
      </c>
      <c r="C8964" s="12">
        <v>0.0</v>
      </c>
      <c r="D8964" s="12">
        <f t="shared" si="1"/>
        <v>8</v>
      </c>
    </row>
    <row r="8965">
      <c r="A8965" s="10">
        <v>45238.0</v>
      </c>
      <c r="B8965" s="11" t="s">
        <v>5228</v>
      </c>
      <c r="C8965" s="12">
        <v>0.0</v>
      </c>
      <c r="D8965" s="12">
        <f t="shared" si="1"/>
        <v>8</v>
      </c>
    </row>
    <row r="8966">
      <c r="A8966" s="10">
        <v>45238.0</v>
      </c>
      <c r="B8966" s="11" t="s">
        <v>2513</v>
      </c>
      <c r="C8966" s="12">
        <v>0.0</v>
      </c>
      <c r="D8966" s="12">
        <f t="shared" si="1"/>
        <v>8</v>
      </c>
    </row>
    <row r="8967">
      <c r="A8967" s="10">
        <v>45238.0</v>
      </c>
      <c r="B8967" s="11" t="s">
        <v>1730</v>
      </c>
      <c r="C8967" s="12">
        <v>0.0</v>
      </c>
      <c r="D8967" s="12">
        <f t="shared" si="1"/>
        <v>8</v>
      </c>
    </row>
    <row r="8968">
      <c r="A8968" s="10">
        <v>45238.0</v>
      </c>
      <c r="B8968" s="11" t="s">
        <v>1268</v>
      </c>
      <c r="C8968" s="12">
        <v>0.0</v>
      </c>
      <c r="D8968" s="12">
        <f t="shared" si="1"/>
        <v>8</v>
      </c>
    </row>
    <row r="8969">
      <c r="A8969" s="10">
        <v>45238.0</v>
      </c>
      <c r="B8969" s="11" t="s">
        <v>154</v>
      </c>
      <c r="C8969" s="12">
        <v>0.0</v>
      </c>
      <c r="D8969" s="12">
        <f t="shared" si="1"/>
        <v>8</v>
      </c>
    </row>
    <row r="8970">
      <c r="A8970" s="10">
        <v>45238.0</v>
      </c>
      <c r="B8970" s="11" t="s">
        <v>2320</v>
      </c>
      <c r="C8970" s="12">
        <v>0.0</v>
      </c>
      <c r="D8970" s="12">
        <f t="shared" si="1"/>
        <v>8</v>
      </c>
    </row>
    <row r="8971">
      <c r="A8971" s="10">
        <v>45238.0</v>
      </c>
      <c r="B8971" s="11" t="s">
        <v>5229</v>
      </c>
      <c r="C8971" s="12">
        <v>0.0</v>
      </c>
      <c r="D8971" s="12">
        <f t="shared" si="1"/>
        <v>8</v>
      </c>
    </row>
    <row r="8972">
      <c r="A8972" s="10">
        <v>45238.0</v>
      </c>
      <c r="B8972" s="11" t="s">
        <v>5230</v>
      </c>
      <c r="C8972" s="12">
        <v>0.0</v>
      </c>
      <c r="D8972" s="12">
        <f t="shared" si="1"/>
        <v>8</v>
      </c>
    </row>
    <row r="8973">
      <c r="A8973" s="10">
        <v>45238.0</v>
      </c>
      <c r="B8973" s="11" t="s">
        <v>5231</v>
      </c>
      <c r="C8973" s="12">
        <v>0.0</v>
      </c>
      <c r="D8973" s="12">
        <f t="shared" si="1"/>
        <v>8</v>
      </c>
    </row>
    <row r="8974">
      <c r="A8974" s="10">
        <v>45238.0</v>
      </c>
      <c r="B8974" s="11" t="s">
        <v>2033</v>
      </c>
      <c r="C8974" s="12">
        <v>0.0</v>
      </c>
      <c r="D8974" s="12">
        <f t="shared" si="1"/>
        <v>8</v>
      </c>
    </row>
    <row r="8975">
      <c r="A8975" s="10">
        <v>45238.0</v>
      </c>
      <c r="B8975" s="11" t="s">
        <v>5232</v>
      </c>
      <c r="C8975" s="12">
        <v>0.0</v>
      </c>
      <c r="D8975" s="12">
        <f t="shared" si="1"/>
        <v>8</v>
      </c>
    </row>
    <row r="8976">
      <c r="A8976" s="10">
        <v>45238.0</v>
      </c>
      <c r="B8976" s="11" t="s">
        <v>2356</v>
      </c>
      <c r="C8976" s="12">
        <v>0.0</v>
      </c>
      <c r="D8976" s="12">
        <f t="shared" si="1"/>
        <v>8</v>
      </c>
    </row>
    <row r="8977">
      <c r="A8977" s="10">
        <v>45238.0</v>
      </c>
      <c r="B8977" s="11" t="s">
        <v>5233</v>
      </c>
      <c r="C8977" s="12">
        <v>0.0</v>
      </c>
      <c r="D8977" s="12">
        <f t="shared" si="1"/>
        <v>8</v>
      </c>
    </row>
    <row r="8978">
      <c r="A8978" s="10">
        <v>45238.0</v>
      </c>
      <c r="B8978" s="11" t="s">
        <v>5234</v>
      </c>
      <c r="C8978" s="12">
        <v>0.0</v>
      </c>
      <c r="D8978" s="12">
        <f t="shared" si="1"/>
        <v>8</v>
      </c>
    </row>
    <row r="8979">
      <c r="A8979" s="10">
        <v>45238.0</v>
      </c>
      <c r="B8979" s="11" t="s">
        <v>3858</v>
      </c>
      <c r="C8979" s="12">
        <v>0.0</v>
      </c>
      <c r="D8979" s="12">
        <f t="shared" si="1"/>
        <v>8</v>
      </c>
    </row>
    <row r="8980">
      <c r="A8980" s="10">
        <v>45238.0</v>
      </c>
      <c r="B8980" s="11" t="s">
        <v>5235</v>
      </c>
      <c r="C8980" s="12">
        <v>0.0</v>
      </c>
      <c r="D8980" s="12">
        <f t="shared" si="1"/>
        <v>8</v>
      </c>
    </row>
    <row r="8981">
      <c r="A8981" s="10">
        <v>45238.0</v>
      </c>
      <c r="B8981" s="11" t="s">
        <v>1759</v>
      </c>
      <c r="C8981" s="12">
        <v>0.0</v>
      </c>
      <c r="D8981" s="12">
        <f t="shared" si="1"/>
        <v>8</v>
      </c>
    </row>
    <row r="8982">
      <c r="A8982" s="10">
        <v>45238.0</v>
      </c>
      <c r="B8982" s="11" t="s">
        <v>2487</v>
      </c>
      <c r="C8982" s="12">
        <v>0.0</v>
      </c>
      <c r="D8982" s="12">
        <f t="shared" si="1"/>
        <v>8</v>
      </c>
    </row>
    <row r="8983">
      <c r="A8983" s="10">
        <v>45238.0</v>
      </c>
      <c r="B8983" s="11" t="s">
        <v>572</v>
      </c>
      <c r="C8983" s="12">
        <v>0.0</v>
      </c>
      <c r="D8983" s="12">
        <f t="shared" si="1"/>
        <v>8</v>
      </c>
    </row>
    <row r="8984">
      <c r="A8984" s="10">
        <v>45238.0</v>
      </c>
      <c r="B8984" s="11" t="s">
        <v>5236</v>
      </c>
      <c r="C8984" s="12">
        <v>0.0</v>
      </c>
      <c r="D8984" s="12">
        <f t="shared" si="1"/>
        <v>8</v>
      </c>
    </row>
    <row r="8985">
      <c r="A8985" s="10">
        <v>45238.0</v>
      </c>
      <c r="B8985" s="11" t="s">
        <v>5237</v>
      </c>
      <c r="C8985" s="12">
        <v>0.0</v>
      </c>
      <c r="D8985" s="12">
        <f t="shared" si="1"/>
        <v>8</v>
      </c>
    </row>
    <row r="8986">
      <c r="A8986" s="10">
        <v>45238.0</v>
      </c>
      <c r="B8986" s="11" t="s">
        <v>1509</v>
      </c>
      <c r="C8986" s="12">
        <v>0.0</v>
      </c>
      <c r="D8986" s="12">
        <f t="shared" si="1"/>
        <v>8</v>
      </c>
    </row>
    <row r="8987">
      <c r="A8987" s="10">
        <v>45238.0</v>
      </c>
      <c r="B8987" s="11" t="s">
        <v>5238</v>
      </c>
      <c r="C8987" s="12">
        <v>0.0</v>
      </c>
      <c r="D8987" s="12">
        <f t="shared" si="1"/>
        <v>8</v>
      </c>
    </row>
    <row r="8988">
      <c r="A8988" s="10">
        <v>45238.0</v>
      </c>
      <c r="B8988" s="11" t="s">
        <v>1037</v>
      </c>
      <c r="C8988" s="12">
        <v>0.0</v>
      </c>
      <c r="D8988" s="12">
        <f t="shared" si="1"/>
        <v>8</v>
      </c>
    </row>
    <row r="8989">
      <c r="A8989" s="10">
        <v>45238.0</v>
      </c>
      <c r="B8989" s="11" t="s">
        <v>772</v>
      </c>
      <c r="C8989" s="12">
        <v>0.0</v>
      </c>
      <c r="D8989" s="12">
        <f t="shared" si="1"/>
        <v>8</v>
      </c>
    </row>
    <row r="8990">
      <c r="A8990" s="10">
        <v>45238.0</v>
      </c>
      <c r="B8990" s="11" t="s">
        <v>5239</v>
      </c>
      <c r="C8990" s="12">
        <v>0.0</v>
      </c>
      <c r="D8990" s="12">
        <f t="shared" si="1"/>
        <v>8</v>
      </c>
    </row>
    <row r="8991">
      <c r="A8991" s="10">
        <v>45238.0</v>
      </c>
      <c r="B8991" s="11" t="s">
        <v>5240</v>
      </c>
      <c r="C8991" s="12">
        <v>0.0</v>
      </c>
      <c r="D8991" s="12">
        <f t="shared" si="1"/>
        <v>8</v>
      </c>
    </row>
    <row r="8992">
      <c r="A8992" s="10">
        <v>45238.0</v>
      </c>
      <c r="B8992" s="11" t="s">
        <v>2104</v>
      </c>
      <c r="C8992" s="12">
        <v>0.0</v>
      </c>
      <c r="D8992" s="12">
        <f t="shared" si="1"/>
        <v>8</v>
      </c>
    </row>
    <row r="8993">
      <c r="A8993" s="10">
        <v>45238.0</v>
      </c>
      <c r="B8993" s="11" t="s">
        <v>970</v>
      </c>
      <c r="C8993" s="12">
        <v>0.0</v>
      </c>
      <c r="D8993" s="12">
        <f t="shared" si="1"/>
        <v>8</v>
      </c>
    </row>
    <row r="8994">
      <c r="A8994" s="10">
        <v>45238.0</v>
      </c>
      <c r="B8994" s="11" t="s">
        <v>5241</v>
      </c>
      <c r="C8994" s="12">
        <v>0.0</v>
      </c>
      <c r="D8994" s="12">
        <f t="shared" si="1"/>
        <v>8</v>
      </c>
    </row>
    <row r="8995">
      <c r="A8995" s="10">
        <v>45238.0</v>
      </c>
      <c r="B8995" s="11" t="s">
        <v>4713</v>
      </c>
      <c r="C8995" s="12">
        <v>0.0</v>
      </c>
      <c r="D8995" s="12">
        <f t="shared" si="1"/>
        <v>8</v>
      </c>
    </row>
    <row r="8996">
      <c r="A8996" s="10">
        <v>45238.0</v>
      </c>
      <c r="B8996" s="11" t="s">
        <v>284</v>
      </c>
      <c r="C8996" s="12">
        <v>0.0</v>
      </c>
      <c r="D8996" s="12">
        <f t="shared" si="1"/>
        <v>8</v>
      </c>
    </row>
    <row r="8997">
      <c r="A8997" s="10">
        <v>45238.0</v>
      </c>
      <c r="B8997" s="11" t="s">
        <v>5242</v>
      </c>
      <c r="C8997" s="12">
        <v>0.0</v>
      </c>
      <c r="D8997" s="12">
        <f t="shared" si="1"/>
        <v>8</v>
      </c>
    </row>
    <row r="8998">
      <c r="A8998" s="10">
        <v>45238.0</v>
      </c>
      <c r="B8998" s="11" t="s">
        <v>5243</v>
      </c>
      <c r="C8998" s="12">
        <v>0.0</v>
      </c>
      <c r="D8998" s="12">
        <f t="shared" si="1"/>
        <v>8</v>
      </c>
    </row>
    <row r="8999">
      <c r="A8999" s="10">
        <v>45238.0</v>
      </c>
      <c r="B8999" s="11" t="s">
        <v>5244</v>
      </c>
      <c r="C8999" s="12">
        <v>0.0</v>
      </c>
      <c r="D8999" s="12">
        <f t="shared" si="1"/>
        <v>8</v>
      </c>
    </row>
    <row r="9000">
      <c r="A9000" s="10">
        <v>45238.0</v>
      </c>
      <c r="B9000" s="11" t="s">
        <v>5245</v>
      </c>
      <c r="C9000" s="12">
        <v>0.0</v>
      </c>
      <c r="D9000" s="12">
        <f t="shared" si="1"/>
        <v>8</v>
      </c>
    </row>
    <row r="9001">
      <c r="A9001" s="10">
        <v>45238.0</v>
      </c>
      <c r="B9001" s="11" t="s">
        <v>280</v>
      </c>
      <c r="C9001" s="12">
        <v>0.0</v>
      </c>
      <c r="D9001" s="12">
        <f t="shared" si="1"/>
        <v>8</v>
      </c>
    </row>
    <row r="9002">
      <c r="A9002" s="10">
        <v>45238.0</v>
      </c>
      <c r="B9002" s="11" t="s">
        <v>5246</v>
      </c>
      <c r="C9002" s="12">
        <v>0.0</v>
      </c>
      <c r="D9002" s="12">
        <f t="shared" si="1"/>
        <v>8</v>
      </c>
    </row>
    <row r="9003">
      <c r="A9003" s="10">
        <v>45238.0</v>
      </c>
      <c r="B9003" s="11" t="s">
        <v>2861</v>
      </c>
      <c r="C9003" s="12">
        <v>0.0</v>
      </c>
      <c r="D9003" s="12">
        <f t="shared" si="1"/>
        <v>8</v>
      </c>
    </row>
    <row r="9004">
      <c r="A9004" s="10">
        <v>45238.0</v>
      </c>
      <c r="B9004" s="11" t="s">
        <v>5247</v>
      </c>
      <c r="C9004" s="12">
        <v>0.0</v>
      </c>
      <c r="D9004" s="12">
        <f t="shared" si="1"/>
        <v>8</v>
      </c>
    </row>
    <row r="9005">
      <c r="A9005" s="10">
        <v>45238.0</v>
      </c>
      <c r="B9005" s="11" t="s">
        <v>2559</v>
      </c>
      <c r="C9005" s="12">
        <v>0.0</v>
      </c>
      <c r="D9005" s="12">
        <f t="shared" si="1"/>
        <v>8</v>
      </c>
    </row>
    <row r="9006">
      <c r="A9006" s="10">
        <v>45238.0</v>
      </c>
      <c r="B9006" s="11" t="s">
        <v>4091</v>
      </c>
      <c r="C9006" s="12">
        <v>0.0</v>
      </c>
      <c r="D9006" s="12">
        <f t="shared" si="1"/>
        <v>8</v>
      </c>
    </row>
    <row r="9007">
      <c r="A9007" s="10">
        <v>45238.0</v>
      </c>
      <c r="B9007" s="11" t="s">
        <v>1882</v>
      </c>
      <c r="C9007" s="12">
        <v>0.0</v>
      </c>
      <c r="D9007" s="12">
        <f t="shared" si="1"/>
        <v>8</v>
      </c>
    </row>
    <row r="9008">
      <c r="A9008" s="10">
        <v>45238.0</v>
      </c>
      <c r="B9008" s="11" t="s">
        <v>663</v>
      </c>
      <c r="C9008" s="12">
        <v>0.0</v>
      </c>
      <c r="D9008" s="12">
        <f t="shared" si="1"/>
        <v>8</v>
      </c>
    </row>
    <row r="9009">
      <c r="A9009" s="10">
        <v>45238.0</v>
      </c>
      <c r="B9009" s="11" t="s">
        <v>5248</v>
      </c>
      <c r="C9009" s="12">
        <v>0.0</v>
      </c>
      <c r="D9009" s="12">
        <f t="shared" si="1"/>
        <v>8</v>
      </c>
    </row>
    <row r="9010">
      <c r="A9010" s="10">
        <v>45238.0</v>
      </c>
      <c r="B9010" s="11" t="s">
        <v>888</v>
      </c>
      <c r="C9010" s="12">
        <v>0.0</v>
      </c>
      <c r="D9010" s="12">
        <f t="shared" si="1"/>
        <v>8</v>
      </c>
    </row>
    <row r="9011">
      <c r="A9011" s="10">
        <v>45238.0</v>
      </c>
      <c r="B9011" s="11" t="s">
        <v>1432</v>
      </c>
      <c r="C9011" s="12">
        <v>0.0</v>
      </c>
      <c r="D9011" s="12">
        <f t="shared" si="1"/>
        <v>8</v>
      </c>
    </row>
    <row r="9012">
      <c r="A9012" s="10">
        <v>45238.0</v>
      </c>
      <c r="B9012" s="11" t="s">
        <v>5249</v>
      </c>
      <c r="C9012" s="12">
        <v>0.0</v>
      </c>
      <c r="D9012" s="12">
        <f t="shared" si="1"/>
        <v>8</v>
      </c>
    </row>
    <row r="9013">
      <c r="A9013" s="10">
        <v>45238.0</v>
      </c>
      <c r="B9013" s="11" t="s">
        <v>5250</v>
      </c>
      <c r="C9013" s="12">
        <v>0.0</v>
      </c>
      <c r="D9013" s="12">
        <f t="shared" si="1"/>
        <v>8</v>
      </c>
    </row>
    <row r="9014">
      <c r="A9014" s="10">
        <v>45238.0</v>
      </c>
      <c r="B9014" s="11" t="s">
        <v>5251</v>
      </c>
      <c r="C9014" s="12">
        <v>0.0</v>
      </c>
      <c r="D9014" s="12">
        <f t="shared" si="1"/>
        <v>8</v>
      </c>
    </row>
    <row r="9015">
      <c r="A9015" s="10">
        <v>45231.0</v>
      </c>
      <c r="B9015" s="11" t="s">
        <v>1735</v>
      </c>
      <c r="C9015" s="12">
        <v>0.0</v>
      </c>
      <c r="D9015" s="12">
        <f t="shared" si="1"/>
        <v>1</v>
      </c>
    </row>
    <row r="9016">
      <c r="A9016" s="10">
        <v>45231.0</v>
      </c>
      <c r="B9016" s="11" t="s">
        <v>5252</v>
      </c>
      <c r="C9016" s="12">
        <v>0.0</v>
      </c>
      <c r="D9016" s="12">
        <f t="shared" si="1"/>
        <v>1</v>
      </c>
    </row>
    <row r="9017">
      <c r="A9017" s="10">
        <v>45231.0</v>
      </c>
      <c r="B9017" s="11" t="s">
        <v>3233</v>
      </c>
      <c r="C9017" s="12">
        <v>0.0</v>
      </c>
      <c r="D9017" s="12">
        <f t="shared" si="1"/>
        <v>1</v>
      </c>
    </row>
    <row r="9018">
      <c r="A9018" s="10">
        <v>45231.0</v>
      </c>
      <c r="B9018" s="11" t="s">
        <v>3188</v>
      </c>
      <c r="C9018" s="12">
        <v>0.0</v>
      </c>
      <c r="D9018" s="12">
        <f t="shared" si="1"/>
        <v>1</v>
      </c>
    </row>
    <row r="9019">
      <c r="A9019" s="10">
        <v>45231.0</v>
      </c>
      <c r="B9019" s="11" t="s">
        <v>2634</v>
      </c>
      <c r="C9019" s="12">
        <v>0.0</v>
      </c>
      <c r="D9019" s="12">
        <f t="shared" si="1"/>
        <v>1</v>
      </c>
    </row>
    <row r="9020">
      <c r="A9020" s="10">
        <v>45231.0</v>
      </c>
      <c r="B9020" s="11" t="s">
        <v>1105</v>
      </c>
      <c r="C9020" s="12">
        <v>0.0</v>
      </c>
      <c r="D9020" s="12">
        <f t="shared" si="1"/>
        <v>1</v>
      </c>
    </row>
    <row r="9021">
      <c r="A9021" s="10">
        <v>45231.0</v>
      </c>
      <c r="B9021" s="11" t="s">
        <v>1248</v>
      </c>
      <c r="C9021" s="12">
        <v>0.0</v>
      </c>
      <c r="D9021" s="12">
        <f t="shared" si="1"/>
        <v>1</v>
      </c>
    </row>
    <row r="9022">
      <c r="A9022" s="10">
        <v>45231.0</v>
      </c>
      <c r="B9022" s="11" t="s">
        <v>5253</v>
      </c>
      <c r="C9022" s="12">
        <v>0.0</v>
      </c>
      <c r="D9022" s="12">
        <f t="shared" si="1"/>
        <v>1</v>
      </c>
    </row>
    <row r="9023">
      <c r="A9023" s="10">
        <v>45231.0</v>
      </c>
      <c r="B9023" s="11" t="s">
        <v>893</v>
      </c>
      <c r="C9023" s="12">
        <v>0.0</v>
      </c>
      <c r="D9023" s="12">
        <f t="shared" si="1"/>
        <v>1</v>
      </c>
    </row>
    <row r="9024">
      <c r="A9024" s="10">
        <v>45231.0</v>
      </c>
      <c r="B9024" s="11" t="s">
        <v>3737</v>
      </c>
      <c r="C9024" s="12">
        <v>0.0</v>
      </c>
      <c r="D9024" s="12">
        <f t="shared" si="1"/>
        <v>1</v>
      </c>
    </row>
    <row r="9025">
      <c r="A9025" s="10">
        <v>45231.0</v>
      </c>
      <c r="B9025" s="11" t="s">
        <v>4975</v>
      </c>
      <c r="C9025" s="12">
        <v>0.0</v>
      </c>
      <c r="D9025" s="12">
        <f t="shared" si="1"/>
        <v>1</v>
      </c>
    </row>
    <row r="9026">
      <c r="A9026" s="10">
        <v>45231.0</v>
      </c>
      <c r="B9026" s="11" t="s">
        <v>1277</v>
      </c>
      <c r="C9026" s="12">
        <v>0.0</v>
      </c>
      <c r="D9026" s="12">
        <f t="shared" si="1"/>
        <v>1</v>
      </c>
    </row>
    <row r="9027">
      <c r="A9027" s="10">
        <v>45231.0</v>
      </c>
      <c r="B9027" s="11" t="s">
        <v>654</v>
      </c>
      <c r="C9027" s="12">
        <v>0.0</v>
      </c>
      <c r="D9027" s="12">
        <f t="shared" si="1"/>
        <v>1</v>
      </c>
    </row>
    <row r="9028">
      <c r="A9028" s="10">
        <v>45231.0</v>
      </c>
      <c r="B9028" s="11" t="s">
        <v>369</v>
      </c>
      <c r="C9028" s="12">
        <v>0.0</v>
      </c>
      <c r="D9028" s="12">
        <f t="shared" si="1"/>
        <v>1</v>
      </c>
    </row>
    <row r="9029">
      <c r="A9029" s="10">
        <v>45231.0</v>
      </c>
      <c r="B9029" s="11" t="s">
        <v>124</v>
      </c>
      <c r="C9029" s="12">
        <v>0.0</v>
      </c>
      <c r="D9029" s="12">
        <f t="shared" si="1"/>
        <v>1</v>
      </c>
    </row>
    <row r="9030">
      <c r="A9030" s="10">
        <v>45231.0</v>
      </c>
      <c r="B9030" s="11" t="s">
        <v>5254</v>
      </c>
      <c r="C9030" s="12">
        <v>0.0</v>
      </c>
      <c r="D9030" s="12">
        <f t="shared" si="1"/>
        <v>1</v>
      </c>
    </row>
    <row r="9031">
      <c r="A9031" s="10">
        <v>45231.0</v>
      </c>
      <c r="B9031" s="11" t="s">
        <v>154</v>
      </c>
      <c r="C9031" s="12">
        <v>0.0</v>
      </c>
      <c r="D9031" s="12">
        <f t="shared" si="1"/>
        <v>1</v>
      </c>
    </row>
    <row r="9032">
      <c r="A9032" s="10">
        <v>45231.0</v>
      </c>
      <c r="B9032" s="11" t="s">
        <v>2054</v>
      </c>
      <c r="C9032" s="12">
        <v>0.0</v>
      </c>
      <c r="D9032" s="12">
        <f t="shared" si="1"/>
        <v>1</v>
      </c>
    </row>
    <row r="9033">
      <c r="A9033" s="10">
        <v>45231.0</v>
      </c>
      <c r="B9033" s="11" t="s">
        <v>5255</v>
      </c>
      <c r="C9033" s="12">
        <v>0.0</v>
      </c>
      <c r="D9033" s="12">
        <f t="shared" si="1"/>
        <v>1</v>
      </c>
    </row>
    <row r="9034">
      <c r="A9034" s="10">
        <v>45231.0</v>
      </c>
      <c r="B9034" s="11" t="s">
        <v>2223</v>
      </c>
      <c r="C9034" s="12">
        <v>0.0</v>
      </c>
      <c r="D9034" s="12">
        <f t="shared" si="1"/>
        <v>1</v>
      </c>
    </row>
    <row r="9035">
      <c r="A9035" s="10">
        <v>45231.0</v>
      </c>
      <c r="B9035" s="11" t="s">
        <v>909</v>
      </c>
      <c r="C9035" s="12">
        <v>0.0</v>
      </c>
      <c r="D9035" s="12">
        <f t="shared" si="1"/>
        <v>1</v>
      </c>
    </row>
    <row r="9036">
      <c r="A9036" s="10">
        <v>45231.0</v>
      </c>
      <c r="B9036" s="11" t="s">
        <v>2770</v>
      </c>
      <c r="C9036" s="12">
        <v>0.0</v>
      </c>
      <c r="D9036" s="12">
        <f t="shared" si="1"/>
        <v>1</v>
      </c>
    </row>
    <row r="9037">
      <c r="A9037" s="10">
        <v>45231.0</v>
      </c>
      <c r="B9037" s="11" t="s">
        <v>5256</v>
      </c>
      <c r="C9037" s="12">
        <v>0.0</v>
      </c>
      <c r="D9037" s="12">
        <f t="shared" si="1"/>
        <v>1</v>
      </c>
    </row>
    <row r="9038">
      <c r="A9038" s="10">
        <v>45231.0</v>
      </c>
      <c r="B9038" s="11" t="s">
        <v>1367</v>
      </c>
      <c r="C9038" s="12">
        <v>0.0</v>
      </c>
      <c r="D9038" s="12">
        <f t="shared" si="1"/>
        <v>1</v>
      </c>
    </row>
    <row r="9039">
      <c r="A9039" s="10">
        <v>45231.0</v>
      </c>
      <c r="B9039" s="11" t="s">
        <v>2577</v>
      </c>
      <c r="C9039" s="12">
        <v>0.0</v>
      </c>
      <c r="D9039" s="12">
        <f t="shared" si="1"/>
        <v>1</v>
      </c>
    </row>
    <row r="9040">
      <c r="A9040" s="10">
        <v>45231.0</v>
      </c>
      <c r="B9040" s="11" t="s">
        <v>5257</v>
      </c>
      <c r="C9040" s="12">
        <v>0.0</v>
      </c>
      <c r="D9040" s="12">
        <f t="shared" si="1"/>
        <v>1</v>
      </c>
    </row>
    <row r="9041">
      <c r="A9041" s="10">
        <v>45231.0</v>
      </c>
      <c r="B9041" s="11" t="s">
        <v>5258</v>
      </c>
      <c r="C9041" s="12">
        <v>0.0</v>
      </c>
      <c r="D9041" s="12">
        <f t="shared" si="1"/>
        <v>1</v>
      </c>
    </row>
    <row r="9042">
      <c r="A9042" s="10">
        <v>45231.0</v>
      </c>
      <c r="B9042" s="11" t="s">
        <v>5259</v>
      </c>
      <c r="C9042" s="12">
        <v>0.0</v>
      </c>
      <c r="D9042" s="12">
        <f t="shared" si="1"/>
        <v>1</v>
      </c>
    </row>
    <row r="9043">
      <c r="A9043" s="10">
        <v>45231.0</v>
      </c>
      <c r="B9043" s="11" t="s">
        <v>3321</v>
      </c>
      <c r="C9043" s="12">
        <v>0.0</v>
      </c>
      <c r="D9043" s="12">
        <f t="shared" si="1"/>
        <v>1</v>
      </c>
    </row>
    <row r="9044">
      <c r="A9044" s="10">
        <v>45231.0</v>
      </c>
      <c r="B9044" s="11" t="s">
        <v>5260</v>
      </c>
      <c r="C9044" s="12">
        <v>0.0</v>
      </c>
      <c r="D9044" s="12">
        <f t="shared" si="1"/>
        <v>1</v>
      </c>
    </row>
    <row r="9045">
      <c r="A9045" s="10">
        <v>45231.0</v>
      </c>
      <c r="B9045" s="11" t="s">
        <v>5261</v>
      </c>
      <c r="C9045" s="12">
        <v>0.0</v>
      </c>
      <c r="D9045" s="12">
        <f t="shared" si="1"/>
        <v>1</v>
      </c>
    </row>
    <row r="9046">
      <c r="A9046" s="10">
        <v>45231.0</v>
      </c>
      <c r="B9046" s="11" t="s">
        <v>1269</v>
      </c>
      <c r="C9046" s="12">
        <v>0.0</v>
      </c>
      <c r="D9046" s="12">
        <f t="shared" si="1"/>
        <v>1</v>
      </c>
    </row>
    <row r="9047">
      <c r="A9047" s="10">
        <v>45231.0</v>
      </c>
      <c r="B9047" s="11" t="s">
        <v>2962</v>
      </c>
      <c r="C9047" s="12">
        <v>0.0</v>
      </c>
      <c r="D9047" s="12">
        <f t="shared" si="1"/>
        <v>1</v>
      </c>
    </row>
    <row r="9048">
      <c r="A9048" s="10">
        <v>45231.0</v>
      </c>
      <c r="B9048" s="11" t="s">
        <v>1674</v>
      </c>
      <c r="C9048" s="12">
        <v>0.0</v>
      </c>
      <c r="D9048" s="12">
        <f t="shared" si="1"/>
        <v>1</v>
      </c>
    </row>
    <row r="9049">
      <c r="A9049" s="10">
        <v>45231.0</v>
      </c>
      <c r="B9049" s="11" t="s">
        <v>121</v>
      </c>
      <c r="C9049" s="12">
        <v>0.0</v>
      </c>
      <c r="D9049" s="12">
        <f t="shared" si="1"/>
        <v>1</v>
      </c>
    </row>
    <row r="9050">
      <c r="A9050" s="10">
        <v>45231.0</v>
      </c>
      <c r="B9050" s="11" t="s">
        <v>5262</v>
      </c>
      <c r="C9050" s="12">
        <v>0.0</v>
      </c>
      <c r="D9050" s="12">
        <f t="shared" si="1"/>
        <v>1</v>
      </c>
    </row>
    <row r="9051">
      <c r="A9051" s="10">
        <v>45231.0</v>
      </c>
      <c r="B9051" s="11" t="s">
        <v>5263</v>
      </c>
      <c r="C9051" s="12">
        <v>0.0</v>
      </c>
      <c r="D9051" s="12">
        <f t="shared" si="1"/>
        <v>1</v>
      </c>
    </row>
    <row r="9052">
      <c r="A9052" s="10">
        <v>45231.0</v>
      </c>
      <c r="B9052" s="11" t="s">
        <v>1239</v>
      </c>
      <c r="C9052" s="12">
        <v>0.0</v>
      </c>
      <c r="D9052" s="12">
        <f t="shared" si="1"/>
        <v>1</v>
      </c>
    </row>
    <row r="9053">
      <c r="A9053" s="10">
        <v>45231.0</v>
      </c>
      <c r="B9053" s="11" t="s">
        <v>5264</v>
      </c>
      <c r="C9053" s="12">
        <v>0.0</v>
      </c>
      <c r="D9053" s="12">
        <f t="shared" si="1"/>
        <v>1</v>
      </c>
    </row>
    <row r="9054">
      <c r="A9054" s="10">
        <v>45231.0</v>
      </c>
      <c r="B9054" s="11" t="s">
        <v>5265</v>
      </c>
      <c r="C9054" s="12">
        <v>0.0</v>
      </c>
      <c r="D9054" s="12">
        <f t="shared" si="1"/>
        <v>1</v>
      </c>
    </row>
    <row r="9055">
      <c r="A9055" s="10">
        <v>45231.0</v>
      </c>
      <c r="B9055" s="11" t="s">
        <v>3179</v>
      </c>
      <c r="C9055" s="12">
        <v>0.0</v>
      </c>
      <c r="D9055" s="12">
        <f t="shared" si="1"/>
        <v>1</v>
      </c>
    </row>
    <row r="9056">
      <c r="A9056" s="10">
        <v>45231.0</v>
      </c>
      <c r="B9056" s="11" t="s">
        <v>3227</v>
      </c>
      <c r="C9056" s="12">
        <v>0.0</v>
      </c>
      <c r="D9056" s="12">
        <f t="shared" si="1"/>
        <v>1</v>
      </c>
    </row>
    <row r="9057">
      <c r="A9057" s="10">
        <v>45231.0</v>
      </c>
      <c r="B9057" s="11" t="s">
        <v>5266</v>
      </c>
      <c r="C9057" s="12">
        <v>0.0</v>
      </c>
      <c r="D9057" s="12">
        <f t="shared" si="1"/>
        <v>1</v>
      </c>
    </row>
    <row r="9058">
      <c r="A9058" s="10">
        <v>45231.0</v>
      </c>
      <c r="B9058" s="11" t="s">
        <v>3342</v>
      </c>
      <c r="C9058" s="12">
        <v>0.0</v>
      </c>
      <c r="D9058" s="12">
        <f t="shared" si="1"/>
        <v>1</v>
      </c>
    </row>
    <row r="9059">
      <c r="A9059" s="10">
        <v>45231.0</v>
      </c>
      <c r="B9059" s="11" t="s">
        <v>3191</v>
      </c>
      <c r="C9059" s="12">
        <v>0.0</v>
      </c>
      <c r="D9059" s="12">
        <f t="shared" si="1"/>
        <v>1</v>
      </c>
    </row>
    <row r="9060">
      <c r="A9060" s="10">
        <v>45231.0</v>
      </c>
      <c r="B9060" s="11" t="s">
        <v>5267</v>
      </c>
      <c r="C9060" s="12">
        <v>0.0</v>
      </c>
      <c r="D9060" s="12">
        <f t="shared" si="1"/>
        <v>1</v>
      </c>
    </row>
    <row r="9061">
      <c r="A9061" s="10">
        <v>45231.0</v>
      </c>
      <c r="B9061" s="11" t="s">
        <v>273</v>
      </c>
      <c r="C9061" s="12">
        <v>0.0</v>
      </c>
      <c r="D9061" s="12">
        <f t="shared" si="1"/>
        <v>1</v>
      </c>
    </row>
    <row r="9062">
      <c r="A9062" s="10">
        <v>45231.0</v>
      </c>
      <c r="B9062" s="11" t="s">
        <v>5268</v>
      </c>
      <c r="C9062" s="12">
        <v>0.0</v>
      </c>
      <c r="D9062" s="12">
        <f t="shared" si="1"/>
        <v>1</v>
      </c>
    </row>
    <row r="9063">
      <c r="A9063" s="10">
        <v>45231.0</v>
      </c>
      <c r="B9063" s="11" t="s">
        <v>2487</v>
      </c>
      <c r="C9063" s="12">
        <v>0.0</v>
      </c>
      <c r="D9063" s="12">
        <f t="shared" si="1"/>
        <v>1</v>
      </c>
    </row>
    <row r="9064">
      <c r="A9064" s="10">
        <v>45231.0</v>
      </c>
      <c r="B9064" s="11" t="s">
        <v>939</v>
      </c>
      <c r="C9064" s="12">
        <v>0.0</v>
      </c>
      <c r="D9064" s="12">
        <f t="shared" si="1"/>
        <v>1</v>
      </c>
    </row>
    <row r="9065">
      <c r="A9065" s="10">
        <v>45231.0</v>
      </c>
      <c r="B9065" s="11" t="s">
        <v>1833</v>
      </c>
      <c r="C9065" s="12">
        <v>0.0</v>
      </c>
      <c r="D9065" s="12">
        <f t="shared" si="1"/>
        <v>1</v>
      </c>
    </row>
    <row r="9066">
      <c r="A9066" s="10">
        <v>45231.0</v>
      </c>
      <c r="B9066" s="11" t="s">
        <v>870</v>
      </c>
      <c r="C9066" s="12">
        <v>0.0</v>
      </c>
      <c r="D9066" s="12">
        <f t="shared" si="1"/>
        <v>1</v>
      </c>
    </row>
    <row r="9067">
      <c r="A9067" s="10">
        <v>45231.0</v>
      </c>
      <c r="B9067" s="11" t="s">
        <v>5269</v>
      </c>
      <c r="C9067" s="12">
        <v>0.0</v>
      </c>
      <c r="D9067" s="12">
        <f t="shared" si="1"/>
        <v>1</v>
      </c>
    </row>
    <row r="9068">
      <c r="A9068" s="10">
        <v>45231.0</v>
      </c>
      <c r="B9068" s="11" t="s">
        <v>2546</v>
      </c>
      <c r="C9068" s="12">
        <v>0.0</v>
      </c>
      <c r="D9068" s="12">
        <f t="shared" si="1"/>
        <v>1</v>
      </c>
    </row>
    <row r="9069">
      <c r="A9069" s="10">
        <v>45231.0</v>
      </c>
      <c r="B9069" s="11" t="s">
        <v>1118</v>
      </c>
      <c r="C9069" s="12">
        <v>0.0</v>
      </c>
      <c r="D9069" s="12">
        <f t="shared" si="1"/>
        <v>1</v>
      </c>
    </row>
    <row r="9070">
      <c r="A9070" s="10">
        <v>45231.0</v>
      </c>
      <c r="B9070" s="11" t="s">
        <v>3505</v>
      </c>
      <c r="C9070" s="12">
        <v>0.0</v>
      </c>
      <c r="D9070" s="12">
        <f t="shared" si="1"/>
        <v>1</v>
      </c>
    </row>
    <row r="9071">
      <c r="A9071" s="10">
        <v>45231.0</v>
      </c>
      <c r="B9071" s="11" t="s">
        <v>1073</v>
      </c>
      <c r="C9071" s="12">
        <v>0.0</v>
      </c>
      <c r="D9071" s="12">
        <f t="shared" si="1"/>
        <v>1</v>
      </c>
    </row>
    <row r="9072">
      <c r="A9072" s="10">
        <v>45231.0</v>
      </c>
      <c r="B9072" s="11" t="s">
        <v>5270</v>
      </c>
      <c r="C9072" s="12">
        <v>0.0</v>
      </c>
      <c r="D9072" s="12">
        <f t="shared" si="1"/>
        <v>1</v>
      </c>
    </row>
    <row r="9073">
      <c r="A9073" s="10">
        <v>45231.0</v>
      </c>
      <c r="B9073" s="11" t="s">
        <v>5271</v>
      </c>
      <c r="C9073" s="12">
        <v>0.0</v>
      </c>
      <c r="D9073" s="12">
        <f t="shared" si="1"/>
        <v>1</v>
      </c>
    </row>
    <row r="9074">
      <c r="A9074" s="10">
        <v>45231.0</v>
      </c>
      <c r="B9074" s="11" t="s">
        <v>5272</v>
      </c>
      <c r="C9074" s="12">
        <v>0.0</v>
      </c>
      <c r="D9074" s="12">
        <f t="shared" si="1"/>
        <v>1</v>
      </c>
    </row>
    <row r="9075">
      <c r="A9075" s="10">
        <v>45231.0</v>
      </c>
      <c r="B9075" s="11" t="s">
        <v>2003</v>
      </c>
      <c r="C9075" s="12">
        <v>0.0</v>
      </c>
      <c r="D9075" s="12">
        <f t="shared" si="1"/>
        <v>1</v>
      </c>
    </row>
    <row r="9076">
      <c r="A9076" s="10">
        <v>45231.0</v>
      </c>
      <c r="B9076" s="11" t="s">
        <v>483</v>
      </c>
      <c r="C9076" s="12">
        <v>0.0</v>
      </c>
      <c r="D9076" s="12">
        <f t="shared" si="1"/>
        <v>1</v>
      </c>
    </row>
    <row r="9077">
      <c r="A9077" s="10">
        <v>45231.0</v>
      </c>
      <c r="B9077" s="11" t="s">
        <v>1042</v>
      </c>
      <c r="C9077" s="12">
        <v>0.0</v>
      </c>
      <c r="D9077" s="12">
        <f t="shared" si="1"/>
        <v>1</v>
      </c>
    </row>
    <row r="9078">
      <c r="A9078" s="10">
        <v>45231.0</v>
      </c>
      <c r="B9078" s="11" t="s">
        <v>5273</v>
      </c>
      <c r="C9078" s="12">
        <v>0.0</v>
      </c>
      <c r="D9078" s="12">
        <f t="shared" si="1"/>
        <v>1</v>
      </c>
    </row>
    <row r="9079">
      <c r="A9079" s="10">
        <v>45231.0</v>
      </c>
      <c r="B9079" s="11" t="s">
        <v>3109</v>
      </c>
      <c r="C9079" s="12">
        <v>0.0</v>
      </c>
      <c r="D9079" s="12">
        <f t="shared" si="1"/>
        <v>1</v>
      </c>
    </row>
    <row r="9080">
      <c r="A9080" s="10">
        <v>45240.0</v>
      </c>
      <c r="B9080" s="11" t="s">
        <v>262</v>
      </c>
      <c r="C9080" s="12">
        <v>0.0</v>
      </c>
      <c r="D9080" s="12">
        <f t="shared" si="1"/>
        <v>10</v>
      </c>
    </row>
    <row r="9081">
      <c r="A9081" s="10">
        <v>45240.0</v>
      </c>
      <c r="B9081" s="11" t="s">
        <v>2461</v>
      </c>
      <c r="C9081" s="12">
        <v>0.0</v>
      </c>
      <c r="D9081" s="12">
        <f t="shared" si="1"/>
        <v>10</v>
      </c>
    </row>
    <row r="9082">
      <c r="A9082" s="10">
        <v>45240.0</v>
      </c>
      <c r="B9082" s="11" t="s">
        <v>2740</v>
      </c>
      <c r="C9082" s="12">
        <v>0.0</v>
      </c>
      <c r="D9082" s="12">
        <f t="shared" si="1"/>
        <v>10</v>
      </c>
    </row>
    <row r="9083">
      <c r="A9083" s="10">
        <v>45240.0</v>
      </c>
      <c r="B9083" s="11" t="s">
        <v>1551</v>
      </c>
      <c r="C9083" s="12">
        <v>0.0</v>
      </c>
      <c r="D9083" s="12">
        <f t="shared" si="1"/>
        <v>10</v>
      </c>
    </row>
    <row r="9084">
      <c r="A9084" s="10">
        <v>45240.0</v>
      </c>
      <c r="B9084" s="11" t="s">
        <v>5274</v>
      </c>
      <c r="C9084" s="12">
        <v>0.0</v>
      </c>
      <c r="D9084" s="12">
        <f t="shared" si="1"/>
        <v>10</v>
      </c>
    </row>
    <row r="9085">
      <c r="A9085" s="10">
        <v>45240.0</v>
      </c>
      <c r="B9085" s="11" t="s">
        <v>5275</v>
      </c>
      <c r="C9085" s="12">
        <v>0.0</v>
      </c>
      <c r="D9085" s="12">
        <f t="shared" si="1"/>
        <v>10</v>
      </c>
    </row>
    <row r="9086">
      <c r="A9086" s="10">
        <v>45240.0</v>
      </c>
      <c r="B9086" s="11" t="s">
        <v>1100</v>
      </c>
      <c r="C9086" s="12">
        <v>0.0</v>
      </c>
      <c r="D9086" s="12">
        <f t="shared" si="1"/>
        <v>10</v>
      </c>
    </row>
    <row r="9087">
      <c r="A9087" s="10">
        <v>45240.0</v>
      </c>
      <c r="B9087" s="11" t="s">
        <v>510</v>
      </c>
      <c r="C9087" s="12">
        <v>0.0</v>
      </c>
      <c r="D9087" s="12">
        <f t="shared" si="1"/>
        <v>10</v>
      </c>
    </row>
    <row r="9088">
      <c r="A9088" s="10">
        <v>45240.0</v>
      </c>
      <c r="B9088" s="11" t="s">
        <v>3256</v>
      </c>
      <c r="C9088" s="12">
        <v>0.0</v>
      </c>
      <c r="D9088" s="12">
        <f t="shared" si="1"/>
        <v>10</v>
      </c>
    </row>
    <row r="9089">
      <c r="A9089" s="10">
        <v>45240.0</v>
      </c>
      <c r="B9089" s="11" t="s">
        <v>258</v>
      </c>
      <c r="C9089" s="12">
        <v>0.0</v>
      </c>
      <c r="D9089" s="12">
        <f t="shared" si="1"/>
        <v>10</v>
      </c>
    </row>
    <row r="9090">
      <c r="A9090" s="10">
        <v>45240.0</v>
      </c>
      <c r="B9090" s="11" t="s">
        <v>2322</v>
      </c>
      <c r="C9090" s="12">
        <v>0.0</v>
      </c>
      <c r="D9090" s="12">
        <f t="shared" si="1"/>
        <v>10</v>
      </c>
    </row>
    <row r="9091">
      <c r="A9091" s="10">
        <v>45240.0</v>
      </c>
      <c r="B9091" s="11" t="s">
        <v>5276</v>
      </c>
      <c r="C9091" s="12">
        <v>0.0</v>
      </c>
      <c r="D9091" s="12">
        <f t="shared" si="1"/>
        <v>10</v>
      </c>
    </row>
    <row r="9092">
      <c r="A9092" s="10">
        <v>45240.0</v>
      </c>
      <c r="B9092" s="11" t="s">
        <v>1385</v>
      </c>
      <c r="C9092" s="12">
        <v>0.0</v>
      </c>
      <c r="D9092" s="12">
        <f t="shared" si="1"/>
        <v>10</v>
      </c>
    </row>
    <row r="9093">
      <c r="A9093" s="10">
        <v>45240.0</v>
      </c>
      <c r="B9093" s="11" t="s">
        <v>5277</v>
      </c>
      <c r="C9093" s="12">
        <v>0.0</v>
      </c>
      <c r="D9093" s="12">
        <f t="shared" si="1"/>
        <v>10</v>
      </c>
    </row>
    <row r="9094">
      <c r="A9094" s="10">
        <v>45240.0</v>
      </c>
      <c r="B9094" s="11" t="s">
        <v>5278</v>
      </c>
      <c r="C9094" s="12">
        <v>0.0</v>
      </c>
      <c r="D9094" s="12">
        <f t="shared" si="1"/>
        <v>10</v>
      </c>
    </row>
    <row r="9095">
      <c r="A9095" s="10">
        <v>45240.0</v>
      </c>
      <c r="B9095" s="11" t="s">
        <v>2911</v>
      </c>
      <c r="C9095" s="12">
        <v>0.0</v>
      </c>
      <c r="D9095" s="12">
        <f t="shared" si="1"/>
        <v>10</v>
      </c>
    </row>
    <row r="9096">
      <c r="A9096" s="10">
        <v>45240.0</v>
      </c>
      <c r="B9096" s="11" t="s">
        <v>5279</v>
      </c>
      <c r="C9096" s="12">
        <v>0.0</v>
      </c>
      <c r="D9096" s="12">
        <f t="shared" si="1"/>
        <v>10</v>
      </c>
    </row>
    <row r="9097">
      <c r="A9097" s="10">
        <v>45240.0</v>
      </c>
      <c r="B9097" s="11" t="s">
        <v>114</v>
      </c>
      <c r="C9097" s="12">
        <v>0.0</v>
      </c>
      <c r="D9097" s="12">
        <f t="shared" si="1"/>
        <v>10</v>
      </c>
    </row>
    <row r="9098">
      <c r="A9098" s="10">
        <v>45240.0</v>
      </c>
      <c r="B9098" s="11" t="s">
        <v>2921</v>
      </c>
      <c r="C9098" s="12">
        <v>0.0</v>
      </c>
      <c r="D9098" s="12">
        <f t="shared" si="1"/>
        <v>10</v>
      </c>
    </row>
    <row r="9099">
      <c r="A9099" s="10">
        <v>45240.0</v>
      </c>
      <c r="B9099" s="11" t="s">
        <v>5280</v>
      </c>
      <c r="C9099" s="12">
        <v>0.0</v>
      </c>
      <c r="D9099" s="12">
        <f t="shared" si="1"/>
        <v>10</v>
      </c>
    </row>
    <row r="9100">
      <c r="A9100" s="10">
        <v>45240.0</v>
      </c>
      <c r="B9100" s="11" t="s">
        <v>2310</v>
      </c>
      <c r="C9100" s="12">
        <v>0.0</v>
      </c>
      <c r="D9100" s="12">
        <f t="shared" si="1"/>
        <v>10</v>
      </c>
    </row>
    <row r="9101">
      <c r="A9101" s="10">
        <v>45240.0</v>
      </c>
      <c r="B9101" s="11" t="s">
        <v>5281</v>
      </c>
      <c r="C9101" s="12">
        <v>0.0</v>
      </c>
      <c r="D9101" s="12">
        <f t="shared" si="1"/>
        <v>10</v>
      </c>
    </row>
    <row r="9102">
      <c r="A9102" s="10">
        <v>45240.0</v>
      </c>
      <c r="B9102" s="11" t="s">
        <v>2220</v>
      </c>
      <c r="C9102" s="12">
        <v>0.0</v>
      </c>
      <c r="D9102" s="12">
        <f t="shared" si="1"/>
        <v>10</v>
      </c>
    </row>
    <row r="9103">
      <c r="A9103" s="10">
        <v>45240.0</v>
      </c>
      <c r="B9103" s="11" t="s">
        <v>361</v>
      </c>
      <c r="C9103" s="12">
        <v>0.0</v>
      </c>
      <c r="D9103" s="12">
        <f t="shared" si="1"/>
        <v>10</v>
      </c>
    </row>
    <row r="9104">
      <c r="A9104" s="10">
        <v>45240.0</v>
      </c>
      <c r="B9104" s="11" t="s">
        <v>1777</v>
      </c>
      <c r="C9104" s="12">
        <v>0.0</v>
      </c>
      <c r="D9104" s="12">
        <f t="shared" si="1"/>
        <v>10</v>
      </c>
    </row>
    <row r="9105">
      <c r="A9105" s="10">
        <v>45240.0</v>
      </c>
      <c r="B9105" s="11" t="s">
        <v>3228</v>
      </c>
      <c r="C9105" s="12">
        <v>0.0</v>
      </c>
      <c r="D9105" s="12">
        <f t="shared" si="1"/>
        <v>10</v>
      </c>
    </row>
    <row r="9106">
      <c r="A9106" s="10">
        <v>45240.0</v>
      </c>
      <c r="B9106" s="11" t="s">
        <v>5282</v>
      </c>
      <c r="C9106" s="12">
        <v>0.0</v>
      </c>
      <c r="D9106" s="12">
        <f t="shared" si="1"/>
        <v>10</v>
      </c>
    </row>
    <row r="9107">
      <c r="A9107" s="10">
        <v>45240.0</v>
      </c>
      <c r="B9107" s="11" t="s">
        <v>5283</v>
      </c>
      <c r="C9107" s="12">
        <v>0.0</v>
      </c>
      <c r="D9107" s="12">
        <f t="shared" si="1"/>
        <v>10</v>
      </c>
    </row>
    <row r="9108">
      <c r="A9108" s="10">
        <v>45240.0</v>
      </c>
      <c r="B9108" s="11" t="s">
        <v>5284</v>
      </c>
      <c r="C9108" s="12">
        <v>0.0</v>
      </c>
      <c r="D9108" s="12">
        <f t="shared" si="1"/>
        <v>10</v>
      </c>
    </row>
    <row r="9109">
      <c r="A9109" s="10">
        <v>45240.0</v>
      </c>
      <c r="B9109" s="11" t="s">
        <v>5285</v>
      </c>
      <c r="C9109" s="12">
        <v>0.0</v>
      </c>
      <c r="D9109" s="12">
        <f t="shared" si="1"/>
        <v>10</v>
      </c>
    </row>
    <row r="9110">
      <c r="A9110" s="10">
        <v>45240.0</v>
      </c>
      <c r="B9110" s="11" t="s">
        <v>5286</v>
      </c>
      <c r="C9110" s="12">
        <v>0.0</v>
      </c>
      <c r="D9110" s="12">
        <f t="shared" si="1"/>
        <v>10</v>
      </c>
    </row>
    <row r="9111">
      <c r="A9111" s="10">
        <v>45240.0</v>
      </c>
      <c r="B9111" s="11" t="s">
        <v>1795</v>
      </c>
      <c r="C9111" s="12">
        <v>0.0</v>
      </c>
      <c r="D9111" s="12">
        <f t="shared" si="1"/>
        <v>10</v>
      </c>
    </row>
    <row r="9112">
      <c r="A9112" s="10">
        <v>45240.0</v>
      </c>
      <c r="B9112" s="11" t="s">
        <v>5287</v>
      </c>
      <c r="C9112" s="12">
        <v>0.0</v>
      </c>
      <c r="D9112" s="12">
        <f t="shared" si="1"/>
        <v>10</v>
      </c>
    </row>
    <row r="9113">
      <c r="A9113" s="10">
        <v>45240.0</v>
      </c>
      <c r="B9113" s="11" t="s">
        <v>875</v>
      </c>
      <c r="C9113" s="12">
        <v>0.0</v>
      </c>
      <c r="D9113" s="12">
        <f t="shared" si="1"/>
        <v>10</v>
      </c>
    </row>
    <row r="9114">
      <c r="A9114" s="10">
        <v>45240.0</v>
      </c>
      <c r="B9114" s="11" t="s">
        <v>4553</v>
      </c>
      <c r="C9114" s="12">
        <v>0.0</v>
      </c>
      <c r="D9114" s="12">
        <f t="shared" si="1"/>
        <v>10</v>
      </c>
    </row>
    <row r="9115">
      <c r="A9115" s="10">
        <v>45240.0</v>
      </c>
      <c r="B9115" s="11" t="s">
        <v>4610</v>
      </c>
      <c r="C9115" s="12">
        <v>0.0</v>
      </c>
      <c r="D9115" s="12">
        <f t="shared" si="1"/>
        <v>10</v>
      </c>
    </row>
    <row r="9116">
      <c r="A9116" s="10">
        <v>45240.0</v>
      </c>
      <c r="B9116" s="11" t="s">
        <v>5288</v>
      </c>
      <c r="C9116" s="12">
        <v>0.0</v>
      </c>
      <c r="D9116" s="12">
        <f t="shared" si="1"/>
        <v>10</v>
      </c>
    </row>
    <row r="9117">
      <c r="A9117" s="10">
        <v>45240.0</v>
      </c>
      <c r="B9117" s="11" t="s">
        <v>5289</v>
      </c>
      <c r="C9117" s="12">
        <v>0.0</v>
      </c>
      <c r="D9117" s="12">
        <f t="shared" si="1"/>
        <v>10</v>
      </c>
    </row>
    <row r="9118">
      <c r="A9118" s="10">
        <v>45240.0</v>
      </c>
      <c r="B9118" s="11" t="s">
        <v>2513</v>
      </c>
      <c r="C9118" s="12">
        <v>0.0</v>
      </c>
      <c r="D9118" s="12">
        <f t="shared" si="1"/>
        <v>10</v>
      </c>
    </row>
    <row r="9119">
      <c r="A9119" s="10">
        <v>45240.0</v>
      </c>
      <c r="B9119" s="11" t="s">
        <v>4757</v>
      </c>
      <c r="C9119" s="12">
        <v>0.0</v>
      </c>
      <c r="D9119" s="12">
        <f t="shared" si="1"/>
        <v>10</v>
      </c>
    </row>
    <row r="9120">
      <c r="A9120" s="10">
        <v>45240.0</v>
      </c>
      <c r="B9120" s="11" t="s">
        <v>1163</v>
      </c>
      <c r="C9120" s="12">
        <v>0.0</v>
      </c>
      <c r="D9120" s="12">
        <f t="shared" si="1"/>
        <v>10</v>
      </c>
    </row>
    <row r="9121">
      <c r="A9121" s="10">
        <v>45240.0</v>
      </c>
      <c r="B9121" s="11" t="s">
        <v>1799</v>
      </c>
      <c r="C9121" s="12">
        <v>0.0</v>
      </c>
      <c r="D9121" s="12">
        <f t="shared" si="1"/>
        <v>10</v>
      </c>
    </row>
    <row r="9122">
      <c r="A9122" s="10">
        <v>45240.0</v>
      </c>
      <c r="B9122" s="11" t="s">
        <v>694</v>
      </c>
      <c r="C9122" s="12">
        <v>0.0</v>
      </c>
      <c r="D9122" s="12">
        <f t="shared" si="1"/>
        <v>10</v>
      </c>
    </row>
    <row r="9123">
      <c r="A9123" s="10">
        <v>45240.0</v>
      </c>
      <c r="B9123" s="11" t="s">
        <v>5290</v>
      </c>
      <c r="C9123" s="12">
        <v>0.0</v>
      </c>
      <c r="D9123" s="12">
        <f t="shared" si="1"/>
        <v>10</v>
      </c>
    </row>
    <row r="9124">
      <c r="A9124" s="10">
        <v>45240.0</v>
      </c>
      <c r="B9124" s="11" t="s">
        <v>1118</v>
      </c>
      <c r="C9124" s="12">
        <v>0.0</v>
      </c>
      <c r="D9124" s="12">
        <f t="shared" si="1"/>
        <v>10</v>
      </c>
    </row>
    <row r="9125">
      <c r="A9125" s="10">
        <v>45240.0</v>
      </c>
      <c r="B9125" s="11" t="s">
        <v>1214</v>
      </c>
      <c r="C9125" s="12">
        <v>0.0</v>
      </c>
      <c r="D9125" s="12">
        <f t="shared" si="1"/>
        <v>10</v>
      </c>
    </row>
    <row r="9126">
      <c r="A9126" s="10">
        <v>45240.0</v>
      </c>
      <c r="B9126" s="11" t="s">
        <v>1400</v>
      </c>
      <c r="C9126" s="12">
        <v>0.0</v>
      </c>
      <c r="D9126" s="12">
        <f t="shared" si="1"/>
        <v>10</v>
      </c>
    </row>
    <row r="9127">
      <c r="A9127" s="10">
        <v>45240.0</v>
      </c>
      <c r="B9127" s="11" t="s">
        <v>5291</v>
      </c>
      <c r="C9127" s="12">
        <v>0.0</v>
      </c>
      <c r="D9127" s="12">
        <f t="shared" si="1"/>
        <v>10</v>
      </c>
    </row>
    <row r="9128">
      <c r="A9128" s="10">
        <v>45240.0</v>
      </c>
      <c r="B9128" s="11" t="s">
        <v>5292</v>
      </c>
      <c r="C9128" s="12">
        <v>0.0</v>
      </c>
      <c r="D9128" s="12">
        <f t="shared" si="1"/>
        <v>10</v>
      </c>
    </row>
    <row r="9129">
      <c r="A9129" s="10">
        <v>45240.0</v>
      </c>
      <c r="B9129" s="11" t="s">
        <v>5293</v>
      </c>
      <c r="C9129" s="12">
        <v>0.0</v>
      </c>
      <c r="D9129" s="12">
        <f t="shared" si="1"/>
        <v>10</v>
      </c>
    </row>
    <row r="9130">
      <c r="A9130" s="10">
        <v>45240.0</v>
      </c>
      <c r="B9130" s="11" t="s">
        <v>5294</v>
      </c>
      <c r="C9130" s="12">
        <v>0.0</v>
      </c>
      <c r="D9130" s="12">
        <f t="shared" si="1"/>
        <v>10</v>
      </c>
    </row>
    <row r="9131">
      <c r="A9131" s="10">
        <v>45240.0</v>
      </c>
      <c r="B9131" s="11" t="s">
        <v>5295</v>
      </c>
      <c r="C9131" s="12">
        <v>0.0</v>
      </c>
      <c r="D9131" s="12">
        <f t="shared" si="1"/>
        <v>10</v>
      </c>
    </row>
    <row r="9132">
      <c r="A9132" s="10">
        <v>45240.0</v>
      </c>
      <c r="B9132" s="11" t="s">
        <v>5296</v>
      </c>
      <c r="C9132" s="12">
        <v>0.0</v>
      </c>
      <c r="D9132" s="12">
        <f t="shared" si="1"/>
        <v>10</v>
      </c>
    </row>
    <row r="9133">
      <c r="A9133" s="10">
        <v>45240.0</v>
      </c>
      <c r="B9133" s="11" t="s">
        <v>4249</v>
      </c>
      <c r="C9133" s="12">
        <v>0.0</v>
      </c>
      <c r="D9133" s="12">
        <f t="shared" si="1"/>
        <v>10</v>
      </c>
    </row>
    <row r="9134">
      <c r="A9134" s="10">
        <v>45240.0</v>
      </c>
      <c r="B9134" s="11" t="s">
        <v>5297</v>
      </c>
      <c r="C9134" s="12">
        <v>0.0</v>
      </c>
      <c r="D9134" s="12">
        <f t="shared" si="1"/>
        <v>10</v>
      </c>
    </row>
    <row r="9135">
      <c r="A9135" s="10">
        <v>45240.0</v>
      </c>
      <c r="B9135" s="11" t="s">
        <v>276</v>
      </c>
      <c r="C9135" s="12">
        <v>0.0</v>
      </c>
      <c r="D9135" s="12">
        <f t="shared" si="1"/>
        <v>10</v>
      </c>
    </row>
    <row r="9136">
      <c r="A9136" s="10">
        <v>45240.0</v>
      </c>
      <c r="B9136" s="11" t="s">
        <v>1073</v>
      </c>
      <c r="C9136" s="12">
        <v>0.0</v>
      </c>
      <c r="D9136" s="12">
        <f t="shared" si="1"/>
        <v>10</v>
      </c>
    </row>
    <row r="9137">
      <c r="A9137" s="10">
        <v>45240.0</v>
      </c>
      <c r="B9137" s="11" t="s">
        <v>5298</v>
      </c>
      <c r="C9137" s="12">
        <v>0.0</v>
      </c>
      <c r="D9137" s="12">
        <f t="shared" si="1"/>
        <v>10</v>
      </c>
    </row>
    <row r="9138">
      <c r="A9138" s="10">
        <v>45240.0</v>
      </c>
      <c r="B9138" s="11" t="s">
        <v>4801</v>
      </c>
      <c r="C9138" s="12">
        <v>0.0</v>
      </c>
      <c r="D9138" s="12">
        <f t="shared" si="1"/>
        <v>10</v>
      </c>
    </row>
    <row r="9139">
      <c r="A9139" s="10">
        <v>45240.0</v>
      </c>
      <c r="B9139" s="11" t="s">
        <v>5299</v>
      </c>
      <c r="C9139" s="12">
        <v>0.0</v>
      </c>
      <c r="D9139" s="12">
        <f t="shared" si="1"/>
        <v>10</v>
      </c>
    </row>
    <row r="9140">
      <c r="A9140" s="10">
        <v>45240.0</v>
      </c>
      <c r="B9140" s="11" t="s">
        <v>5300</v>
      </c>
      <c r="C9140" s="12">
        <v>0.0</v>
      </c>
      <c r="D9140" s="12">
        <f t="shared" si="1"/>
        <v>10</v>
      </c>
    </row>
    <row r="9141">
      <c r="A9141" s="10">
        <v>45233.0</v>
      </c>
      <c r="B9141" s="11" t="s">
        <v>2579</v>
      </c>
      <c r="C9141" s="12">
        <v>0.0</v>
      </c>
      <c r="D9141" s="12">
        <f t="shared" si="1"/>
        <v>3</v>
      </c>
    </row>
    <row r="9142">
      <c r="A9142" s="10">
        <v>45233.0</v>
      </c>
      <c r="B9142" s="11" t="s">
        <v>2457</v>
      </c>
      <c r="C9142" s="12">
        <v>0.0</v>
      </c>
      <c r="D9142" s="12">
        <f t="shared" si="1"/>
        <v>3</v>
      </c>
    </row>
    <row r="9143">
      <c r="A9143" s="10">
        <v>45233.0</v>
      </c>
      <c r="B9143" s="11" t="s">
        <v>5301</v>
      </c>
      <c r="C9143" s="12">
        <v>0.0</v>
      </c>
      <c r="D9143" s="12">
        <f t="shared" si="1"/>
        <v>3</v>
      </c>
    </row>
    <row r="9144">
      <c r="A9144" s="10">
        <v>45233.0</v>
      </c>
      <c r="B9144" s="11" t="s">
        <v>5302</v>
      </c>
      <c r="C9144" s="12">
        <v>0.0</v>
      </c>
      <c r="D9144" s="12">
        <f t="shared" si="1"/>
        <v>3</v>
      </c>
    </row>
    <row r="9145">
      <c r="A9145" s="10">
        <v>45233.0</v>
      </c>
      <c r="B9145" s="11" t="s">
        <v>1886</v>
      </c>
      <c r="C9145" s="12">
        <v>0.0</v>
      </c>
      <c r="D9145" s="12">
        <f t="shared" si="1"/>
        <v>3</v>
      </c>
    </row>
    <row r="9146">
      <c r="A9146" s="10">
        <v>45233.0</v>
      </c>
      <c r="B9146" s="11" t="s">
        <v>4773</v>
      </c>
      <c r="C9146" s="12">
        <v>0.0</v>
      </c>
      <c r="D9146" s="12">
        <f t="shared" si="1"/>
        <v>3</v>
      </c>
    </row>
    <row r="9147">
      <c r="A9147" s="10">
        <v>45233.0</v>
      </c>
      <c r="B9147" s="11" t="s">
        <v>149</v>
      </c>
      <c r="C9147" s="12">
        <v>0.0</v>
      </c>
      <c r="D9147" s="12">
        <f t="shared" si="1"/>
        <v>3</v>
      </c>
    </row>
    <row r="9148">
      <c r="A9148" s="10">
        <v>45233.0</v>
      </c>
      <c r="B9148" s="11" t="s">
        <v>4811</v>
      </c>
      <c r="C9148" s="12">
        <v>0.0</v>
      </c>
      <c r="D9148" s="12">
        <f t="shared" si="1"/>
        <v>3</v>
      </c>
    </row>
    <row r="9149">
      <c r="A9149" s="10">
        <v>45233.0</v>
      </c>
      <c r="B9149" s="11" t="s">
        <v>373</v>
      </c>
      <c r="C9149" s="12">
        <v>0.0</v>
      </c>
      <c r="D9149" s="12">
        <f t="shared" si="1"/>
        <v>3</v>
      </c>
    </row>
    <row r="9150">
      <c r="A9150" s="10">
        <v>45233.0</v>
      </c>
      <c r="B9150" s="11" t="s">
        <v>5303</v>
      </c>
      <c r="C9150" s="12">
        <v>0.0</v>
      </c>
      <c r="D9150" s="12">
        <f t="shared" si="1"/>
        <v>3</v>
      </c>
    </row>
    <row r="9151">
      <c r="A9151" s="10">
        <v>45233.0</v>
      </c>
      <c r="B9151" s="11" t="s">
        <v>5304</v>
      </c>
      <c r="C9151" s="12">
        <v>0.0</v>
      </c>
      <c r="D9151" s="12">
        <f t="shared" si="1"/>
        <v>3</v>
      </c>
    </row>
    <row r="9152">
      <c r="A9152" s="10">
        <v>45233.0</v>
      </c>
      <c r="B9152" s="11" t="s">
        <v>1250</v>
      </c>
      <c r="C9152" s="12">
        <v>0.0</v>
      </c>
      <c r="D9152" s="12">
        <f t="shared" si="1"/>
        <v>3</v>
      </c>
    </row>
    <row r="9153">
      <c r="A9153" s="10">
        <v>45233.0</v>
      </c>
      <c r="B9153" s="11" t="s">
        <v>5305</v>
      </c>
      <c r="C9153" s="12">
        <v>0.0</v>
      </c>
      <c r="D9153" s="12">
        <f t="shared" si="1"/>
        <v>3</v>
      </c>
    </row>
    <row r="9154">
      <c r="A9154" s="10">
        <v>45233.0</v>
      </c>
      <c r="B9154" s="11" t="s">
        <v>5306</v>
      </c>
      <c r="C9154" s="12">
        <v>0.0</v>
      </c>
      <c r="D9154" s="12">
        <f t="shared" si="1"/>
        <v>3</v>
      </c>
    </row>
    <row r="9155">
      <c r="A9155" s="10">
        <v>45233.0</v>
      </c>
      <c r="B9155" s="11" t="s">
        <v>3367</v>
      </c>
      <c r="C9155" s="12">
        <v>0.0</v>
      </c>
      <c r="D9155" s="12">
        <f t="shared" si="1"/>
        <v>3</v>
      </c>
    </row>
    <row r="9156">
      <c r="A9156" s="10">
        <v>45233.0</v>
      </c>
      <c r="B9156" s="11" t="s">
        <v>5307</v>
      </c>
      <c r="C9156" s="12">
        <v>0.0</v>
      </c>
      <c r="D9156" s="12">
        <f t="shared" si="1"/>
        <v>3</v>
      </c>
    </row>
    <row r="9157">
      <c r="A9157" s="10">
        <v>45233.0</v>
      </c>
      <c r="B9157" s="11" t="s">
        <v>5308</v>
      </c>
      <c r="C9157" s="12">
        <v>0.0</v>
      </c>
      <c r="D9157" s="12">
        <f t="shared" si="1"/>
        <v>3</v>
      </c>
    </row>
    <row r="9158">
      <c r="A9158" s="10">
        <v>45233.0</v>
      </c>
      <c r="B9158" s="11" t="s">
        <v>5309</v>
      </c>
      <c r="C9158" s="12">
        <v>0.0</v>
      </c>
      <c r="D9158" s="12">
        <f t="shared" si="1"/>
        <v>3</v>
      </c>
    </row>
    <row r="9159">
      <c r="A9159" s="10">
        <v>45233.0</v>
      </c>
      <c r="B9159" s="11" t="s">
        <v>2776</v>
      </c>
      <c r="C9159" s="12">
        <v>0.0</v>
      </c>
      <c r="D9159" s="12">
        <f t="shared" si="1"/>
        <v>3</v>
      </c>
    </row>
    <row r="9160">
      <c r="A9160" s="10">
        <v>45233.0</v>
      </c>
      <c r="B9160" s="11" t="s">
        <v>579</v>
      </c>
      <c r="C9160" s="12">
        <v>0.0</v>
      </c>
      <c r="D9160" s="12">
        <f t="shared" si="1"/>
        <v>3</v>
      </c>
    </row>
    <row r="9161">
      <c r="A9161" s="10">
        <v>45233.0</v>
      </c>
      <c r="B9161" s="11" t="s">
        <v>5310</v>
      </c>
      <c r="C9161" s="12">
        <v>0.0</v>
      </c>
      <c r="D9161" s="12">
        <f t="shared" si="1"/>
        <v>3</v>
      </c>
    </row>
    <row r="9162">
      <c r="A9162" s="10">
        <v>45233.0</v>
      </c>
      <c r="B9162" s="11" t="s">
        <v>3612</v>
      </c>
      <c r="C9162" s="12">
        <v>0.0</v>
      </c>
      <c r="D9162" s="12">
        <f t="shared" si="1"/>
        <v>3</v>
      </c>
    </row>
    <row r="9163">
      <c r="A9163" s="10">
        <v>45233.0</v>
      </c>
      <c r="B9163" s="11" t="s">
        <v>1066</v>
      </c>
      <c r="C9163" s="12">
        <v>0.0</v>
      </c>
      <c r="D9163" s="12">
        <f t="shared" si="1"/>
        <v>3</v>
      </c>
    </row>
    <row r="9164">
      <c r="A9164" s="10">
        <v>45233.0</v>
      </c>
      <c r="B9164" s="11" t="s">
        <v>5311</v>
      </c>
      <c r="C9164" s="12">
        <v>0.0</v>
      </c>
      <c r="D9164" s="12">
        <f t="shared" si="1"/>
        <v>3</v>
      </c>
    </row>
    <row r="9165">
      <c r="A9165" s="10">
        <v>45233.0</v>
      </c>
      <c r="B9165" s="11" t="s">
        <v>1401</v>
      </c>
      <c r="C9165" s="12">
        <v>0.0</v>
      </c>
      <c r="D9165" s="12">
        <f t="shared" si="1"/>
        <v>3</v>
      </c>
    </row>
    <row r="9166">
      <c r="A9166" s="10">
        <v>45233.0</v>
      </c>
      <c r="B9166" s="11" t="s">
        <v>5312</v>
      </c>
      <c r="C9166" s="12">
        <v>0.0</v>
      </c>
      <c r="D9166" s="12">
        <f t="shared" si="1"/>
        <v>3</v>
      </c>
    </row>
    <row r="9167">
      <c r="A9167" s="10">
        <v>45233.0</v>
      </c>
      <c r="B9167" s="11" t="s">
        <v>5313</v>
      </c>
      <c r="C9167" s="12">
        <v>0.0</v>
      </c>
      <c r="D9167" s="12">
        <f t="shared" si="1"/>
        <v>3</v>
      </c>
    </row>
    <row r="9168">
      <c r="A9168" s="10">
        <v>45233.0</v>
      </c>
      <c r="B9168" s="11" t="s">
        <v>1119</v>
      </c>
      <c r="C9168" s="12">
        <v>0.0</v>
      </c>
      <c r="D9168" s="12">
        <f t="shared" si="1"/>
        <v>3</v>
      </c>
    </row>
    <row r="9169">
      <c r="A9169" s="10">
        <v>45233.0</v>
      </c>
      <c r="B9169" s="11" t="s">
        <v>1879</v>
      </c>
      <c r="C9169" s="12">
        <v>0.0</v>
      </c>
      <c r="D9169" s="12">
        <f t="shared" si="1"/>
        <v>3</v>
      </c>
    </row>
    <row r="9170">
      <c r="A9170" s="10">
        <v>45233.0</v>
      </c>
      <c r="B9170" s="11" t="s">
        <v>5314</v>
      </c>
      <c r="C9170" s="12">
        <v>0.0</v>
      </c>
      <c r="D9170" s="12">
        <f t="shared" si="1"/>
        <v>3</v>
      </c>
    </row>
    <row r="9171">
      <c r="A9171" s="10">
        <v>45233.0</v>
      </c>
      <c r="B9171" s="11" t="s">
        <v>1062</v>
      </c>
      <c r="C9171" s="12">
        <v>0.0</v>
      </c>
      <c r="D9171" s="12">
        <f t="shared" si="1"/>
        <v>3</v>
      </c>
    </row>
    <row r="9172">
      <c r="A9172" s="10">
        <v>45233.0</v>
      </c>
      <c r="B9172" s="11" t="s">
        <v>713</v>
      </c>
      <c r="C9172" s="12">
        <v>0.0</v>
      </c>
      <c r="D9172" s="12">
        <f t="shared" si="1"/>
        <v>3</v>
      </c>
    </row>
    <row r="9173">
      <c r="A9173" s="10">
        <v>45233.0</v>
      </c>
      <c r="B9173" s="11" t="s">
        <v>3226</v>
      </c>
      <c r="C9173" s="12">
        <v>0.0</v>
      </c>
      <c r="D9173" s="12">
        <f t="shared" si="1"/>
        <v>3</v>
      </c>
    </row>
    <row r="9174">
      <c r="A9174" s="10">
        <v>45233.0</v>
      </c>
      <c r="B9174" s="11" t="s">
        <v>3130</v>
      </c>
      <c r="C9174" s="12">
        <v>0.0</v>
      </c>
      <c r="D9174" s="12">
        <f t="shared" si="1"/>
        <v>3</v>
      </c>
    </row>
    <row r="9175">
      <c r="A9175" s="10">
        <v>45233.0</v>
      </c>
      <c r="B9175" s="11" t="s">
        <v>5315</v>
      </c>
      <c r="C9175" s="12">
        <v>0.0</v>
      </c>
      <c r="D9175" s="12">
        <f t="shared" si="1"/>
        <v>3</v>
      </c>
    </row>
    <row r="9176">
      <c r="A9176" s="10">
        <v>45233.0</v>
      </c>
      <c r="B9176" s="11" t="s">
        <v>5316</v>
      </c>
      <c r="C9176" s="12">
        <v>0.0</v>
      </c>
      <c r="D9176" s="12">
        <f t="shared" si="1"/>
        <v>3</v>
      </c>
    </row>
    <row r="9177">
      <c r="A9177" s="10">
        <v>45233.0</v>
      </c>
      <c r="B9177" s="11" t="s">
        <v>1652</v>
      </c>
      <c r="C9177" s="12">
        <v>0.0</v>
      </c>
      <c r="D9177" s="12">
        <f t="shared" si="1"/>
        <v>3</v>
      </c>
    </row>
    <row r="9178">
      <c r="A9178" s="10">
        <v>45233.0</v>
      </c>
      <c r="B9178" s="11" t="s">
        <v>5317</v>
      </c>
      <c r="C9178" s="12">
        <v>0.0</v>
      </c>
      <c r="D9178" s="12">
        <f t="shared" si="1"/>
        <v>3</v>
      </c>
    </row>
    <row r="9179">
      <c r="A9179" s="10">
        <v>45233.0</v>
      </c>
      <c r="B9179" s="11" t="s">
        <v>1996</v>
      </c>
      <c r="C9179" s="12">
        <v>0.0</v>
      </c>
      <c r="D9179" s="12">
        <f t="shared" si="1"/>
        <v>3</v>
      </c>
    </row>
    <row r="9180">
      <c r="A9180" s="10">
        <v>45233.0</v>
      </c>
      <c r="B9180" s="11" t="s">
        <v>5318</v>
      </c>
      <c r="C9180" s="12">
        <v>0.0</v>
      </c>
      <c r="D9180" s="12">
        <f t="shared" si="1"/>
        <v>3</v>
      </c>
    </row>
    <row r="9181">
      <c r="A9181" s="10">
        <v>45233.0</v>
      </c>
      <c r="B9181" s="11" t="s">
        <v>3511</v>
      </c>
      <c r="C9181" s="12">
        <v>0.0</v>
      </c>
      <c r="D9181" s="12">
        <f t="shared" si="1"/>
        <v>3</v>
      </c>
    </row>
    <row r="9182">
      <c r="A9182" s="10">
        <v>45233.0</v>
      </c>
      <c r="B9182" s="11" t="s">
        <v>5319</v>
      </c>
      <c r="C9182" s="12">
        <v>0.0</v>
      </c>
      <c r="D9182" s="12">
        <f t="shared" si="1"/>
        <v>3</v>
      </c>
    </row>
    <row r="9183">
      <c r="A9183" s="10">
        <v>45250.0</v>
      </c>
      <c r="B9183" s="11" t="s">
        <v>5320</v>
      </c>
      <c r="C9183" s="12">
        <v>0.0</v>
      </c>
      <c r="D9183" s="12">
        <f t="shared" si="1"/>
        <v>20</v>
      </c>
    </row>
    <row r="9184">
      <c r="A9184" s="10">
        <v>45250.0</v>
      </c>
      <c r="B9184" s="11" t="s">
        <v>4936</v>
      </c>
      <c r="C9184" s="12">
        <v>0.0</v>
      </c>
      <c r="D9184" s="12">
        <f t="shared" si="1"/>
        <v>20</v>
      </c>
    </row>
    <row r="9185">
      <c r="A9185" s="10">
        <v>45250.0</v>
      </c>
      <c r="B9185" s="11" t="s">
        <v>1594</v>
      </c>
      <c r="C9185" s="12">
        <v>0.0</v>
      </c>
      <c r="D9185" s="12">
        <f t="shared" si="1"/>
        <v>20</v>
      </c>
    </row>
    <row r="9186">
      <c r="A9186" s="10">
        <v>45250.0</v>
      </c>
      <c r="B9186" s="11" t="s">
        <v>1101</v>
      </c>
      <c r="C9186" s="12">
        <v>0.0</v>
      </c>
      <c r="D9186" s="12">
        <f t="shared" si="1"/>
        <v>20</v>
      </c>
    </row>
    <row r="9187">
      <c r="A9187" s="10">
        <v>45250.0</v>
      </c>
      <c r="B9187" s="11" t="s">
        <v>1821</v>
      </c>
      <c r="C9187" s="12">
        <v>0.0</v>
      </c>
      <c r="D9187" s="12">
        <f t="shared" si="1"/>
        <v>20</v>
      </c>
    </row>
    <row r="9188">
      <c r="A9188" s="10">
        <v>45250.0</v>
      </c>
      <c r="B9188" s="11" t="s">
        <v>5321</v>
      </c>
      <c r="C9188" s="12">
        <v>0.0</v>
      </c>
      <c r="D9188" s="12">
        <f t="shared" si="1"/>
        <v>20</v>
      </c>
    </row>
    <row r="9189">
      <c r="A9189" s="10">
        <v>45250.0</v>
      </c>
      <c r="B9189" s="11" t="s">
        <v>1363</v>
      </c>
      <c r="C9189" s="12">
        <v>0.0</v>
      </c>
      <c r="D9189" s="12">
        <f t="shared" si="1"/>
        <v>20</v>
      </c>
    </row>
    <row r="9190">
      <c r="A9190" s="10">
        <v>45250.0</v>
      </c>
      <c r="B9190" s="11" t="s">
        <v>5322</v>
      </c>
      <c r="C9190" s="12">
        <v>0.0</v>
      </c>
      <c r="D9190" s="12">
        <f t="shared" si="1"/>
        <v>20</v>
      </c>
    </row>
    <row r="9191">
      <c r="A9191" s="10">
        <v>45250.0</v>
      </c>
      <c r="B9191" s="11" t="s">
        <v>2093</v>
      </c>
      <c r="C9191" s="12">
        <v>0.0</v>
      </c>
      <c r="D9191" s="12">
        <f t="shared" si="1"/>
        <v>20</v>
      </c>
    </row>
    <row r="9192">
      <c r="A9192" s="10">
        <v>45250.0</v>
      </c>
      <c r="B9192" s="11" t="s">
        <v>1758</v>
      </c>
      <c r="C9192" s="12">
        <v>0.0</v>
      </c>
      <c r="D9192" s="12">
        <f t="shared" si="1"/>
        <v>20</v>
      </c>
    </row>
    <row r="9193">
      <c r="A9193" s="10">
        <v>45250.0</v>
      </c>
      <c r="B9193" s="11" t="s">
        <v>350</v>
      </c>
      <c r="C9193" s="12">
        <v>0.0</v>
      </c>
      <c r="D9193" s="12">
        <f t="shared" si="1"/>
        <v>20</v>
      </c>
    </row>
    <row r="9194">
      <c r="A9194" s="10">
        <v>45250.0</v>
      </c>
      <c r="B9194" s="11" t="s">
        <v>2362</v>
      </c>
      <c r="C9194" s="12">
        <v>0.0</v>
      </c>
      <c r="D9194" s="12">
        <f t="shared" si="1"/>
        <v>20</v>
      </c>
    </row>
    <row r="9195">
      <c r="A9195" s="10">
        <v>45250.0</v>
      </c>
      <c r="B9195" s="11" t="s">
        <v>5323</v>
      </c>
      <c r="C9195" s="12">
        <v>0.0</v>
      </c>
      <c r="D9195" s="12">
        <f t="shared" si="1"/>
        <v>20</v>
      </c>
    </row>
    <row r="9196">
      <c r="A9196" s="10">
        <v>45250.0</v>
      </c>
      <c r="B9196" s="11" t="s">
        <v>306</v>
      </c>
      <c r="C9196" s="12">
        <v>0.0</v>
      </c>
      <c r="D9196" s="12">
        <f t="shared" si="1"/>
        <v>20</v>
      </c>
    </row>
    <row r="9197">
      <c r="A9197" s="10">
        <v>45250.0</v>
      </c>
      <c r="B9197" s="11" t="s">
        <v>5324</v>
      </c>
      <c r="C9197" s="12">
        <v>0.0</v>
      </c>
      <c r="D9197" s="12">
        <f t="shared" si="1"/>
        <v>20</v>
      </c>
    </row>
    <row r="9198">
      <c r="A9198" s="10">
        <v>45250.0</v>
      </c>
      <c r="B9198" s="11" t="s">
        <v>2179</v>
      </c>
      <c r="C9198" s="12">
        <v>0.0</v>
      </c>
      <c r="D9198" s="12">
        <f t="shared" si="1"/>
        <v>20</v>
      </c>
    </row>
    <row r="9199">
      <c r="A9199" s="10">
        <v>45250.0</v>
      </c>
      <c r="B9199" s="11" t="s">
        <v>4745</v>
      </c>
      <c r="C9199" s="12">
        <v>0.0</v>
      </c>
      <c r="D9199" s="12">
        <f t="shared" si="1"/>
        <v>20</v>
      </c>
    </row>
    <row r="9200">
      <c r="A9200" s="10">
        <v>45250.0</v>
      </c>
      <c r="B9200" s="11" t="s">
        <v>962</v>
      </c>
      <c r="C9200" s="12">
        <v>0.0</v>
      </c>
      <c r="D9200" s="12">
        <f t="shared" si="1"/>
        <v>20</v>
      </c>
    </row>
    <row r="9201">
      <c r="A9201" s="10">
        <v>45250.0</v>
      </c>
      <c r="B9201" s="11" t="s">
        <v>1711</v>
      </c>
      <c r="C9201" s="12">
        <v>0.0</v>
      </c>
      <c r="D9201" s="12">
        <f t="shared" si="1"/>
        <v>20</v>
      </c>
    </row>
    <row r="9202">
      <c r="A9202" s="10">
        <v>45250.0</v>
      </c>
      <c r="B9202" s="11" t="s">
        <v>434</v>
      </c>
      <c r="C9202" s="12">
        <v>0.0</v>
      </c>
      <c r="D9202" s="12">
        <f t="shared" si="1"/>
        <v>20</v>
      </c>
    </row>
    <row r="9203">
      <c r="A9203" s="10">
        <v>45250.0</v>
      </c>
      <c r="B9203" s="11" t="s">
        <v>5325</v>
      </c>
      <c r="C9203" s="12">
        <v>0.0</v>
      </c>
      <c r="D9203" s="12">
        <f t="shared" si="1"/>
        <v>20</v>
      </c>
    </row>
    <row r="9204">
      <c r="A9204" s="10">
        <v>45250.0</v>
      </c>
      <c r="B9204" s="11" t="s">
        <v>5326</v>
      </c>
      <c r="C9204" s="12">
        <v>0.0</v>
      </c>
      <c r="D9204" s="12">
        <f t="shared" si="1"/>
        <v>20</v>
      </c>
    </row>
    <row r="9205">
      <c r="A9205" s="10">
        <v>45250.0</v>
      </c>
      <c r="B9205" s="11" t="s">
        <v>1190</v>
      </c>
      <c r="C9205" s="12">
        <v>0.0</v>
      </c>
      <c r="D9205" s="12">
        <f t="shared" si="1"/>
        <v>20</v>
      </c>
    </row>
    <row r="9206">
      <c r="A9206" s="10">
        <v>45250.0</v>
      </c>
      <c r="B9206" s="11" t="s">
        <v>1338</v>
      </c>
      <c r="C9206" s="12">
        <v>0.0</v>
      </c>
      <c r="D9206" s="12">
        <f t="shared" si="1"/>
        <v>20</v>
      </c>
    </row>
    <row r="9207">
      <c r="A9207" s="10">
        <v>45250.0</v>
      </c>
      <c r="B9207" s="11" t="s">
        <v>418</v>
      </c>
      <c r="C9207" s="12">
        <v>0.0</v>
      </c>
      <c r="D9207" s="12">
        <f t="shared" si="1"/>
        <v>20</v>
      </c>
    </row>
    <row r="9208">
      <c r="A9208" s="10">
        <v>45250.0</v>
      </c>
      <c r="B9208" s="11" t="s">
        <v>5327</v>
      </c>
      <c r="C9208" s="12">
        <v>0.0</v>
      </c>
      <c r="D9208" s="12">
        <f t="shared" si="1"/>
        <v>20</v>
      </c>
    </row>
    <row r="9209">
      <c r="A9209" s="10">
        <v>45250.0</v>
      </c>
      <c r="B9209" s="11" t="s">
        <v>5328</v>
      </c>
      <c r="C9209" s="12">
        <v>0.0</v>
      </c>
      <c r="D9209" s="12">
        <f t="shared" si="1"/>
        <v>20</v>
      </c>
    </row>
    <row r="9210">
      <c r="A9210" s="10">
        <v>45250.0</v>
      </c>
      <c r="B9210" s="11" t="s">
        <v>5329</v>
      </c>
      <c r="C9210" s="12">
        <v>0.0</v>
      </c>
      <c r="D9210" s="12">
        <f t="shared" si="1"/>
        <v>20</v>
      </c>
    </row>
    <row r="9211">
      <c r="A9211" s="10">
        <v>45250.0</v>
      </c>
      <c r="B9211" s="11" t="s">
        <v>5330</v>
      </c>
      <c r="C9211" s="12">
        <v>0.0</v>
      </c>
      <c r="D9211" s="12">
        <f t="shared" si="1"/>
        <v>20</v>
      </c>
    </row>
    <row r="9212">
      <c r="A9212" s="10">
        <v>45250.0</v>
      </c>
      <c r="B9212" s="11" t="s">
        <v>2951</v>
      </c>
      <c r="C9212" s="12">
        <v>0.0</v>
      </c>
      <c r="D9212" s="12">
        <f t="shared" si="1"/>
        <v>20</v>
      </c>
    </row>
    <row r="9213">
      <c r="A9213" s="10">
        <v>45250.0</v>
      </c>
      <c r="B9213" s="11" t="s">
        <v>5331</v>
      </c>
      <c r="C9213" s="12">
        <v>0.0</v>
      </c>
      <c r="D9213" s="12">
        <f t="shared" si="1"/>
        <v>20</v>
      </c>
    </row>
    <row r="9214">
      <c r="A9214" s="10">
        <v>45250.0</v>
      </c>
      <c r="B9214" s="11" t="s">
        <v>651</v>
      </c>
      <c r="C9214" s="12">
        <v>0.0</v>
      </c>
      <c r="D9214" s="12">
        <f t="shared" si="1"/>
        <v>20</v>
      </c>
    </row>
    <row r="9215">
      <c r="A9215" s="10">
        <v>45250.0</v>
      </c>
      <c r="B9215" s="11" t="s">
        <v>5332</v>
      </c>
      <c r="C9215" s="12">
        <v>0.0</v>
      </c>
      <c r="D9215" s="12">
        <f t="shared" si="1"/>
        <v>20</v>
      </c>
    </row>
    <row r="9216">
      <c r="A9216" s="10">
        <v>45250.0</v>
      </c>
      <c r="B9216" s="11" t="s">
        <v>4722</v>
      </c>
      <c r="C9216" s="12">
        <v>0.0</v>
      </c>
      <c r="D9216" s="12">
        <f t="shared" si="1"/>
        <v>20</v>
      </c>
    </row>
    <row r="9217">
      <c r="A9217" s="10">
        <v>45250.0</v>
      </c>
      <c r="B9217" s="11" t="s">
        <v>5333</v>
      </c>
      <c r="C9217" s="12">
        <v>0.0</v>
      </c>
      <c r="D9217" s="12">
        <f t="shared" si="1"/>
        <v>20</v>
      </c>
    </row>
    <row r="9218">
      <c r="A9218" s="10">
        <v>45250.0</v>
      </c>
      <c r="B9218" s="11" t="s">
        <v>5334</v>
      </c>
      <c r="C9218" s="12">
        <v>0.0</v>
      </c>
      <c r="D9218" s="12">
        <f t="shared" si="1"/>
        <v>20</v>
      </c>
    </row>
    <row r="9219">
      <c r="A9219" s="10">
        <v>45250.0</v>
      </c>
      <c r="B9219" s="11" t="s">
        <v>549</v>
      </c>
      <c r="C9219" s="12">
        <v>0.0</v>
      </c>
      <c r="D9219" s="12">
        <f t="shared" si="1"/>
        <v>20</v>
      </c>
    </row>
    <row r="9220">
      <c r="A9220" s="10">
        <v>45250.0</v>
      </c>
      <c r="B9220" s="11" t="s">
        <v>5335</v>
      </c>
      <c r="C9220" s="12">
        <v>0.0</v>
      </c>
      <c r="D9220" s="12">
        <f t="shared" si="1"/>
        <v>20</v>
      </c>
    </row>
    <row r="9221">
      <c r="A9221" s="10">
        <v>45250.0</v>
      </c>
      <c r="B9221" s="11" t="s">
        <v>5336</v>
      </c>
      <c r="C9221" s="12">
        <v>0.0</v>
      </c>
      <c r="D9221" s="12">
        <f t="shared" si="1"/>
        <v>20</v>
      </c>
    </row>
    <row r="9222">
      <c r="A9222" s="10">
        <v>45250.0</v>
      </c>
      <c r="B9222" s="11" t="s">
        <v>1375</v>
      </c>
      <c r="C9222" s="12">
        <v>0.0</v>
      </c>
      <c r="D9222" s="12">
        <f t="shared" si="1"/>
        <v>20</v>
      </c>
    </row>
    <row r="9223">
      <c r="A9223" s="10">
        <v>45250.0</v>
      </c>
      <c r="B9223" s="11" t="s">
        <v>5337</v>
      </c>
      <c r="C9223" s="12">
        <v>0.0</v>
      </c>
      <c r="D9223" s="12">
        <f t="shared" si="1"/>
        <v>20</v>
      </c>
    </row>
    <row r="9224">
      <c r="A9224" s="10">
        <v>45250.0</v>
      </c>
      <c r="B9224" s="11" t="s">
        <v>3934</v>
      </c>
      <c r="C9224" s="12">
        <v>0.0</v>
      </c>
      <c r="D9224" s="12">
        <f t="shared" si="1"/>
        <v>20</v>
      </c>
    </row>
    <row r="9225">
      <c r="A9225" s="10">
        <v>45250.0</v>
      </c>
      <c r="B9225" s="11" t="s">
        <v>5338</v>
      </c>
      <c r="C9225" s="12">
        <v>0.0</v>
      </c>
      <c r="D9225" s="12">
        <f t="shared" si="1"/>
        <v>20</v>
      </c>
    </row>
    <row r="9226">
      <c r="A9226" s="10">
        <v>45250.0</v>
      </c>
      <c r="B9226" s="11" t="s">
        <v>383</v>
      </c>
      <c r="C9226" s="12">
        <v>0.0</v>
      </c>
      <c r="D9226" s="12">
        <f t="shared" si="1"/>
        <v>20</v>
      </c>
    </row>
    <row r="9227">
      <c r="A9227" s="10">
        <v>45250.0</v>
      </c>
      <c r="B9227" s="11" t="s">
        <v>5339</v>
      </c>
      <c r="C9227" s="12">
        <v>0.0</v>
      </c>
      <c r="D9227" s="12">
        <f t="shared" si="1"/>
        <v>20</v>
      </c>
    </row>
    <row r="9228">
      <c r="A9228" s="10">
        <v>45250.0</v>
      </c>
      <c r="B9228" s="11" t="s">
        <v>115</v>
      </c>
      <c r="C9228" s="12">
        <v>0.0</v>
      </c>
      <c r="D9228" s="12">
        <f t="shared" si="1"/>
        <v>20</v>
      </c>
    </row>
    <row r="9229">
      <c r="A9229" s="10">
        <v>45250.0</v>
      </c>
      <c r="B9229" s="11" t="s">
        <v>5340</v>
      </c>
      <c r="C9229" s="12">
        <v>0.0</v>
      </c>
      <c r="D9229" s="12">
        <f t="shared" si="1"/>
        <v>20</v>
      </c>
    </row>
    <row r="9230">
      <c r="A9230" s="10">
        <v>45250.0</v>
      </c>
      <c r="B9230" s="11" t="s">
        <v>546</v>
      </c>
      <c r="C9230" s="12">
        <v>0.0</v>
      </c>
      <c r="D9230" s="12">
        <f t="shared" si="1"/>
        <v>20</v>
      </c>
    </row>
    <row r="9231">
      <c r="A9231" s="10">
        <v>45250.0</v>
      </c>
      <c r="B9231" s="11" t="s">
        <v>1360</v>
      </c>
      <c r="C9231" s="12">
        <v>0.0</v>
      </c>
      <c r="D9231" s="12">
        <f t="shared" si="1"/>
        <v>20</v>
      </c>
    </row>
    <row r="9232">
      <c r="A9232" s="10">
        <v>45250.0</v>
      </c>
      <c r="B9232" s="11" t="s">
        <v>5341</v>
      </c>
      <c r="C9232" s="12">
        <v>0.0</v>
      </c>
      <c r="D9232" s="12">
        <f t="shared" si="1"/>
        <v>20</v>
      </c>
    </row>
    <row r="9233">
      <c r="A9233" s="10">
        <v>45250.0</v>
      </c>
      <c r="B9233" s="11" t="s">
        <v>2401</v>
      </c>
      <c r="C9233" s="12">
        <v>0.0</v>
      </c>
      <c r="D9233" s="12">
        <f t="shared" si="1"/>
        <v>20</v>
      </c>
    </row>
    <row r="9234">
      <c r="A9234" s="10">
        <v>45250.0</v>
      </c>
      <c r="B9234" s="11" t="s">
        <v>445</v>
      </c>
      <c r="C9234" s="12">
        <v>0.0</v>
      </c>
      <c r="D9234" s="12">
        <f t="shared" si="1"/>
        <v>20</v>
      </c>
    </row>
    <row r="9235">
      <c r="A9235" s="10">
        <v>45250.0</v>
      </c>
      <c r="B9235" s="11" t="s">
        <v>4945</v>
      </c>
      <c r="C9235" s="12">
        <v>0.0</v>
      </c>
      <c r="D9235" s="12">
        <f t="shared" si="1"/>
        <v>20</v>
      </c>
    </row>
    <row r="9236">
      <c r="A9236" s="10">
        <v>45250.0</v>
      </c>
      <c r="B9236" s="11" t="s">
        <v>650</v>
      </c>
      <c r="C9236" s="12">
        <v>0.0</v>
      </c>
      <c r="D9236" s="12">
        <f t="shared" si="1"/>
        <v>20</v>
      </c>
    </row>
    <row r="9237">
      <c r="A9237" s="10">
        <v>45250.0</v>
      </c>
      <c r="B9237" s="11" t="s">
        <v>5342</v>
      </c>
      <c r="C9237" s="12">
        <v>0.0</v>
      </c>
      <c r="D9237" s="12">
        <f t="shared" si="1"/>
        <v>20</v>
      </c>
    </row>
    <row r="9238">
      <c r="A9238" s="10">
        <v>45250.0</v>
      </c>
      <c r="B9238" s="11" t="s">
        <v>1066</v>
      </c>
      <c r="C9238" s="12">
        <v>0.0</v>
      </c>
      <c r="D9238" s="12">
        <f t="shared" si="1"/>
        <v>20</v>
      </c>
    </row>
    <row r="9239">
      <c r="A9239" s="10">
        <v>45250.0</v>
      </c>
      <c r="B9239" s="11" t="s">
        <v>405</v>
      </c>
      <c r="C9239" s="12">
        <v>0.0</v>
      </c>
      <c r="D9239" s="12">
        <f t="shared" si="1"/>
        <v>20</v>
      </c>
    </row>
    <row r="9240">
      <c r="A9240" s="10">
        <v>45250.0</v>
      </c>
      <c r="B9240" s="11" t="s">
        <v>5343</v>
      </c>
      <c r="C9240" s="12">
        <v>0.0</v>
      </c>
      <c r="D9240" s="12">
        <f t="shared" si="1"/>
        <v>20</v>
      </c>
    </row>
    <row r="9241">
      <c r="A9241" s="10">
        <v>45250.0</v>
      </c>
      <c r="B9241" s="11" t="s">
        <v>5344</v>
      </c>
      <c r="C9241" s="12">
        <v>0.0</v>
      </c>
      <c r="D9241" s="12">
        <f t="shared" si="1"/>
        <v>20</v>
      </c>
    </row>
    <row r="9242">
      <c r="A9242" s="10">
        <v>45250.0</v>
      </c>
      <c r="B9242" s="11" t="s">
        <v>5345</v>
      </c>
      <c r="C9242" s="12">
        <v>0.0</v>
      </c>
      <c r="D9242" s="12">
        <f t="shared" si="1"/>
        <v>20</v>
      </c>
    </row>
    <row r="9243">
      <c r="A9243" s="10">
        <v>45250.0</v>
      </c>
      <c r="B9243" s="11" t="s">
        <v>4963</v>
      </c>
      <c r="C9243" s="12">
        <v>0.0</v>
      </c>
      <c r="D9243" s="12">
        <f t="shared" si="1"/>
        <v>20</v>
      </c>
    </row>
    <row r="9244">
      <c r="A9244" s="10">
        <v>45250.0</v>
      </c>
      <c r="B9244" s="11" t="s">
        <v>5346</v>
      </c>
      <c r="C9244" s="12">
        <v>0.0</v>
      </c>
      <c r="D9244" s="12">
        <f t="shared" si="1"/>
        <v>20</v>
      </c>
    </row>
    <row r="9245">
      <c r="A9245" s="10">
        <v>45250.0</v>
      </c>
      <c r="B9245" s="11" t="s">
        <v>5347</v>
      </c>
      <c r="C9245" s="12">
        <v>0.0</v>
      </c>
      <c r="D9245" s="12">
        <f t="shared" si="1"/>
        <v>20</v>
      </c>
    </row>
    <row r="9246">
      <c r="A9246" s="10">
        <v>45250.0</v>
      </c>
      <c r="B9246" s="11" t="s">
        <v>5348</v>
      </c>
      <c r="C9246" s="12">
        <v>0.0</v>
      </c>
      <c r="D9246" s="12">
        <f t="shared" si="1"/>
        <v>20</v>
      </c>
    </row>
    <row r="9247">
      <c r="A9247" s="10">
        <v>45250.0</v>
      </c>
      <c r="B9247" s="11" t="s">
        <v>4217</v>
      </c>
      <c r="C9247" s="12">
        <v>0.0</v>
      </c>
      <c r="D9247" s="12">
        <f t="shared" si="1"/>
        <v>20</v>
      </c>
    </row>
    <row r="9248">
      <c r="A9248" s="10">
        <v>45252.0</v>
      </c>
      <c r="B9248" s="11" t="s">
        <v>1280</v>
      </c>
      <c r="C9248" s="12">
        <v>0.0</v>
      </c>
      <c r="D9248" s="12">
        <f t="shared" si="1"/>
        <v>22</v>
      </c>
    </row>
    <row r="9249">
      <c r="A9249" s="10">
        <v>45252.0</v>
      </c>
      <c r="B9249" s="11" t="s">
        <v>3348</v>
      </c>
      <c r="C9249" s="12">
        <v>0.0</v>
      </c>
      <c r="D9249" s="12">
        <f t="shared" si="1"/>
        <v>22</v>
      </c>
    </row>
    <row r="9250">
      <c r="A9250" s="10">
        <v>45252.0</v>
      </c>
      <c r="B9250" s="11" t="s">
        <v>1333</v>
      </c>
      <c r="C9250" s="12">
        <v>0.0</v>
      </c>
      <c r="D9250" s="12">
        <f t="shared" si="1"/>
        <v>22</v>
      </c>
    </row>
    <row r="9251">
      <c r="A9251" s="10">
        <v>45252.0</v>
      </c>
      <c r="B9251" s="11" t="s">
        <v>5349</v>
      </c>
      <c r="C9251" s="12">
        <v>0.0</v>
      </c>
      <c r="D9251" s="12">
        <f t="shared" si="1"/>
        <v>22</v>
      </c>
    </row>
    <row r="9252">
      <c r="A9252" s="10">
        <v>45252.0</v>
      </c>
      <c r="B9252" s="11" t="s">
        <v>1904</v>
      </c>
      <c r="C9252" s="12">
        <v>0.0</v>
      </c>
      <c r="D9252" s="12">
        <f t="shared" si="1"/>
        <v>22</v>
      </c>
    </row>
    <row r="9253">
      <c r="A9253" s="10">
        <v>45252.0</v>
      </c>
      <c r="B9253" s="11" t="s">
        <v>5350</v>
      </c>
      <c r="C9253" s="12">
        <v>0.0</v>
      </c>
      <c r="D9253" s="12">
        <f t="shared" si="1"/>
        <v>22</v>
      </c>
    </row>
    <row r="9254">
      <c r="A9254" s="10">
        <v>45252.0</v>
      </c>
      <c r="B9254" s="11" t="s">
        <v>1640</v>
      </c>
      <c r="C9254" s="12">
        <v>0.0</v>
      </c>
      <c r="D9254" s="12">
        <f t="shared" si="1"/>
        <v>22</v>
      </c>
    </row>
    <row r="9255">
      <c r="A9255" s="10">
        <v>45252.0</v>
      </c>
      <c r="B9255" s="11" t="s">
        <v>5351</v>
      </c>
      <c r="C9255" s="12">
        <v>0.0</v>
      </c>
      <c r="D9255" s="12">
        <f t="shared" si="1"/>
        <v>22</v>
      </c>
    </row>
    <row r="9256">
      <c r="A9256" s="10">
        <v>45252.0</v>
      </c>
      <c r="B9256" s="11" t="s">
        <v>1901</v>
      </c>
      <c r="C9256" s="12">
        <v>0.0</v>
      </c>
      <c r="D9256" s="12">
        <f t="shared" si="1"/>
        <v>22</v>
      </c>
    </row>
    <row r="9257">
      <c r="A9257" s="10">
        <v>45252.0</v>
      </c>
      <c r="B9257" s="11" t="s">
        <v>397</v>
      </c>
      <c r="C9257" s="12">
        <v>0.0</v>
      </c>
      <c r="D9257" s="12">
        <f t="shared" si="1"/>
        <v>22</v>
      </c>
    </row>
    <row r="9258">
      <c r="A9258" s="10">
        <v>45252.0</v>
      </c>
      <c r="B9258" s="11" t="s">
        <v>1926</v>
      </c>
      <c r="C9258" s="12">
        <v>0.0</v>
      </c>
      <c r="D9258" s="12">
        <f t="shared" si="1"/>
        <v>22</v>
      </c>
    </row>
    <row r="9259">
      <c r="A9259" s="10">
        <v>45252.0</v>
      </c>
      <c r="B9259" s="11" t="s">
        <v>5352</v>
      </c>
      <c r="C9259" s="12">
        <v>0.0</v>
      </c>
      <c r="D9259" s="12">
        <f t="shared" si="1"/>
        <v>22</v>
      </c>
    </row>
    <row r="9260">
      <c r="A9260" s="10">
        <v>45252.0</v>
      </c>
      <c r="B9260" s="11" t="s">
        <v>2602</v>
      </c>
      <c r="C9260" s="12">
        <v>0.0</v>
      </c>
      <c r="D9260" s="12">
        <f t="shared" si="1"/>
        <v>22</v>
      </c>
    </row>
    <row r="9261">
      <c r="A9261" s="10">
        <v>45252.0</v>
      </c>
      <c r="B9261" s="11" t="s">
        <v>1394</v>
      </c>
      <c r="C9261" s="12">
        <v>0.0</v>
      </c>
      <c r="D9261" s="12">
        <f t="shared" si="1"/>
        <v>22</v>
      </c>
    </row>
    <row r="9262">
      <c r="A9262" s="10">
        <v>45252.0</v>
      </c>
      <c r="B9262" s="11" t="s">
        <v>5353</v>
      </c>
      <c r="C9262" s="12">
        <v>0.0</v>
      </c>
      <c r="D9262" s="12">
        <f t="shared" si="1"/>
        <v>22</v>
      </c>
    </row>
    <row r="9263">
      <c r="A9263" s="10">
        <v>45252.0</v>
      </c>
      <c r="B9263" s="11" t="s">
        <v>5354</v>
      </c>
      <c r="C9263" s="12">
        <v>0.0</v>
      </c>
      <c r="D9263" s="12">
        <f t="shared" si="1"/>
        <v>22</v>
      </c>
    </row>
    <row r="9264">
      <c r="A9264" s="10">
        <v>45252.0</v>
      </c>
      <c r="B9264" s="11" t="s">
        <v>199</v>
      </c>
      <c r="C9264" s="12">
        <v>0.0</v>
      </c>
      <c r="D9264" s="12">
        <f t="shared" si="1"/>
        <v>22</v>
      </c>
    </row>
    <row r="9265">
      <c r="A9265" s="10">
        <v>45252.0</v>
      </c>
      <c r="B9265" s="11" t="s">
        <v>5355</v>
      </c>
      <c r="C9265" s="12">
        <v>0.0</v>
      </c>
      <c r="D9265" s="12">
        <f t="shared" si="1"/>
        <v>22</v>
      </c>
    </row>
    <row r="9266">
      <c r="A9266" s="10">
        <v>45252.0</v>
      </c>
      <c r="B9266" s="11" t="s">
        <v>5356</v>
      </c>
      <c r="C9266" s="12">
        <v>0.0</v>
      </c>
      <c r="D9266" s="12">
        <f t="shared" si="1"/>
        <v>22</v>
      </c>
    </row>
    <row r="9267">
      <c r="A9267" s="10">
        <v>45252.0</v>
      </c>
      <c r="B9267" s="11" t="s">
        <v>891</v>
      </c>
      <c r="C9267" s="12">
        <v>0.0</v>
      </c>
      <c r="D9267" s="12">
        <f t="shared" si="1"/>
        <v>22</v>
      </c>
    </row>
    <row r="9268">
      <c r="A9268" s="10">
        <v>45252.0</v>
      </c>
      <c r="B9268" s="11" t="s">
        <v>5357</v>
      </c>
      <c r="C9268" s="12">
        <v>0.0</v>
      </c>
      <c r="D9268" s="12">
        <f t="shared" si="1"/>
        <v>22</v>
      </c>
    </row>
    <row r="9269">
      <c r="A9269" s="10">
        <v>45252.0</v>
      </c>
      <c r="B9269" s="11" t="s">
        <v>2209</v>
      </c>
      <c r="C9269" s="12">
        <v>0.0</v>
      </c>
      <c r="D9269" s="12">
        <f t="shared" si="1"/>
        <v>22</v>
      </c>
    </row>
    <row r="9270">
      <c r="A9270" s="10">
        <v>45252.0</v>
      </c>
      <c r="B9270" s="11" t="s">
        <v>5358</v>
      </c>
      <c r="C9270" s="12">
        <v>0.0</v>
      </c>
      <c r="D9270" s="12">
        <f t="shared" si="1"/>
        <v>22</v>
      </c>
    </row>
    <row r="9271">
      <c r="A9271" s="10">
        <v>45252.0</v>
      </c>
      <c r="B9271" s="11" t="s">
        <v>5359</v>
      </c>
      <c r="C9271" s="12">
        <v>0.0</v>
      </c>
      <c r="D9271" s="12">
        <f t="shared" si="1"/>
        <v>22</v>
      </c>
    </row>
    <row r="9272">
      <c r="A9272" s="10">
        <v>45252.0</v>
      </c>
      <c r="B9272" s="11" t="s">
        <v>5360</v>
      </c>
      <c r="C9272" s="12">
        <v>0.0</v>
      </c>
      <c r="D9272" s="12">
        <f t="shared" si="1"/>
        <v>22</v>
      </c>
    </row>
    <row r="9273">
      <c r="A9273" s="10">
        <v>45252.0</v>
      </c>
      <c r="B9273" s="11" t="s">
        <v>485</v>
      </c>
      <c r="C9273" s="12">
        <v>0.0</v>
      </c>
      <c r="D9273" s="12">
        <f t="shared" si="1"/>
        <v>22</v>
      </c>
    </row>
    <row r="9274">
      <c r="A9274" s="10">
        <v>45252.0</v>
      </c>
      <c r="B9274" s="11" t="s">
        <v>1365</v>
      </c>
      <c r="C9274" s="12">
        <v>0.0</v>
      </c>
      <c r="D9274" s="12">
        <f t="shared" si="1"/>
        <v>22</v>
      </c>
    </row>
    <row r="9275">
      <c r="A9275" s="10">
        <v>45252.0</v>
      </c>
      <c r="B9275" s="11" t="s">
        <v>3731</v>
      </c>
      <c r="C9275" s="12">
        <v>0.0</v>
      </c>
      <c r="D9275" s="12">
        <f t="shared" si="1"/>
        <v>22</v>
      </c>
    </row>
    <row r="9276">
      <c r="A9276" s="10">
        <v>45252.0</v>
      </c>
      <c r="B9276" s="11" t="s">
        <v>804</v>
      </c>
      <c r="C9276" s="12">
        <v>0.0</v>
      </c>
      <c r="D9276" s="12">
        <f t="shared" si="1"/>
        <v>22</v>
      </c>
    </row>
    <row r="9277">
      <c r="A9277" s="10">
        <v>45252.0</v>
      </c>
      <c r="B9277" s="11" t="s">
        <v>2802</v>
      </c>
      <c r="C9277" s="12">
        <v>0.0</v>
      </c>
      <c r="D9277" s="12">
        <f t="shared" si="1"/>
        <v>22</v>
      </c>
    </row>
    <row r="9278">
      <c r="A9278" s="10">
        <v>45252.0</v>
      </c>
      <c r="B9278" s="11" t="s">
        <v>5361</v>
      </c>
      <c r="C9278" s="12">
        <v>0.0</v>
      </c>
      <c r="D9278" s="12">
        <f t="shared" si="1"/>
        <v>22</v>
      </c>
    </row>
    <row r="9279">
      <c r="A9279" s="10">
        <v>45252.0</v>
      </c>
      <c r="B9279" s="11" t="s">
        <v>5362</v>
      </c>
      <c r="C9279" s="12">
        <v>0.0</v>
      </c>
      <c r="D9279" s="12">
        <f t="shared" si="1"/>
        <v>22</v>
      </c>
    </row>
    <row r="9280">
      <c r="A9280" s="10">
        <v>45252.0</v>
      </c>
      <c r="B9280" s="11" t="s">
        <v>515</v>
      </c>
      <c r="C9280" s="12">
        <v>0.0</v>
      </c>
      <c r="D9280" s="12">
        <f t="shared" si="1"/>
        <v>22</v>
      </c>
    </row>
    <row r="9281">
      <c r="A9281" s="10">
        <v>45252.0</v>
      </c>
      <c r="B9281" s="11" t="s">
        <v>5363</v>
      </c>
      <c r="C9281" s="12">
        <v>0.0</v>
      </c>
      <c r="D9281" s="12">
        <f t="shared" si="1"/>
        <v>22</v>
      </c>
    </row>
    <row r="9282">
      <c r="A9282" s="10">
        <v>45252.0</v>
      </c>
      <c r="B9282" s="11" t="s">
        <v>1787</v>
      </c>
      <c r="C9282" s="12">
        <v>0.0</v>
      </c>
      <c r="D9282" s="12">
        <f t="shared" si="1"/>
        <v>22</v>
      </c>
    </row>
    <row r="9283">
      <c r="A9283" s="10">
        <v>45252.0</v>
      </c>
      <c r="B9283" s="11" t="s">
        <v>3579</v>
      </c>
      <c r="C9283" s="12">
        <v>0.0</v>
      </c>
      <c r="D9283" s="12">
        <f t="shared" si="1"/>
        <v>22</v>
      </c>
    </row>
    <row r="9284">
      <c r="A9284" s="10">
        <v>45252.0</v>
      </c>
      <c r="B9284" s="11" t="s">
        <v>1512</v>
      </c>
      <c r="C9284" s="12">
        <v>0.0</v>
      </c>
      <c r="D9284" s="12">
        <f t="shared" si="1"/>
        <v>22</v>
      </c>
    </row>
    <row r="9285">
      <c r="A9285" s="10">
        <v>45252.0</v>
      </c>
      <c r="B9285" s="11" t="s">
        <v>2475</v>
      </c>
      <c r="C9285" s="12">
        <v>0.0</v>
      </c>
      <c r="D9285" s="12">
        <f t="shared" si="1"/>
        <v>22</v>
      </c>
    </row>
    <row r="9286">
      <c r="A9286" s="10">
        <v>45252.0</v>
      </c>
      <c r="B9286" s="11" t="s">
        <v>28</v>
      </c>
      <c r="C9286" s="12">
        <v>0.0</v>
      </c>
      <c r="D9286" s="12">
        <f t="shared" si="1"/>
        <v>22</v>
      </c>
    </row>
    <row r="9287">
      <c r="A9287" s="10">
        <v>45252.0</v>
      </c>
      <c r="B9287" s="11" t="s">
        <v>2356</v>
      </c>
      <c r="C9287" s="12">
        <v>0.0</v>
      </c>
      <c r="D9287" s="12">
        <f t="shared" si="1"/>
        <v>22</v>
      </c>
    </row>
    <row r="9288">
      <c r="A9288" s="10">
        <v>45252.0</v>
      </c>
      <c r="B9288" s="11" t="s">
        <v>5364</v>
      </c>
      <c r="C9288" s="12">
        <v>0.0</v>
      </c>
      <c r="D9288" s="12">
        <f t="shared" si="1"/>
        <v>22</v>
      </c>
    </row>
    <row r="9289">
      <c r="A9289" s="10">
        <v>45252.0</v>
      </c>
      <c r="B9289" s="11" t="s">
        <v>3428</v>
      </c>
      <c r="C9289" s="12">
        <v>0.0</v>
      </c>
      <c r="D9289" s="12">
        <f t="shared" si="1"/>
        <v>22</v>
      </c>
    </row>
    <row r="9290">
      <c r="A9290" s="10">
        <v>45252.0</v>
      </c>
      <c r="B9290" s="11" t="s">
        <v>4617</v>
      </c>
      <c r="C9290" s="12">
        <v>0.0</v>
      </c>
      <c r="D9290" s="12">
        <f t="shared" si="1"/>
        <v>22</v>
      </c>
    </row>
    <row r="9291">
      <c r="A9291" s="10">
        <v>45252.0</v>
      </c>
      <c r="B9291" s="11" t="s">
        <v>5331</v>
      </c>
      <c r="C9291" s="12">
        <v>0.0</v>
      </c>
      <c r="D9291" s="12">
        <f t="shared" si="1"/>
        <v>22</v>
      </c>
    </row>
    <row r="9292">
      <c r="A9292" s="10">
        <v>45252.0</v>
      </c>
      <c r="B9292" s="11" t="s">
        <v>2280</v>
      </c>
      <c r="C9292" s="12">
        <v>0.0</v>
      </c>
      <c r="D9292" s="12">
        <f t="shared" si="1"/>
        <v>22</v>
      </c>
    </row>
    <row r="9293">
      <c r="A9293" s="10">
        <v>45252.0</v>
      </c>
      <c r="B9293" s="11" t="s">
        <v>2513</v>
      </c>
      <c r="C9293" s="12">
        <v>0.0</v>
      </c>
      <c r="D9293" s="12">
        <f t="shared" si="1"/>
        <v>22</v>
      </c>
    </row>
    <row r="9294">
      <c r="A9294" s="10">
        <v>45252.0</v>
      </c>
      <c r="B9294" s="11" t="s">
        <v>5365</v>
      </c>
      <c r="C9294" s="12">
        <v>0.0</v>
      </c>
      <c r="D9294" s="12">
        <f t="shared" si="1"/>
        <v>22</v>
      </c>
    </row>
    <row r="9295">
      <c r="A9295" s="10">
        <v>45252.0</v>
      </c>
      <c r="B9295" s="11" t="s">
        <v>5366</v>
      </c>
      <c r="C9295" s="12">
        <v>0.0</v>
      </c>
      <c r="D9295" s="12">
        <f t="shared" si="1"/>
        <v>22</v>
      </c>
    </row>
    <row r="9296">
      <c r="A9296" s="10">
        <v>45252.0</v>
      </c>
      <c r="B9296" s="11" t="s">
        <v>2923</v>
      </c>
      <c r="C9296" s="12">
        <v>0.0</v>
      </c>
      <c r="D9296" s="12">
        <f t="shared" si="1"/>
        <v>22</v>
      </c>
    </row>
    <row r="9297">
      <c r="A9297" s="10">
        <v>45252.0</v>
      </c>
      <c r="B9297" s="11" t="s">
        <v>2278</v>
      </c>
      <c r="C9297" s="12">
        <v>0.0</v>
      </c>
      <c r="D9297" s="12">
        <f t="shared" si="1"/>
        <v>22</v>
      </c>
    </row>
    <row r="9298">
      <c r="A9298" s="10">
        <v>45252.0</v>
      </c>
      <c r="B9298" s="11" t="s">
        <v>5367</v>
      </c>
      <c r="C9298" s="12">
        <v>0.0</v>
      </c>
      <c r="D9298" s="12">
        <f t="shared" si="1"/>
        <v>22</v>
      </c>
    </row>
    <row r="9299">
      <c r="A9299" s="10">
        <v>45252.0</v>
      </c>
      <c r="B9299" s="11" t="s">
        <v>5368</v>
      </c>
      <c r="C9299" s="12">
        <v>0.0</v>
      </c>
      <c r="D9299" s="12">
        <f t="shared" si="1"/>
        <v>22</v>
      </c>
    </row>
    <row r="9300">
      <c r="A9300" s="10">
        <v>45252.0</v>
      </c>
      <c r="B9300" s="11" t="s">
        <v>5369</v>
      </c>
      <c r="C9300" s="12">
        <v>0.0</v>
      </c>
      <c r="D9300" s="12">
        <f t="shared" si="1"/>
        <v>22</v>
      </c>
    </row>
    <row r="9301">
      <c r="A9301" s="10">
        <v>45252.0</v>
      </c>
      <c r="B9301" s="11" t="s">
        <v>692</v>
      </c>
      <c r="C9301" s="12">
        <v>0.0</v>
      </c>
      <c r="D9301" s="12">
        <f t="shared" si="1"/>
        <v>22</v>
      </c>
    </row>
    <row r="9302">
      <c r="A9302" s="10">
        <v>45252.0</v>
      </c>
      <c r="B9302" s="11" t="s">
        <v>5370</v>
      </c>
      <c r="C9302" s="12">
        <v>0.0</v>
      </c>
      <c r="D9302" s="12">
        <f t="shared" si="1"/>
        <v>22</v>
      </c>
    </row>
    <row r="9303">
      <c r="A9303" s="10">
        <v>45252.0</v>
      </c>
      <c r="B9303" s="11" t="s">
        <v>3743</v>
      </c>
      <c r="C9303" s="12">
        <v>0.0</v>
      </c>
      <c r="D9303" s="12">
        <f t="shared" si="1"/>
        <v>22</v>
      </c>
    </row>
    <row r="9304">
      <c r="A9304" s="10">
        <v>45252.0</v>
      </c>
      <c r="B9304" s="11" t="s">
        <v>1061</v>
      </c>
      <c r="C9304" s="12">
        <v>0.0</v>
      </c>
      <c r="D9304" s="12">
        <f t="shared" si="1"/>
        <v>22</v>
      </c>
    </row>
    <row r="9305">
      <c r="A9305" s="10">
        <v>45252.0</v>
      </c>
      <c r="B9305" s="11" t="s">
        <v>1683</v>
      </c>
      <c r="C9305" s="12">
        <v>0.0</v>
      </c>
      <c r="D9305" s="12">
        <f t="shared" si="1"/>
        <v>22</v>
      </c>
    </row>
    <row r="9306">
      <c r="A9306" s="10">
        <v>45252.0</v>
      </c>
      <c r="B9306" s="11" t="s">
        <v>827</v>
      </c>
      <c r="C9306" s="12">
        <v>0.0</v>
      </c>
      <c r="D9306" s="12">
        <f t="shared" si="1"/>
        <v>22</v>
      </c>
    </row>
    <row r="9307">
      <c r="A9307" s="10">
        <v>45252.0</v>
      </c>
      <c r="B9307" s="11" t="s">
        <v>5371</v>
      </c>
      <c r="C9307" s="12">
        <v>0.0</v>
      </c>
      <c r="D9307" s="12">
        <f t="shared" si="1"/>
        <v>22</v>
      </c>
    </row>
    <row r="9308">
      <c r="A9308" s="10">
        <v>45252.0</v>
      </c>
      <c r="B9308" s="11" t="s">
        <v>4218</v>
      </c>
      <c r="C9308" s="12">
        <v>0.0</v>
      </c>
      <c r="D9308" s="12">
        <f t="shared" si="1"/>
        <v>22</v>
      </c>
    </row>
    <row r="9309">
      <c r="A9309" s="10">
        <v>45251.0</v>
      </c>
      <c r="B9309" s="11" t="s">
        <v>5372</v>
      </c>
      <c r="C9309" s="12">
        <v>0.0</v>
      </c>
      <c r="D9309" s="12">
        <f t="shared" si="1"/>
        <v>21</v>
      </c>
    </row>
    <row r="9310">
      <c r="A9310" s="10">
        <v>45251.0</v>
      </c>
      <c r="B9310" s="11" t="s">
        <v>597</v>
      </c>
      <c r="C9310" s="12">
        <v>0.0</v>
      </c>
      <c r="D9310" s="12">
        <f t="shared" si="1"/>
        <v>21</v>
      </c>
    </row>
    <row r="9311">
      <c r="A9311" s="10">
        <v>45251.0</v>
      </c>
      <c r="B9311" s="11" t="s">
        <v>5373</v>
      </c>
      <c r="C9311" s="12">
        <v>0.0</v>
      </c>
      <c r="D9311" s="12">
        <f t="shared" si="1"/>
        <v>21</v>
      </c>
    </row>
    <row r="9312">
      <c r="A9312" s="10">
        <v>45251.0</v>
      </c>
      <c r="B9312" s="11" t="s">
        <v>5374</v>
      </c>
      <c r="C9312" s="12">
        <v>0.0</v>
      </c>
      <c r="D9312" s="12">
        <f t="shared" si="1"/>
        <v>21</v>
      </c>
    </row>
    <row r="9313">
      <c r="A9313" s="10">
        <v>45251.0</v>
      </c>
      <c r="B9313" s="11" t="s">
        <v>1212</v>
      </c>
      <c r="C9313" s="12">
        <v>0.0</v>
      </c>
      <c r="D9313" s="12">
        <f t="shared" si="1"/>
        <v>21</v>
      </c>
    </row>
    <row r="9314">
      <c r="A9314" s="10">
        <v>45251.0</v>
      </c>
      <c r="B9314" s="11" t="s">
        <v>1777</v>
      </c>
      <c r="C9314" s="12">
        <v>0.0</v>
      </c>
      <c r="D9314" s="12">
        <f t="shared" si="1"/>
        <v>21</v>
      </c>
    </row>
    <row r="9315">
      <c r="A9315" s="10">
        <v>45251.0</v>
      </c>
      <c r="B9315" s="11" t="s">
        <v>5375</v>
      </c>
      <c r="C9315" s="12">
        <v>0.0</v>
      </c>
      <c r="D9315" s="12">
        <f t="shared" si="1"/>
        <v>21</v>
      </c>
    </row>
    <row r="9316">
      <c r="A9316" s="10">
        <v>45251.0</v>
      </c>
      <c r="B9316" s="11" t="s">
        <v>3906</v>
      </c>
      <c r="C9316" s="12">
        <v>0.0</v>
      </c>
      <c r="D9316" s="12">
        <f t="shared" si="1"/>
        <v>21</v>
      </c>
    </row>
    <row r="9317">
      <c r="A9317" s="10">
        <v>45251.0</v>
      </c>
      <c r="B9317" s="11" t="s">
        <v>2356</v>
      </c>
      <c r="C9317" s="12">
        <v>0.0</v>
      </c>
      <c r="D9317" s="12">
        <f t="shared" si="1"/>
        <v>21</v>
      </c>
    </row>
    <row r="9318">
      <c r="A9318" s="10">
        <v>45251.0</v>
      </c>
      <c r="B9318" s="11" t="s">
        <v>565</v>
      </c>
      <c r="C9318" s="12">
        <v>0.0</v>
      </c>
      <c r="D9318" s="12">
        <f t="shared" si="1"/>
        <v>21</v>
      </c>
    </row>
    <row r="9319">
      <c r="A9319" s="10">
        <v>45251.0</v>
      </c>
      <c r="B9319" s="11" t="s">
        <v>333</v>
      </c>
      <c r="C9319" s="12">
        <v>0.0</v>
      </c>
      <c r="D9319" s="12">
        <f t="shared" si="1"/>
        <v>21</v>
      </c>
    </row>
    <row r="9320">
      <c r="A9320" s="10">
        <v>45251.0</v>
      </c>
      <c r="B9320" s="11" t="s">
        <v>4018</v>
      </c>
      <c r="C9320" s="12">
        <v>0.0</v>
      </c>
      <c r="D9320" s="12">
        <f t="shared" si="1"/>
        <v>21</v>
      </c>
    </row>
    <row r="9321">
      <c r="A9321" s="10">
        <v>45251.0</v>
      </c>
      <c r="B9321" s="11" t="s">
        <v>4338</v>
      </c>
      <c r="C9321" s="12">
        <v>0.0</v>
      </c>
      <c r="D9321" s="12">
        <f t="shared" si="1"/>
        <v>21</v>
      </c>
    </row>
    <row r="9322">
      <c r="A9322" s="10">
        <v>45251.0</v>
      </c>
      <c r="B9322" s="11" t="s">
        <v>5376</v>
      </c>
      <c r="C9322" s="12">
        <v>0.0</v>
      </c>
      <c r="D9322" s="12">
        <f t="shared" si="1"/>
        <v>21</v>
      </c>
    </row>
    <row r="9323">
      <c r="A9323" s="10">
        <v>45251.0</v>
      </c>
      <c r="B9323" s="11" t="s">
        <v>5377</v>
      </c>
      <c r="C9323" s="12">
        <v>0.0</v>
      </c>
      <c r="D9323" s="12">
        <f t="shared" si="1"/>
        <v>21</v>
      </c>
    </row>
    <row r="9324">
      <c r="A9324" s="10">
        <v>45251.0</v>
      </c>
      <c r="B9324" s="11" t="s">
        <v>5378</v>
      </c>
      <c r="C9324" s="12">
        <v>0.0</v>
      </c>
      <c r="D9324" s="12">
        <f t="shared" si="1"/>
        <v>21</v>
      </c>
    </row>
    <row r="9325">
      <c r="A9325" s="10">
        <v>45251.0</v>
      </c>
      <c r="B9325" s="11" t="s">
        <v>615</v>
      </c>
      <c r="C9325" s="12">
        <v>0.0</v>
      </c>
      <c r="D9325" s="12">
        <f t="shared" si="1"/>
        <v>21</v>
      </c>
    </row>
    <row r="9326">
      <c r="A9326" s="10">
        <v>45251.0</v>
      </c>
      <c r="B9326" s="11" t="s">
        <v>2370</v>
      </c>
      <c r="C9326" s="12">
        <v>0.0</v>
      </c>
      <c r="D9326" s="12">
        <f t="shared" si="1"/>
        <v>21</v>
      </c>
    </row>
    <row r="9327">
      <c r="A9327" s="10">
        <v>45251.0</v>
      </c>
      <c r="B9327" s="11" t="s">
        <v>4630</v>
      </c>
      <c r="C9327" s="12">
        <v>0.0</v>
      </c>
      <c r="D9327" s="12">
        <f t="shared" si="1"/>
        <v>21</v>
      </c>
    </row>
    <row r="9328">
      <c r="A9328" s="10">
        <v>45251.0</v>
      </c>
      <c r="B9328" s="11" t="s">
        <v>5042</v>
      </c>
      <c r="C9328" s="12">
        <v>0.0</v>
      </c>
      <c r="D9328" s="12">
        <f t="shared" si="1"/>
        <v>21</v>
      </c>
    </row>
    <row r="9329">
      <c r="A9329" s="10">
        <v>45251.0</v>
      </c>
      <c r="B9329" s="11" t="s">
        <v>2439</v>
      </c>
      <c r="C9329" s="12">
        <v>0.0</v>
      </c>
      <c r="D9329" s="12">
        <f t="shared" si="1"/>
        <v>21</v>
      </c>
    </row>
    <row r="9330">
      <c r="A9330" s="10">
        <v>45251.0</v>
      </c>
      <c r="B9330" s="11" t="s">
        <v>5379</v>
      </c>
      <c r="C9330" s="12">
        <v>0.0</v>
      </c>
      <c r="D9330" s="12">
        <f t="shared" si="1"/>
        <v>21</v>
      </c>
    </row>
    <row r="9331">
      <c r="A9331" s="10">
        <v>45251.0</v>
      </c>
      <c r="B9331" s="11" t="s">
        <v>1731</v>
      </c>
      <c r="C9331" s="12">
        <v>0.0</v>
      </c>
      <c r="D9331" s="12">
        <f t="shared" si="1"/>
        <v>21</v>
      </c>
    </row>
    <row r="9332">
      <c r="A9332" s="10">
        <v>45251.0</v>
      </c>
      <c r="B9332" s="11" t="s">
        <v>663</v>
      </c>
      <c r="C9332" s="12">
        <v>0.0</v>
      </c>
      <c r="D9332" s="12">
        <f t="shared" si="1"/>
        <v>21</v>
      </c>
    </row>
    <row r="9333">
      <c r="A9333" s="10">
        <v>45251.0</v>
      </c>
      <c r="B9333" s="11" t="s">
        <v>1339</v>
      </c>
      <c r="C9333" s="12">
        <v>0.0</v>
      </c>
      <c r="D9333" s="12">
        <f t="shared" si="1"/>
        <v>21</v>
      </c>
    </row>
    <row r="9334">
      <c r="A9334" s="10">
        <v>45251.0</v>
      </c>
      <c r="B9334" s="11" t="s">
        <v>5380</v>
      </c>
      <c r="C9334" s="12">
        <v>0.0</v>
      </c>
      <c r="D9334" s="12">
        <f t="shared" si="1"/>
        <v>21</v>
      </c>
    </row>
    <row r="9335">
      <c r="A9335" s="10">
        <v>45251.0</v>
      </c>
      <c r="B9335" s="11" t="s">
        <v>5381</v>
      </c>
      <c r="C9335" s="12">
        <v>0.0</v>
      </c>
      <c r="D9335" s="12">
        <f t="shared" si="1"/>
        <v>21</v>
      </c>
    </row>
    <row r="9336">
      <c r="A9336" s="10">
        <v>45251.0</v>
      </c>
      <c r="B9336" s="11" t="s">
        <v>1512</v>
      </c>
      <c r="C9336" s="12">
        <v>0.0</v>
      </c>
      <c r="D9336" s="12">
        <f t="shared" si="1"/>
        <v>21</v>
      </c>
    </row>
    <row r="9337">
      <c r="A9337" s="10">
        <v>45251.0</v>
      </c>
      <c r="B9337" s="11" t="s">
        <v>1491</v>
      </c>
      <c r="C9337" s="12">
        <v>0.0</v>
      </c>
      <c r="D9337" s="12">
        <f t="shared" si="1"/>
        <v>21</v>
      </c>
    </row>
    <row r="9338">
      <c r="A9338" s="10">
        <v>45251.0</v>
      </c>
      <c r="B9338" s="11" t="s">
        <v>1509</v>
      </c>
      <c r="C9338" s="12">
        <v>0.0</v>
      </c>
      <c r="D9338" s="12">
        <f t="shared" si="1"/>
        <v>21</v>
      </c>
    </row>
    <row r="9339">
      <c r="A9339" s="10">
        <v>45251.0</v>
      </c>
      <c r="B9339" s="11" t="s">
        <v>1310</v>
      </c>
      <c r="C9339" s="12">
        <v>0.0</v>
      </c>
      <c r="D9339" s="12">
        <f t="shared" si="1"/>
        <v>21</v>
      </c>
    </row>
    <row r="9340">
      <c r="A9340" s="10">
        <v>45251.0</v>
      </c>
      <c r="B9340" s="11" t="s">
        <v>2036</v>
      </c>
      <c r="C9340" s="12">
        <v>0.0</v>
      </c>
      <c r="D9340" s="12">
        <f t="shared" si="1"/>
        <v>21</v>
      </c>
    </row>
    <row r="9341">
      <c r="A9341" s="10">
        <v>45251.0</v>
      </c>
      <c r="B9341" s="11" t="s">
        <v>4064</v>
      </c>
      <c r="C9341" s="12">
        <v>0.0</v>
      </c>
      <c r="D9341" s="12">
        <f t="shared" si="1"/>
        <v>21</v>
      </c>
    </row>
    <row r="9342">
      <c r="A9342" s="10">
        <v>45251.0</v>
      </c>
      <c r="B9342" s="11" t="s">
        <v>5382</v>
      </c>
      <c r="C9342" s="12">
        <v>0.0</v>
      </c>
      <c r="D9342" s="12">
        <f t="shared" si="1"/>
        <v>21</v>
      </c>
    </row>
    <row r="9343">
      <c r="A9343" s="10">
        <v>45251.0</v>
      </c>
      <c r="B9343" s="11" t="s">
        <v>5383</v>
      </c>
      <c r="C9343" s="12">
        <v>0.0</v>
      </c>
      <c r="D9343" s="12">
        <f t="shared" si="1"/>
        <v>21</v>
      </c>
    </row>
    <row r="9344">
      <c r="A9344" s="10">
        <v>45251.0</v>
      </c>
      <c r="B9344" s="11" t="s">
        <v>713</v>
      </c>
      <c r="C9344" s="12">
        <v>0.0</v>
      </c>
      <c r="D9344" s="12">
        <f t="shared" si="1"/>
        <v>21</v>
      </c>
    </row>
    <row r="9345">
      <c r="A9345" s="10">
        <v>45251.0</v>
      </c>
      <c r="B9345" s="11" t="s">
        <v>4344</v>
      </c>
      <c r="C9345" s="12">
        <v>0.0</v>
      </c>
      <c r="D9345" s="12">
        <f t="shared" si="1"/>
        <v>21</v>
      </c>
    </row>
    <row r="9346">
      <c r="A9346" s="10">
        <v>45251.0</v>
      </c>
      <c r="B9346" s="11" t="s">
        <v>5384</v>
      </c>
      <c r="C9346" s="12">
        <v>0.0</v>
      </c>
      <c r="D9346" s="12">
        <f t="shared" si="1"/>
        <v>21</v>
      </c>
    </row>
    <row r="9347">
      <c r="A9347" s="10">
        <v>45251.0</v>
      </c>
      <c r="B9347" s="11" t="s">
        <v>5385</v>
      </c>
      <c r="C9347" s="12">
        <v>0.0</v>
      </c>
      <c r="D9347" s="12">
        <f t="shared" si="1"/>
        <v>21</v>
      </c>
    </row>
    <row r="9348">
      <c r="A9348" s="10">
        <v>45251.0</v>
      </c>
      <c r="B9348" s="11" t="s">
        <v>1515</v>
      </c>
      <c r="C9348" s="12">
        <v>0.0</v>
      </c>
      <c r="D9348" s="12">
        <f t="shared" si="1"/>
        <v>21</v>
      </c>
    </row>
    <row r="9349">
      <c r="A9349" s="10">
        <v>45251.0</v>
      </c>
      <c r="B9349" s="11" t="s">
        <v>213</v>
      </c>
      <c r="C9349" s="12">
        <v>0.0</v>
      </c>
      <c r="D9349" s="12">
        <f t="shared" si="1"/>
        <v>21</v>
      </c>
    </row>
    <row r="9350">
      <c r="A9350" s="10">
        <v>45251.0</v>
      </c>
      <c r="B9350" s="11" t="s">
        <v>2978</v>
      </c>
      <c r="C9350" s="12">
        <v>0.0</v>
      </c>
      <c r="D9350" s="12">
        <f t="shared" si="1"/>
        <v>21</v>
      </c>
    </row>
    <row r="9351">
      <c r="A9351" s="10">
        <v>45251.0</v>
      </c>
      <c r="B9351" s="11" t="s">
        <v>4679</v>
      </c>
      <c r="C9351" s="12">
        <v>0.0</v>
      </c>
      <c r="D9351" s="12">
        <f t="shared" si="1"/>
        <v>21</v>
      </c>
    </row>
    <row r="9352">
      <c r="A9352" s="10">
        <v>45251.0</v>
      </c>
      <c r="B9352" s="11" t="s">
        <v>2294</v>
      </c>
      <c r="C9352" s="12">
        <v>0.0</v>
      </c>
      <c r="D9352" s="12">
        <f t="shared" si="1"/>
        <v>21</v>
      </c>
    </row>
    <row r="9353">
      <c r="A9353" s="10">
        <v>45251.0</v>
      </c>
      <c r="B9353" s="11" t="s">
        <v>748</v>
      </c>
      <c r="C9353" s="12">
        <v>0.0</v>
      </c>
      <c r="D9353" s="12">
        <f t="shared" si="1"/>
        <v>21</v>
      </c>
    </row>
    <row r="9354">
      <c r="A9354" s="10">
        <v>45251.0</v>
      </c>
      <c r="B9354" s="11" t="s">
        <v>1130</v>
      </c>
      <c r="C9354" s="12">
        <v>0.0</v>
      </c>
      <c r="D9354" s="12">
        <f t="shared" si="1"/>
        <v>21</v>
      </c>
    </row>
    <row r="9355">
      <c r="A9355" s="10">
        <v>45251.0</v>
      </c>
      <c r="B9355" s="11" t="s">
        <v>2001</v>
      </c>
      <c r="C9355" s="12">
        <v>0.0</v>
      </c>
      <c r="D9355" s="12">
        <f t="shared" si="1"/>
        <v>21</v>
      </c>
    </row>
    <row r="9356">
      <c r="A9356" s="10">
        <v>45251.0</v>
      </c>
      <c r="B9356" s="11" t="s">
        <v>5386</v>
      </c>
      <c r="C9356" s="12">
        <v>0.0</v>
      </c>
      <c r="D9356" s="12">
        <f t="shared" si="1"/>
        <v>21</v>
      </c>
    </row>
    <row r="9357">
      <c r="A9357" s="10">
        <v>45251.0</v>
      </c>
      <c r="B9357" s="11" t="s">
        <v>4839</v>
      </c>
      <c r="C9357" s="12">
        <v>0.0</v>
      </c>
      <c r="D9357" s="12">
        <f t="shared" si="1"/>
        <v>21</v>
      </c>
    </row>
    <row r="9358">
      <c r="A9358" s="10">
        <v>45251.0</v>
      </c>
      <c r="B9358" s="11" t="s">
        <v>890</v>
      </c>
      <c r="C9358" s="12">
        <v>0.0</v>
      </c>
      <c r="D9358" s="12">
        <f t="shared" si="1"/>
        <v>21</v>
      </c>
    </row>
    <row r="9359">
      <c r="A9359" s="10">
        <v>45251.0</v>
      </c>
      <c r="B9359" s="11" t="s">
        <v>1742</v>
      </c>
      <c r="C9359" s="12">
        <v>0.0</v>
      </c>
      <c r="D9359" s="12">
        <f t="shared" si="1"/>
        <v>21</v>
      </c>
    </row>
    <row r="9360">
      <c r="A9360" s="10">
        <v>45251.0</v>
      </c>
      <c r="B9360" s="11" t="s">
        <v>5387</v>
      </c>
      <c r="C9360" s="12">
        <v>0.0</v>
      </c>
      <c r="D9360" s="12">
        <f t="shared" si="1"/>
        <v>21</v>
      </c>
    </row>
    <row r="9361">
      <c r="A9361" s="10">
        <v>45251.0</v>
      </c>
      <c r="B9361" s="11" t="s">
        <v>5388</v>
      </c>
      <c r="C9361" s="12">
        <v>0.0</v>
      </c>
      <c r="D9361" s="12">
        <f t="shared" si="1"/>
        <v>21</v>
      </c>
    </row>
    <row r="9362">
      <c r="A9362" s="10">
        <v>45251.0</v>
      </c>
      <c r="B9362" s="11" t="s">
        <v>5389</v>
      </c>
      <c r="C9362" s="12">
        <v>0.0</v>
      </c>
      <c r="D9362" s="12">
        <f t="shared" si="1"/>
        <v>21</v>
      </c>
    </row>
    <row r="9363">
      <c r="A9363" s="10">
        <v>45251.0</v>
      </c>
      <c r="B9363" s="11" t="s">
        <v>1394</v>
      </c>
      <c r="C9363" s="12">
        <v>0.0</v>
      </c>
      <c r="D9363" s="12">
        <f t="shared" si="1"/>
        <v>21</v>
      </c>
    </row>
    <row r="9364">
      <c r="A9364" s="10">
        <v>45251.0</v>
      </c>
      <c r="B9364" s="11" t="s">
        <v>5390</v>
      </c>
      <c r="C9364" s="12">
        <v>0.0</v>
      </c>
      <c r="D9364" s="12">
        <f t="shared" si="1"/>
        <v>21</v>
      </c>
    </row>
    <row r="9365">
      <c r="A9365" s="10">
        <v>45251.0</v>
      </c>
      <c r="B9365" s="11" t="s">
        <v>737</v>
      </c>
      <c r="C9365" s="12">
        <v>0.0</v>
      </c>
      <c r="D9365" s="12">
        <f t="shared" si="1"/>
        <v>21</v>
      </c>
    </row>
    <row r="9366">
      <c r="A9366" s="10">
        <v>45251.0</v>
      </c>
      <c r="B9366" s="11" t="s">
        <v>863</v>
      </c>
      <c r="C9366" s="12">
        <v>0.0</v>
      </c>
      <c r="D9366" s="12">
        <f t="shared" si="1"/>
        <v>21</v>
      </c>
    </row>
    <row r="9367">
      <c r="A9367" s="10">
        <v>45251.0</v>
      </c>
      <c r="B9367" s="11" t="s">
        <v>5391</v>
      </c>
      <c r="C9367" s="12">
        <v>0.0</v>
      </c>
      <c r="D9367" s="12">
        <f t="shared" si="1"/>
        <v>21</v>
      </c>
    </row>
    <row r="9368">
      <c r="A9368" s="10">
        <v>45251.0</v>
      </c>
      <c r="B9368" s="11" t="s">
        <v>4509</v>
      </c>
      <c r="C9368" s="12">
        <v>0.0</v>
      </c>
      <c r="D9368" s="12">
        <f t="shared" si="1"/>
        <v>21</v>
      </c>
    </row>
    <row r="9369">
      <c r="A9369" s="10">
        <v>45251.0</v>
      </c>
      <c r="B9369" s="11" t="s">
        <v>298</v>
      </c>
      <c r="C9369" s="12">
        <v>0.0</v>
      </c>
      <c r="D9369" s="12">
        <f t="shared" si="1"/>
        <v>21</v>
      </c>
    </row>
    <row r="9370">
      <c r="A9370" s="10">
        <v>45251.0</v>
      </c>
      <c r="B9370" s="11" t="s">
        <v>5392</v>
      </c>
      <c r="C9370" s="12">
        <v>0.0</v>
      </c>
      <c r="D9370" s="12">
        <f t="shared" si="1"/>
        <v>21</v>
      </c>
    </row>
    <row r="9371">
      <c r="A9371" s="10">
        <v>45251.0</v>
      </c>
      <c r="B9371" s="11" t="s">
        <v>5393</v>
      </c>
      <c r="C9371" s="12">
        <v>0.0</v>
      </c>
      <c r="D9371" s="12">
        <f t="shared" si="1"/>
        <v>21</v>
      </c>
    </row>
    <row r="9372">
      <c r="A9372" s="10">
        <v>45251.0</v>
      </c>
      <c r="B9372" s="11" t="s">
        <v>5394</v>
      </c>
      <c r="C9372" s="12">
        <v>0.0</v>
      </c>
      <c r="D9372" s="12">
        <f t="shared" si="1"/>
        <v>21</v>
      </c>
    </row>
    <row r="9373">
      <c r="A9373" s="10">
        <v>45251.0</v>
      </c>
      <c r="B9373" s="11" t="s">
        <v>205</v>
      </c>
      <c r="C9373" s="12">
        <v>0.0</v>
      </c>
      <c r="D9373" s="12">
        <f t="shared" si="1"/>
        <v>21</v>
      </c>
    </row>
    <row r="9374">
      <c r="A9374" s="10">
        <v>45251.0</v>
      </c>
      <c r="B9374" s="11" t="s">
        <v>4912</v>
      </c>
      <c r="C9374" s="12">
        <v>0.0</v>
      </c>
      <c r="D9374" s="12">
        <f t="shared" si="1"/>
        <v>21</v>
      </c>
    </row>
    <row r="9375">
      <c r="A9375" s="10">
        <v>45251.0</v>
      </c>
      <c r="B9375" s="11" t="s">
        <v>286</v>
      </c>
      <c r="C9375" s="12">
        <v>0.0</v>
      </c>
      <c r="D9375" s="12">
        <f t="shared" si="1"/>
        <v>21</v>
      </c>
    </row>
    <row r="9376">
      <c r="A9376" s="10">
        <v>45257.0</v>
      </c>
      <c r="B9376" s="11" t="s">
        <v>1067</v>
      </c>
      <c r="C9376" s="12">
        <v>0.0</v>
      </c>
      <c r="D9376" s="12">
        <f t="shared" si="1"/>
        <v>27</v>
      </c>
    </row>
    <row r="9377">
      <c r="A9377" s="10">
        <v>45257.0</v>
      </c>
      <c r="B9377" s="11" t="s">
        <v>405</v>
      </c>
      <c r="C9377" s="12">
        <v>0.0</v>
      </c>
      <c r="D9377" s="12">
        <f t="shared" si="1"/>
        <v>27</v>
      </c>
    </row>
    <row r="9378">
      <c r="A9378" s="10">
        <v>45257.0</v>
      </c>
      <c r="B9378" s="11" t="s">
        <v>5205</v>
      </c>
      <c r="C9378" s="12">
        <v>0.0</v>
      </c>
      <c r="D9378" s="12">
        <f t="shared" si="1"/>
        <v>27</v>
      </c>
    </row>
    <row r="9379">
      <c r="A9379" s="10">
        <v>45257.0</v>
      </c>
      <c r="B9379" s="11" t="s">
        <v>1745</v>
      </c>
      <c r="C9379" s="12">
        <v>0.0</v>
      </c>
      <c r="D9379" s="12">
        <f t="shared" si="1"/>
        <v>27</v>
      </c>
    </row>
    <row r="9380">
      <c r="A9380" s="10">
        <v>45257.0</v>
      </c>
      <c r="B9380" s="11" t="s">
        <v>2351</v>
      </c>
      <c r="C9380" s="12">
        <v>0.0</v>
      </c>
      <c r="D9380" s="12">
        <f t="shared" si="1"/>
        <v>27</v>
      </c>
    </row>
    <row r="9381">
      <c r="A9381" s="10">
        <v>45257.0</v>
      </c>
      <c r="B9381" s="11" t="s">
        <v>916</v>
      </c>
      <c r="C9381" s="12">
        <v>0.0</v>
      </c>
      <c r="D9381" s="12">
        <f t="shared" si="1"/>
        <v>27</v>
      </c>
    </row>
    <row r="9382">
      <c r="A9382" s="10">
        <v>45257.0</v>
      </c>
      <c r="B9382" s="11" t="s">
        <v>5395</v>
      </c>
      <c r="C9382" s="12">
        <v>0.0</v>
      </c>
      <c r="D9382" s="12">
        <f t="shared" si="1"/>
        <v>27</v>
      </c>
    </row>
    <row r="9383">
      <c r="A9383" s="10">
        <v>45257.0</v>
      </c>
      <c r="B9383" s="11" t="s">
        <v>4979</v>
      </c>
      <c r="C9383" s="12">
        <v>0.0</v>
      </c>
      <c r="D9383" s="12">
        <f t="shared" si="1"/>
        <v>27</v>
      </c>
    </row>
    <row r="9384">
      <c r="A9384" s="10">
        <v>45257.0</v>
      </c>
      <c r="B9384" s="11" t="s">
        <v>1128</v>
      </c>
      <c r="C9384" s="12">
        <v>0.0</v>
      </c>
      <c r="D9384" s="12">
        <f t="shared" si="1"/>
        <v>27</v>
      </c>
    </row>
    <row r="9385">
      <c r="A9385" s="10">
        <v>45257.0</v>
      </c>
      <c r="B9385" s="11" t="s">
        <v>1363</v>
      </c>
      <c r="C9385" s="12">
        <v>0.0</v>
      </c>
      <c r="D9385" s="12">
        <f t="shared" si="1"/>
        <v>27</v>
      </c>
    </row>
    <row r="9386">
      <c r="A9386" s="10">
        <v>45257.0</v>
      </c>
      <c r="B9386" s="11" t="s">
        <v>5396</v>
      </c>
      <c r="C9386" s="12">
        <v>0.0</v>
      </c>
      <c r="D9386" s="12">
        <f t="shared" si="1"/>
        <v>27</v>
      </c>
    </row>
    <row r="9387">
      <c r="A9387" s="10">
        <v>45257.0</v>
      </c>
      <c r="B9387" s="11" t="s">
        <v>4719</v>
      </c>
      <c r="C9387" s="12">
        <v>0.0</v>
      </c>
      <c r="D9387" s="12">
        <f t="shared" si="1"/>
        <v>27</v>
      </c>
    </row>
    <row r="9388">
      <c r="A9388" s="10">
        <v>45257.0</v>
      </c>
      <c r="B9388" s="11" t="s">
        <v>1022</v>
      </c>
      <c r="C9388" s="12">
        <v>0.0</v>
      </c>
      <c r="D9388" s="12">
        <f t="shared" si="1"/>
        <v>27</v>
      </c>
    </row>
    <row r="9389">
      <c r="A9389" s="10">
        <v>45257.0</v>
      </c>
      <c r="B9389" s="11" t="s">
        <v>3186</v>
      </c>
      <c r="C9389" s="12">
        <v>0.0</v>
      </c>
      <c r="D9389" s="12">
        <f t="shared" si="1"/>
        <v>27</v>
      </c>
    </row>
    <row r="9390">
      <c r="A9390" s="10">
        <v>45257.0</v>
      </c>
      <c r="B9390" s="11" t="s">
        <v>3667</v>
      </c>
      <c r="C9390" s="12">
        <v>0.0</v>
      </c>
      <c r="D9390" s="12">
        <f t="shared" si="1"/>
        <v>27</v>
      </c>
    </row>
    <row r="9391">
      <c r="A9391" s="10">
        <v>45257.0</v>
      </c>
      <c r="B9391" s="11" t="s">
        <v>3348</v>
      </c>
      <c r="C9391" s="12">
        <v>0.0</v>
      </c>
      <c r="D9391" s="12">
        <f t="shared" si="1"/>
        <v>27</v>
      </c>
    </row>
    <row r="9392">
      <c r="A9392" s="10">
        <v>45257.0</v>
      </c>
      <c r="B9392" s="11" t="s">
        <v>1127</v>
      </c>
      <c r="C9392" s="12">
        <v>0.0</v>
      </c>
      <c r="D9392" s="12">
        <f t="shared" si="1"/>
        <v>27</v>
      </c>
    </row>
    <row r="9393">
      <c r="A9393" s="10">
        <v>45257.0</v>
      </c>
      <c r="B9393" s="11" t="s">
        <v>5397</v>
      </c>
      <c r="C9393" s="12">
        <v>0.0</v>
      </c>
      <c r="D9393" s="12">
        <f t="shared" si="1"/>
        <v>27</v>
      </c>
    </row>
    <row r="9394">
      <c r="A9394" s="10">
        <v>45257.0</v>
      </c>
      <c r="B9394" s="11" t="s">
        <v>5020</v>
      </c>
      <c r="C9394" s="12">
        <v>0.0</v>
      </c>
      <c r="D9394" s="12">
        <f t="shared" si="1"/>
        <v>27</v>
      </c>
    </row>
    <row r="9395">
      <c r="A9395" s="10">
        <v>45257.0</v>
      </c>
      <c r="B9395" s="11" t="s">
        <v>5398</v>
      </c>
      <c r="C9395" s="12">
        <v>0.0</v>
      </c>
      <c r="D9395" s="12">
        <f t="shared" si="1"/>
        <v>27</v>
      </c>
    </row>
    <row r="9396">
      <c r="A9396" s="10">
        <v>45257.0</v>
      </c>
      <c r="B9396" s="11" t="s">
        <v>3691</v>
      </c>
      <c r="C9396" s="12">
        <v>0.0</v>
      </c>
      <c r="D9396" s="12">
        <f t="shared" si="1"/>
        <v>27</v>
      </c>
    </row>
    <row r="9397">
      <c r="A9397" s="10">
        <v>45257.0</v>
      </c>
      <c r="B9397" s="11" t="s">
        <v>492</v>
      </c>
      <c r="C9397" s="12">
        <v>0.0</v>
      </c>
      <c r="D9397" s="12">
        <f t="shared" si="1"/>
        <v>27</v>
      </c>
    </row>
    <row r="9398">
      <c r="A9398" s="10">
        <v>45257.0</v>
      </c>
      <c r="B9398" s="11" t="s">
        <v>1982</v>
      </c>
      <c r="C9398" s="12">
        <v>0.0</v>
      </c>
      <c r="D9398" s="12">
        <f t="shared" si="1"/>
        <v>27</v>
      </c>
    </row>
    <row r="9399">
      <c r="A9399" s="10">
        <v>45257.0</v>
      </c>
      <c r="B9399" s="11" t="s">
        <v>4178</v>
      </c>
      <c r="C9399" s="12">
        <v>0.0</v>
      </c>
      <c r="D9399" s="12">
        <f t="shared" si="1"/>
        <v>27</v>
      </c>
    </row>
    <row r="9400">
      <c r="A9400" s="10">
        <v>45257.0</v>
      </c>
      <c r="B9400" s="11" t="s">
        <v>439</v>
      </c>
      <c r="C9400" s="12">
        <v>0.0</v>
      </c>
      <c r="D9400" s="12">
        <f t="shared" si="1"/>
        <v>27</v>
      </c>
    </row>
    <row r="9401">
      <c r="A9401" s="10">
        <v>45257.0</v>
      </c>
      <c r="B9401" s="11" t="s">
        <v>4849</v>
      </c>
      <c r="C9401" s="12">
        <v>0.0</v>
      </c>
      <c r="D9401" s="12">
        <f t="shared" si="1"/>
        <v>27</v>
      </c>
    </row>
    <row r="9402">
      <c r="A9402" s="10">
        <v>45257.0</v>
      </c>
      <c r="B9402" s="11" t="s">
        <v>5399</v>
      </c>
      <c r="C9402" s="12">
        <v>0.0</v>
      </c>
      <c r="D9402" s="12">
        <f t="shared" si="1"/>
        <v>27</v>
      </c>
    </row>
    <row r="9403">
      <c r="A9403" s="10">
        <v>45257.0</v>
      </c>
      <c r="B9403" s="11" t="s">
        <v>2776</v>
      </c>
      <c r="C9403" s="12">
        <v>0.0</v>
      </c>
      <c r="D9403" s="12">
        <f t="shared" si="1"/>
        <v>27</v>
      </c>
    </row>
    <row r="9404">
      <c r="A9404" s="10">
        <v>45257.0</v>
      </c>
      <c r="B9404" s="11" t="s">
        <v>1585</v>
      </c>
      <c r="C9404" s="12">
        <v>0.0</v>
      </c>
      <c r="D9404" s="12">
        <f t="shared" si="1"/>
        <v>27</v>
      </c>
    </row>
    <row r="9405">
      <c r="A9405" s="10">
        <v>45257.0</v>
      </c>
      <c r="B9405" s="11" t="s">
        <v>5400</v>
      </c>
      <c r="C9405" s="12">
        <v>0.0</v>
      </c>
      <c r="D9405" s="12">
        <f t="shared" si="1"/>
        <v>27</v>
      </c>
    </row>
    <row r="9406">
      <c r="A9406" s="10">
        <v>45257.0</v>
      </c>
      <c r="B9406" s="11" t="s">
        <v>5401</v>
      </c>
      <c r="C9406" s="12">
        <v>0.0</v>
      </c>
      <c r="D9406" s="12">
        <f t="shared" si="1"/>
        <v>27</v>
      </c>
    </row>
    <row r="9407">
      <c r="A9407" s="10">
        <v>45257.0</v>
      </c>
      <c r="B9407" s="11" t="s">
        <v>3538</v>
      </c>
      <c r="C9407" s="12">
        <v>0.0</v>
      </c>
      <c r="D9407" s="12">
        <f t="shared" si="1"/>
        <v>27</v>
      </c>
    </row>
    <row r="9408">
      <c r="A9408" s="10">
        <v>45257.0</v>
      </c>
      <c r="B9408" s="11" t="s">
        <v>2535</v>
      </c>
      <c r="C9408" s="12">
        <v>0.0</v>
      </c>
      <c r="D9408" s="12">
        <f t="shared" si="1"/>
        <v>27</v>
      </c>
    </row>
    <row r="9409">
      <c r="A9409" s="10">
        <v>45257.0</v>
      </c>
      <c r="B9409" s="11" t="s">
        <v>5402</v>
      </c>
      <c r="C9409" s="12">
        <v>0.0</v>
      </c>
      <c r="D9409" s="12">
        <f t="shared" si="1"/>
        <v>27</v>
      </c>
    </row>
    <row r="9410">
      <c r="A9410" s="10">
        <v>45257.0</v>
      </c>
      <c r="B9410" s="11" t="s">
        <v>5403</v>
      </c>
      <c r="C9410" s="12">
        <v>0.0</v>
      </c>
      <c r="D9410" s="12">
        <f t="shared" si="1"/>
        <v>27</v>
      </c>
    </row>
    <row r="9411">
      <c r="A9411" s="10">
        <v>45257.0</v>
      </c>
      <c r="B9411" s="11" t="s">
        <v>4963</v>
      </c>
      <c r="C9411" s="12">
        <v>0.0</v>
      </c>
      <c r="D9411" s="12">
        <f t="shared" si="1"/>
        <v>27</v>
      </c>
    </row>
    <row r="9412">
      <c r="A9412" s="10">
        <v>45257.0</v>
      </c>
      <c r="B9412" s="11" t="s">
        <v>5404</v>
      </c>
      <c r="C9412" s="12">
        <v>0.0</v>
      </c>
      <c r="D9412" s="12">
        <f t="shared" si="1"/>
        <v>27</v>
      </c>
    </row>
    <row r="9413">
      <c r="A9413" s="10">
        <v>45257.0</v>
      </c>
      <c r="B9413" s="11" t="s">
        <v>5405</v>
      </c>
      <c r="C9413" s="12">
        <v>0.0</v>
      </c>
      <c r="D9413" s="12">
        <f t="shared" si="1"/>
        <v>27</v>
      </c>
    </row>
    <row r="9414">
      <c r="A9414" s="10">
        <v>45257.0</v>
      </c>
      <c r="B9414" s="11" t="s">
        <v>1742</v>
      </c>
      <c r="C9414" s="12">
        <v>0.0</v>
      </c>
      <c r="D9414" s="12">
        <f t="shared" si="1"/>
        <v>27</v>
      </c>
    </row>
    <row r="9415">
      <c r="A9415" s="10">
        <v>45257.0</v>
      </c>
      <c r="B9415" s="11" t="s">
        <v>932</v>
      </c>
      <c r="C9415" s="12">
        <v>0.0</v>
      </c>
      <c r="D9415" s="12">
        <f t="shared" si="1"/>
        <v>27</v>
      </c>
    </row>
    <row r="9416">
      <c r="A9416" s="10">
        <v>45257.0</v>
      </c>
      <c r="B9416" s="11" t="s">
        <v>980</v>
      </c>
      <c r="C9416" s="12">
        <v>0.0</v>
      </c>
      <c r="D9416" s="12">
        <f t="shared" si="1"/>
        <v>27</v>
      </c>
    </row>
    <row r="9417">
      <c r="A9417" s="10">
        <v>45257.0</v>
      </c>
      <c r="B9417" s="11" t="s">
        <v>5406</v>
      </c>
      <c r="C9417" s="12">
        <v>0.0</v>
      </c>
      <c r="D9417" s="12">
        <f t="shared" si="1"/>
        <v>27</v>
      </c>
    </row>
    <row r="9418">
      <c r="A9418" s="10">
        <v>45257.0</v>
      </c>
      <c r="B9418" s="11" t="s">
        <v>5407</v>
      </c>
      <c r="C9418" s="12">
        <v>0.0</v>
      </c>
      <c r="D9418" s="12">
        <f t="shared" si="1"/>
        <v>27</v>
      </c>
    </row>
    <row r="9419">
      <c r="A9419" s="10">
        <v>45257.0</v>
      </c>
      <c r="B9419" s="11" t="s">
        <v>1062</v>
      </c>
      <c r="C9419" s="12">
        <v>0.0</v>
      </c>
      <c r="D9419" s="12">
        <f t="shared" si="1"/>
        <v>27</v>
      </c>
    </row>
    <row r="9420">
      <c r="A9420" s="10">
        <v>45257.0</v>
      </c>
      <c r="B9420" s="11" t="s">
        <v>4239</v>
      </c>
      <c r="C9420" s="12">
        <v>0.0</v>
      </c>
      <c r="D9420" s="12">
        <f t="shared" si="1"/>
        <v>27</v>
      </c>
    </row>
    <row r="9421">
      <c r="A9421" s="10">
        <v>45257.0</v>
      </c>
      <c r="B9421" s="11" t="s">
        <v>4110</v>
      </c>
      <c r="C9421" s="12">
        <v>0.0</v>
      </c>
      <c r="D9421" s="12">
        <f t="shared" si="1"/>
        <v>27</v>
      </c>
    </row>
    <row r="9422">
      <c r="A9422" s="10">
        <v>45257.0</v>
      </c>
      <c r="B9422" s="11" t="s">
        <v>2965</v>
      </c>
      <c r="C9422" s="12">
        <v>0.0</v>
      </c>
      <c r="D9422" s="12">
        <f t="shared" si="1"/>
        <v>27</v>
      </c>
    </row>
    <row r="9423">
      <c r="A9423" s="10">
        <v>45257.0</v>
      </c>
      <c r="B9423" s="11" t="s">
        <v>5408</v>
      </c>
      <c r="C9423" s="12">
        <v>0.0</v>
      </c>
      <c r="D9423" s="12">
        <f t="shared" si="1"/>
        <v>27</v>
      </c>
    </row>
    <row r="9424">
      <c r="A9424" s="10">
        <v>45257.0</v>
      </c>
      <c r="B9424" s="11" t="s">
        <v>2242</v>
      </c>
      <c r="C9424" s="12">
        <v>0.0</v>
      </c>
      <c r="D9424" s="12">
        <f t="shared" si="1"/>
        <v>27</v>
      </c>
    </row>
    <row r="9425">
      <c r="A9425" s="10">
        <v>45257.0</v>
      </c>
      <c r="B9425" s="11" t="s">
        <v>713</v>
      </c>
      <c r="C9425" s="12">
        <v>0.0</v>
      </c>
      <c r="D9425" s="12">
        <f t="shared" si="1"/>
        <v>27</v>
      </c>
    </row>
    <row r="9426">
      <c r="A9426" s="10">
        <v>45257.0</v>
      </c>
      <c r="B9426" s="11" t="s">
        <v>4771</v>
      </c>
      <c r="C9426" s="12">
        <v>0.0</v>
      </c>
      <c r="D9426" s="12">
        <f t="shared" si="1"/>
        <v>27</v>
      </c>
    </row>
    <row r="9427">
      <c r="A9427" s="10">
        <v>45257.0</v>
      </c>
      <c r="B9427" s="11" t="s">
        <v>2268</v>
      </c>
      <c r="C9427" s="12">
        <v>0.0</v>
      </c>
      <c r="D9427" s="12">
        <f t="shared" si="1"/>
        <v>27</v>
      </c>
    </row>
    <row r="9428">
      <c r="A9428" s="10">
        <v>45257.0</v>
      </c>
      <c r="B9428" s="11" t="s">
        <v>5409</v>
      </c>
      <c r="C9428" s="12">
        <v>0.0</v>
      </c>
      <c r="D9428" s="12">
        <f t="shared" si="1"/>
        <v>27</v>
      </c>
    </row>
    <row r="9429">
      <c r="A9429" s="10">
        <v>45257.0</v>
      </c>
      <c r="B9429" s="11" t="s">
        <v>5410</v>
      </c>
      <c r="C9429" s="12">
        <v>0.0</v>
      </c>
      <c r="D9429" s="12">
        <f t="shared" si="1"/>
        <v>27</v>
      </c>
    </row>
    <row r="9430">
      <c r="A9430" s="10">
        <v>45257.0</v>
      </c>
      <c r="B9430" s="11" t="s">
        <v>4843</v>
      </c>
      <c r="C9430" s="12">
        <v>0.0</v>
      </c>
      <c r="D9430" s="12">
        <f t="shared" si="1"/>
        <v>27</v>
      </c>
    </row>
    <row r="9431">
      <c r="A9431" s="10">
        <v>45257.0</v>
      </c>
      <c r="B9431" s="11" t="s">
        <v>5411</v>
      </c>
      <c r="C9431" s="12">
        <v>0.0</v>
      </c>
      <c r="D9431" s="12">
        <f t="shared" si="1"/>
        <v>27</v>
      </c>
    </row>
    <row r="9432">
      <c r="A9432" s="10">
        <v>45257.0</v>
      </c>
      <c r="B9432" s="11" t="s">
        <v>5412</v>
      </c>
      <c r="C9432" s="12">
        <v>0.0</v>
      </c>
      <c r="D9432" s="12">
        <f t="shared" si="1"/>
        <v>27</v>
      </c>
    </row>
    <row r="9433">
      <c r="A9433" s="10">
        <v>45257.0</v>
      </c>
      <c r="B9433" s="11" t="s">
        <v>720</v>
      </c>
      <c r="C9433" s="12">
        <v>0.0</v>
      </c>
      <c r="D9433" s="12">
        <f t="shared" si="1"/>
        <v>27</v>
      </c>
    </row>
    <row r="9434">
      <c r="A9434" s="10">
        <v>45257.0</v>
      </c>
      <c r="B9434" s="11" t="s">
        <v>5413</v>
      </c>
      <c r="C9434" s="12">
        <v>0.0</v>
      </c>
      <c r="D9434" s="12">
        <f t="shared" si="1"/>
        <v>27</v>
      </c>
    </row>
    <row r="9435">
      <c r="A9435" s="10">
        <v>45257.0</v>
      </c>
      <c r="B9435" s="11" t="s">
        <v>180</v>
      </c>
      <c r="C9435" s="12">
        <v>0.0</v>
      </c>
      <c r="D9435" s="12">
        <f t="shared" si="1"/>
        <v>27</v>
      </c>
    </row>
    <row r="9436">
      <c r="A9436" s="10">
        <v>45260.0</v>
      </c>
      <c r="B9436" s="11" t="s">
        <v>475</v>
      </c>
      <c r="C9436" s="12">
        <v>0.0</v>
      </c>
      <c r="D9436" s="12">
        <f t="shared" si="1"/>
        <v>30</v>
      </c>
    </row>
    <row r="9437">
      <c r="A9437" s="10">
        <v>45260.0</v>
      </c>
      <c r="B9437" s="11" t="s">
        <v>860</v>
      </c>
      <c r="C9437" s="12">
        <v>0.0</v>
      </c>
      <c r="D9437" s="12">
        <f t="shared" si="1"/>
        <v>30</v>
      </c>
    </row>
    <row r="9438">
      <c r="A9438" s="10">
        <v>45260.0</v>
      </c>
      <c r="B9438" s="11" t="s">
        <v>305</v>
      </c>
      <c r="C9438" s="12">
        <v>0.0</v>
      </c>
      <c r="D9438" s="12">
        <f t="shared" si="1"/>
        <v>30</v>
      </c>
    </row>
    <row r="9439">
      <c r="A9439" s="10">
        <v>45260.0</v>
      </c>
      <c r="B9439" s="11" t="s">
        <v>810</v>
      </c>
      <c r="C9439" s="12">
        <v>0.0</v>
      </c>
      <c r="D9439" s="12">
        <f t="shared" si="1"/>
        <v>30</v>
      </c>
    </row>
    <row r="9440">
      <c r="A9440" s="10">
        <v>45260.0</v>
      </c>
      <c r="B9440" s="11" t="s">
        <v>5414</v>
      </c>
      <c r="C9440" s="12">
        <v>0.0</v>
      </c>
      <c r="D9440" s="12">
        <f t="shared" si="1"/>
        <v>30</v>
      </c>
    </row>
    <row r="9441">
      <c r="A9441" s="10">
        <v>45260.0</v>
      </c>
      <c r="B9441" s="11" t="s">
        <v>5415</v>
      </c>
      <c r="C9441" s="12">
        <v>0.0</v>
      </c>
      <c r="D9441" s="12">
        <f t="shared" si="1"/>
        <v>30</v>
      </c>
    </row>
    <row r="9442">
      <c r="A9442" s="10">
        <v>45260.0</v>
      </c>
      <c r="B9442" s="11" t="s">
        <v>137</v>
      </c>
      <c r="C9442" s="12">
        <v>0.0</v>
      </c>
      <c r="D9442" s="12">
        <f t="shared" si="1"/>
        <v>30</v>
      </c>
    </row>
    <row r="9443">
      <c r="A9443" s="10">
        <v>45260.0</v>
      </c>
      <c r="B9443" s="11" t="s">
        <v>5416</v>
      </c>
      <c r="C9443" s="12">
        <v>0.0</v>
      </c>
      <c r="D9443" s="12">
        <f t="shared" si="1"/>
        <v>30</v>
      </c>
    </row>
    <row r="9444">
      <c r="A9444" s="10">
        <v>45260.0</v>
      </c>
      <c r="B9444" s="11" t="s">
        <v>547</v>
      </c>
      <c r="C9444" s="12">
        <v>0.0</v>
      </c>
      <c r="D9444" s="12">
        <f t="shared" si="1"/>
        <v>30</v>
      </c>
    </row>
    <row r="9445">
      <c r="A9445" s="10">
        <v>45260.0</v>
      </c>
      <c r="B9445" s="11" t="s">
        <v>1420</v>
      </c>
      <c r="C9445" s="12">
        <v>0.0</v>
      </c>
      <c r="D9445" s="12">
        <f t="shared" si="1"/>
        <v>30</v>
      </c>
    </row>
    <row r="9446">
      <c r="A9446" s="10">
        <v>45260.0</v>
      </c>
      <c r="B9446" s="11" t="s">
        <v>91</v>
      </c>
      <c r="C9446" s="12">
        <v>0.0</v>
      </c>
      <c r="D9446" s="12">
        <f t="shared" si="1"/>
        <v>30</v>
      </c>
    </row>
    <row r="9447">
      <c r="A9447" s="10">
        <v>45260.0</v>
      </c>
      <c r="B9447" s="11" t="s">
        <v>4150</v>
      </c>
      <c r="C9447" s="12">
        <v>0.0</v>
      </c>
      <c r="D9447" s="12">
        <f t="shared" si="1"/>
        <v>30</v>
      </c>
    </row>
    <row r="9448">
      <c r="A9448" s="10">
        <v>45260.0</v>
      </c>
      <c r="B9448" s="11" t="s">
        <v>1757</v>
      </c>
      <c r="C9448" s="12">
        <v>0.0</v>
      </c>
      <c r="D9448" s="12">
        <f t="shared" si="1"/>
        <v>30</v>
      </c>
    </row>
    <row r="9449">
      <c r="A9449" s="10">
        <v>45260.0</v>
      </c>
      <c r="B9449" s="11" t="s">
        <v>361</v>
      </c>
      <c r="C9449" s="12">
        <v>0.0</v>
      </c>
      <c r="D9449" s="12">
        <f t="shared" si="1"/>
        <v>30</v>
      </c>
    </row>
    <row r="9450">
      <c r="A9450" s="10">
        <v>45260.0</v>
      </c>
      <c r="B9450" s="11" t="s">
        <v>1067</v>
      </c>
      <c r="C9450" s="12">
        <v>0.0</v>
      </c>
      <c r="D9450" s="12">
        <f t="shared" si="1"/>
        <v>30</v>
      </c>
    </row>
    <row r="9451">
      <c r="A9451" s="10">
        <v>45260.0</v>
      </c>
      <c r="B9451" s="11" t="s">
        <v>5417</v>
      </c>
      <c r="C9451" s="12">
        <v>0.0</v>
      </c>
      <c r="D9451" s="12">
        <f t="shared" si="1"/>
        <v>30</v>
      </c>
    </row>
    <row r="9452">
      <c r="A9452" s="10">
        <v>45260.0</v>
      </c>
      <c r="B9452" s="11" t="s">
        <v>5418</v>
      </c>
      <c r="C9452" s="12">
        <v>0.0</v>
      </c>
      <c r="D9452" s="12">
        <f t="shared" si="1"/>
        <v>30</v>
      </c>
    </row>
    <row r="9453">
      <c r="A9453" s="10">
        <v>45260.0</v>
      </c>
      <c r="B9453" s="11" t="s">
        <v>1118</v>
      </c>
      <c r="C9453" s="12">
        <v>0.0</v>
      </c>
      <c r="D9453" s="12">
        <f t="shared" si="1"/>
        <v>30</v>
      </c>
    </row>
    <row r="9454">
      <c r="A9454" s="10">
        <v>45260.0</v>
      </c>
      <c r="B9454" s="11" t="s">
        <v>5419</v>
      </c>
      <c r="C9454" s="12">
        <v>0.0</v>
      </c>
      <c r="D9454" s="12">
        <f t="shared" si="1"/>
        <v>30</v>
      </c>
    </row>
    <row r="9455">
      <c r="A9455" s="10">
        <v>45260.0</v>
      </c>
      <c r="B9455" s="11" t="s">
        <v>5420</v>
      </c>
      <c r="C9455" s="12">
        <v>0.0</v>
      </c>
      <c r="D9455" s="12">
        <f t="shared" si="1"/>
        <v>30</v>
      </c>
    </row>
    <row r="9456">
      <c r="A9456" s="10">
        <v>45260.0</v>
      </c>
      <c r="B9456" s="11" t="s">
        <v>5421</v>
      </c>
      <c r="C9456" s="12">
        <v>0.0</v>
      </c>
      <c r="D9456" s="12">
        <f t="shared" si="1"/>
        <v>30</v>
      </c>
    </row>
    <row r="9457">
      <c r="A9457" s="10">
        <v>45260.0</v>
      </c>
      <c r="B9457" s="11" t="s">
        <v>5422</v>
      </c>
      <c r="C9457" s="12">
        <v>0.0</v>
      </c>
      <c r="D9457" s="12">
        <f t="shared" si="1"/>
        <v>30</v>
      </c>
    </row>
    <row r="9458">
      <c r="A9458" s="10">
        <v>45260.0</v>
      </c>
      <c r="B9458" s="11" t="s">
        <v>5423</v>
      </c>
      <c r="C9458" s="12">
        <v>0.0</v>
      </c>
      <c r="D9458" s="12">
        <f t="shared" si="1"/>
        <v>30</v>
      </c>
    </row>
    <row r="9459">
      <c r="A9459" s="10">
        <v>45260.0</v>
      </c>
      <c r="B9459" s="11" t="s">
        <v>546</v>
      </c>
      <c r="C9459" s="12">
        <v>0.0</v>
      </c>
      <c r="D9459" s="12">
        <f t="shared" si="1"/>
        <v>30</v>
      </c>
    </row>
    <row r="9460">
      <c r="A9460" s="10">
        <v>45260.0</v>
      </c>
      <c r="B9460" s="11" t="s">
        <v>3684</v>
      </c>
      <c r="C9460" s="12">
        <v>0.0</v>
      </c>
      <c r="D9460" s="12">
        <f t="shared" si="1"/>
        <v>30</v>
      </c>
    </row>
    <row r="9461">
      <c r="A9461" s="10">
        <v>45260.0</v>
      </c>
      <c r="B9461" s="11" t="s">
        <v>3890</v>
      </c>
      <c r="C9461" s="12">
        <v>0.0</v>
      </c>
      <c r="D9461" s="12">
        <f t="shared" si="1"/>
        <v>30</v>
      </c>
    </row>
    <row r="9462">
      <c r="A9462" s="10">
        <v>45260.0</v>
      </c>
      <c r="B9462" s="11" t="s">
        <v>1376</v>
      </c>
      <c r="C9462" s="12">
        <v>0.0</v>
      </c>
      <c r="D9462" s="12">
        <f t="shared" si="1"/>
        <v>30</v>
      </c>
    </row>
    <row r="9463">
      <c r="A9463" s="10">
        <v>45260.0</v>
      </c>
      <c r="B9463" s="11" t="s">
        <v>3220</v>
      </c>
      <c r="C9463" s="12">
        <v>0.0</v>
      </c>
      <c r="D9463" s="12">
        <f t="shared" si="1"/>
        <v>30</v>
      </c>
    </row>
    <row r="9464">
      <c r="A9464" s="10">
        <v>45260.0</v>
      </c>
      <c r="B9464" s="11" t="s">
        <v>448</v>
      </c>
      <c r="C9464" s="12">
        <v>0.0</v>
      </c>
      <c r="D9464" s="12">
        <f t="shared" si="1"/>
        <v>30</v>
      </c>
    </row>
    <row r="9465">
      <c r="A9465" s="10">
        <v>45260.0</v>
      </c>
      <c r="B9465" s="11" t="s">
        <v>490</v>
      </c>
      <c r="C9465" s="12">
        <v>0.0</v>
      </c>
      <c r="D9465" s="12">
        <f t="shared" si="1"/>
        <v>30</v>
      </c>
    </row>
    <row r="9466">
      <c r="A9466" s="10">
        <v>45260.0</v>
      </c>
      <c r="B9466" s="11" t="s">
        <v>5424</v>
      </c>
      <c r="C9466" s="12">
        <v>0.0</v>
      </c>
      <c r="D9466" s="12">
        <f t="shared" si="1"/>
        <v>30</v>
      </c>
    </row>
    <row r="9467">
      <c r="A9467" s="10">
        <v>45260.0</v>
      </c>
      <c r="B9467" s="11" t="s">
        <v>1030</v>
      </c>
      <c r="C9467" s="12">
        <v>0.0</v>
      </c>
      <c r="D9467" s="12">
        <f t="shared" si="1"/>
        <v>30</v>
      </c>
    </row>
    <row r="9468">
      <c r="A9468" s="10">
        <v>45260.0</v>
      </c>
      <c r="B9468" s="11" t="s">
        <v>5425</v>
      </c>
      <c r="C9468" s="12">
        <v>0.0</v>
      </c>
      <c r="D9468" s="12">
        <f t="shared" si="1"/>
        <v>30</v>
      </c>
    </row>
    <row r="9469">
      <c r="A9469" s="10">
        <v>45260.0</v>
      </c>
      <c r="B9469" s="11" t="s">
        <v>1746</v>
      </c>
      <c r="C9469" s="12">
        <v>0.0</v>
      </c>
      <c r="D9469" s="12">
        <f t="shared" si="1"/>
        <v>30</v>
      </c>
    </row>
    <row r="9470">
      <c r="A9470" s="10">
        <v>45260.0</v>
      </c>
      <c r="B9470" s="11" t="s">
        <v>822</v>
      </c>
      <c r="C9470" s="12">
        <v>0.0</v>
      </c>
      <c r="D9470" s="12">
        <f t="shared" si="1"/>
        <v>30</v>
      </c>
    </row>
    <row r="9471">
      <c r="A9471" s="10">
        <v>45260.0</v>
      </c>
      <c r="B9471" s="11" t="s">
        <v>839</v>
      </c>
      <c r="C9471" s="12">
        <v>0.0</v>
      </c>
      <c r="D9471" s="12">
        <f t="shared" si="1"/>
        <v>30</v>
      </c>
    </row>
    <row r="9472">
      <c r="A9472" s="10">
        <v>45260.0</v>
      </c>
      <c r="B9472" s="11" t="s">
        <v>1518</v>
      </c>
      <c r="C9472" s="12">
        <v>0.0</v>
      </c>
      <c r="D9472" s="12">
        <f t="shared" si="1"/>
        <v>30</v>
      </c>
    </row>
    <row r="9473">
      <c r="A9473" s="10">
        <v>45260.0</v>
      </c>
      <c r="B9473" s="11" t="s">
        <v>5426</v>
      </c>
      <c r="C9473" s="12">
        <v>0.0</v>
      </c>
      <c r="D9473" s="12">
        <f t="shared" si="1"/>
        <v>30</v>
      </c>
    </row>
    <row r="9474">
      <c r="A9474" s="10">
        <v>45260.0</v>
      </c>
      <c r="B9474" s="11" t="s">
        <v>1200</v>
      </c>
      <c r="C9474" s="12">
        <v>0.0</v>
      </c>
      <c r="D9474" s="12">
        <f t="shared" si="1"/>
        <v>30</v>
      </c>
    </row>
    <row r="9475">
      <c r="A9475" s="10">
        <v>45260.0</v>
      </c>
      <c r="B9475" s="11" t="s">
        <v>2806</v>
      </c>
      <c r="C9475" s="12">
        <v>0.0</v>
      </c>
      <c r="D9475" s="12">
        <f t="shared" si="1"/>
        <v>30</v>
      </c>
    </row>
    <row r="9476">
      <c r="A9476" s="10">
        <v>45260.0</v>
      </c>
      <c r="B9476" s="11" t="s">
        <v>5427</v>
      </c>
      <c r="C9476" s="12">
        <v>0.0</v>
      </c>
      <c r="D9476" s="12">
        <f t="shared" si="1"/>
        <v>30</v>
      </c>
    </row>
    <row r="9477">
      <c r="A9477" s="10">
        <v>45260.0</v>
      </c>
      <c r="B9477" s="11" t="s">
        <v>1450</v>
      </c>
      <c r="C9477" s="12">
        <v>0.0</v>
      </c>
      <c r="D9477" s="12">
        <f t="shared" si="1"/>
        <v>30</v>
      </c>
    </row>
    <row r="9478">
      <c r="A9478" s="10">
        <v>45260.0</v>
      </c>
      <c r="B9478" s="11" t="s">
        <v>5428</v>
      </c>
      <c r="C9478" s="12">
        <v>0.0</v>
      </c>
      <c r="D9478" s="12">
        <f t="shared" si="1"/>
        <v>30</v>
      </c>
    </row>
    <row r="9479">
      <c r="A9479" s="10">
        <v>45260.0</v>
      </c>
      <c r="B9479" s="11" t="s">
        <v>2630</v>
      </c>
      <c r="C9479" s="12">
        <v>0.0</v>
      </c>
      <c r="D9479" s="12">
        <f t="shared" si="1"/>
        <v>30</v>
      </c>
    </row>
    <row r="9480">
      <c r="A9480" s="10">
        <v>45260.0</v>
      </c>
      <c r="B9480" s="11" t="s">
        <v>5429</v>
      </c>
      <c r="C9480" s="12">
        <v>0.0</v>
      </c>
      <c r="D9480" s="12">
        <f t="shared" si="1"/>
        <v>30</v>
      </c>
    </row>
    <row r="9481">
      <c r="A9481" s="10">
        <v>45260.0</v>
      </c>
      <c r="B9481" s="11" t="s">
        <v>5430</v>
      </c>
      <c r="C9481" s="12">
        <v>0.0</v>
      </c>
      <c r="D9481" s="12">
        <f t="shared" si="1"/>
        <v>30</v>
      </c>
    </row>
    <row r="9482">
      <c r="A9482" s="10">
        <v>45260.0</v>
      </c>
      <c r="B9482" s="11" t="s">
        <v>2052</v>
      </c>
      <c r="C9482" s="12">
        <v>0.0</v>
      </c>
      <c r="D9482" s="12">
        <f t="shared" si="1"/>
        <v>30</v>
      </c>
    </row>
    <row r="9483">
      <c r="A9483" s="10">
        <v>45260.0</v>
      </c>
      <c r="B9483" s="11" t="s">
        <v>3327</v>
      </c>
      <c r="C9483" s="12">
        <v>0.0</v>
      </c>
      <c r="D9483" s="12">
        <f t="shared" si="1"/>
        <v>30</v>
      </c>
    </row>
    <row r="9484">
      <c r="A9484" s="10">
        <v>45260.0</v>
      </c>
      <c r="B9484" s="11" t="s">
        <v>283</v>
      </c>
      <c r="C9484" s="12">
        <v>0.0</v>
      </c>
      <c r="D9484" s="12">
        <f t="shared" si="1"/>
        <v>30</v>
      </c>
    </row>
    <row r="9485">
      <c r="A9485" s="10">
        <v>45260.0</v>
      </c>
      <c r="B9485" s="11" t="s">
        <v>4144</v>
      </c>
      <c r="C9485" s="12">
        <v>0.0</v>
      </c>
      <c r="D9485" s="12">
        <f t="shared" si="1"/>
        <v>30</v>
      </c>
    </row>
    <row r="9486">
      <c r="A9486" s="10">
        <v>45260.0</v>
      </c>
      <c r="B9486" s="11" t="s">
        <v>5180</v>
      </c>
      <c r="C9486" s="12">
        <v>0.0</v>
      </c>
      <c r="D9486" s="12">
        <f t="shared" si="1"/>
        <v>30</v>
      </c>
    </row>
    <row r="9487">
      <c r="A9487" s="10">
        <v>45260.0</v>
      </c>
      <c r="B9487" s="11" t="s">
        <v>3740</v>
      </c>
      <c r="C9487" s="12">
        <v>0.0</v>
      </c>
      <c r="D9487" s="12">
        <f t="shared" si="1"/>
        <v>30</v>
      </c>
    </row>
    <row r="9488">
      <c r="A9488" s="10">
        <v>45260.0</v>
      </c>
      <c r="B9488" s="11" t="s">
        <v>848</v>
      </c>
      <c r="C9488" s="12">
        <v>0.0</v>
      </c>
      <c r="D9488" s="12">
        <f t="shared" si="1"/>
        <v>30</v>
      </c>
    </row>
    <row r="9489">
      <c r="A9489" s="10">
        <v>45260.0</v>
      </c>
      <c r="B9489" s="11" t="s">
        <v>5431</v>
      </c>
      <c r="C9489" s="12">
        <v>0.0</v>
      </c>
      <c r="D9489" s="12">
        <f t="shared" si="1"/>
        <v>30</v>
      </c>
    </row>
    <row r="9490">
      <c r="A9490" s="10">
        <v>45260.0</v>
      </c>
      <c r="B9490" s="11" t="s">
        <v>5432</v>
      </c>
      <c r="C9490" s="12">
        <v>0.0</v>
      </c>
      <c r="D9490" s="12">
        <f t="shared" si="1"/>
        <v>30</v>
      </c>
    </row>
    <row r="9491">
      <c r="A9491" s="10">
        <v>45260.0</v>
      </c>
      <c r="B9491" s="11" t="s">
        <v>5433</v>
      </c>
      <c r="C9491" s="12">
        <v>0.0</v>
      </c>
      <c r="D9491" s="12">
        <f t="shared" si="1"/>
        <v>30</v>
      </c>
    </row>
    <row r="9492">
      <c r="A9492" s="10">
        <v>45260.0</v>
      </c>
      <c r="B9492" s="11" t="s">
        <v>2492</v>
      </c>
      <c r="C9492" s="12">
        <v>0.0</v>
      </c>
      <c r="D9492" s="12">
        <f t="shared" si="1"/>
        <v>30</v>
      </c>
    </row>
    <row r="9493">
      <c r="A9493" s="10">
        <v>45260.0</v>
      </c>
      <c r="B9493" s="11" t="s">
        <v>4473</v>
      </c>
      <c r="C9493" s="12">
        <v>0.0</v>
      </c>
      <c r="D9493" s="12">
        <f t="shared" si="1"/>
        <v>30</v>
      </c>
    </row>
    <row r="9494">
      <c r="A9494" s="10">
        <v>45260.0</v>
      </c>
      <c r="B9494" s="11" t="s">
        <v>2403</v>
      </c>
      <c r="C9494" s="12">
        <v>0.0</v>
      </c>
      <c r="D9494" s="12">
        <f t="shared" si="1"/>
        <v>30</v>
      </c>
    </row>
    <row r="9495">
      <c r="A9495" s="10">
        <v>45260.0</v>
      </c>
      <c r="B9495" s="11" t="s">
        <v>373</v>
      </c>
      <c r="C9495" s="12">
        <v>0.0</v>
      </c>
      <c r="D9495" s="12">
        <f t="shared" si="1"/>
        <v>30</v>
      </c>
    </row>
    <row r="9496">
      <c r="A9496" s="10">
        <v>45260.0</v>
      </c>
      <c r="B9496" s="11" t="s">
        <v>5434</v>
      </c>
      <c r="C9496" s="12">
        <v>0.0</v>
      </c>
      <c r="D9496" s="12">
        <f t="shared" si="1"/>
        <v>30</v>
      </c>
    </row>
    <row r="9497">
      <c r="A9497" s="10">
        <v>45260.0</v>
      </c>
      <c r="B9497" s="11" t="s">
        <v>5435</v>
      </c>
      <c r="C9497" s="12">
        <v>0.0</v>
      </c>
      <c r="D9497" s="12">
        <f t="shared" si="1"/>
        <v>30</v>
      </c>
    </row>
    <row r="9498">
      <c r="A9498" s="10">
        <v>45260.0</v>
      </c>
      <c r="B9498" s="11" t="s">
        <v>5436</v>
      </c>
      <c r="C9498" s="12">
        <v>0.0</v>
      </c>
      <c r="D9498" s="12">
        <f t="shared" si="1"/>
        <v>30</v>
      </c>
    </row>
    <row r="9499">
      <c r="A9499" s="10">
        <v>45260.0</v>
      </c>
      <c r="B9499" s="11" t="s">
        <v>5437</v>
      </c>
      <c r="C9499" s="12">
        <v>0.0</v>
      </c>
      <c r="D9499" s="12">
        <f t="shared" si="1"/>
        <v>30</v>
      </c>
    </row>
    <row r="9500">
      <c r="A9500" s="10">
        <v>45260.0</v>
      </c>
      <c r="B9500" s="11" t="s">
        <v>3109</v>
      </c>
      <c r="C9500" s="12">
        <v>0.0</v>
      </c>
      <c r="D9500" s="12">
        <f t="shared" si="1"/>
        <v>30</v>
      </c>
    </row>
    <row r="9501">
      <c r="A9501" s="10">
        <v>45260.0</v>
      </c>
      <c r="B9501" s="11" t="s">
        <v>1214</v>
      </c>
      <c r="C9501" s="12">
        <v>0.0</v>
      </c>
      <c r="D9501" s="12">
        <f t="shared" si="1"/>
        <v>30</v>
      </c>
    </row>
    <row r="9502">
      <c r="A9502" s="10">
        <v>45260.0</v>
      </c>
      <c r="B9502" s="11" t="s">
        <v>2349</v>
      </c>
      <c r="C9502" s="12">
        <v>0.0</v>
      </c>
      <c r="D9502" s="12">
        <f t="shared" si="1"/>
        <v>30</v>
      </c>
    </row>
    <row r="9503">
      <c r="A9503" s="10">
        <v>45260.0</v>
      </c>
      <c r="B9503" s="11" t="s">
        <v>401</v>
      </c>
      <c r="C9503" s="12">
        <v>0.0</v>
      </c>
      <c r="D9503" s="12">
        <f t="shared" si="1"/>
        <v>30</v>
      </c>
    </row>
    <row r="9504">
      <c r="A9504" s="10">
        <v>45260.0</v>
      </c>
      <c r="B9504" s="11" t="s">
        <v>2477</v>
      </c>
      <c r="C9504" s="12">
        <v>0.0</v>
      </c>
      <c r="D9504" s="12">
        <f t="shared" si="1"/>
        <v>30</v>
      </c>
    </row>
    <row r="9505">
      <c r="A9505" s="10">
        <v>45260.0</v>
      </c>
      <c r="B9505" s="11" t="s">
        <v>5438</v>
      </c>
      <c r="C9505" s="12">
        <v>0.0</v>
      </c>
      <c r="D9505" s="12">
        <f t="shared" si="1"/>
        <v>30</v>
      </c>
    </row>
    <row r="9506">
      <c r="A9506" s="10">
        <v>45260.0</v>
      </c>
      <c r="B9506" s="11" t="s">
        <v>3855</v>
      </c>
      <c r="C9506" s="12">
        <v>0.0</v>
      </c>
      <c r="D9506" s="12">
        <f t="shared" si="1"/>
        <v>30</v>
      </c>
    </row>
    <row r="9507">
      <c r="A9507" s="10">
        <v>45260.0</v>
      </c>
      <c r="B9507" s="11" t="s">
        <v>4234</v>
      </c>
      <c r="C9507" s="12">
        <v>0.0</v>
      </c>
      <c r="D9507" s="12">
        <f t="shared" si="1"/>
        <v>30</v>
      </c>
    </row>
    <row r="9508">
      <c r="A9508" s="10">
        <v>45260.0</v>
      </c>
      <c r="B9508" s="11" t="s">
        <v>5439</v>
      </c>
      <c r="C9508" s="12">
        <v>0.0</v>
      </c>
      <c r="D9508" s="12">
        <f t="shared" si="1"/>
        <v>30</v>
      </c>
    </row>
    <row r="9509">
      <c r="A9509" s="10">
        <v>45260.0</v>
      </c>
      <c r="B9509" s="11" t="s">
        <v>1744</v>
      </c>
      <c r="C9509" s="12">
        <v>0.0</v>
      </c>
      <c r="D9509" s="12">
        <f t="shared" si="1"/>
        <v>30</v>
      </c>
    </row>
    <row r="9510">
      <c r="A9510" s="10">
        <v>45260.0</v>
      </c>
      <c r="B9510" s="11" t="s">
        <v>5440</v>
      </c>
      <c r="C9510" s="12">
        <v>0.0</v>
      </c>
      <c r="D9510" s="12">
        <f t="shared" si="1"/>
        <v>30</v>
      </c>
    </row>
    <row r="9511">
      <c r="A9511" s="10">
        <v>45260.0</v>
      </c>
      <c r="B9511" s="11" t="s">
        <v>2393</v>
      </c>
      <c r="C9511" s="12">
        <v>0.0</v>
      </c>
      <c r="D9511" s="12">
        <f t="shared" si="1"/>
        <v>30</v>
      </c>
    </row>
    <row r="9512">
      <c r="A9512" s="10">
        <v>45239.0</v>
      </c>
      <c r="B9512" s="11" t="s">
        <v>2092</v>
      </c>
      <c r="C9512" s="12">
        <v>0.0</v>
      </c>
      <c r="D9512" s="12">
        <f t="shared" si="1"/>
        <v>9</v>
      </c>
    </row>
    <row r="9513">
      <c r="A9513" s="10">
        <v>45239.0</v>
      </c>
      <c r="B9513" s="11" t="s">
        <v>1414</v>
      </c>
      <c r="C9513" s="12">
        <v>0.0</v>
      </c>
      <c r="D9513" s="12">
        <f t="shared" si="1"/>
        <v>9</v>
      </c>
    </row>
    <row r="9514">
      <c r="A9514" s="10">
        <v>45239.0</v>
      </c>
      <c r="B9514" s="11" t="s">
        <v>27</v>
      </c>
      <c r="C9514" s="12">
        <v>0.0</v>
      </c>
      <c r="D9514" s="12">
        <f t="shared" si="1"/>
        <v>9</v>
      </c>
    </row>
    <row r="9515">
      <c r="A9515" s="10">
        <v>45239.0</v>
      </c>
      <c r="B9515" s="11" t="s">
        <v>1537</v>
      </c>
      <c r="C9515" s="12">
        <v>0.0</v>
      </c>
      <c r="D9515" s="12">
        <f t="shared" si="1"/>
        <v>9</v>
      </c>
    </row>
    <row r="9516">
      <c r="A9516" s="10">
        <v>45239.0</v>
      </c>
      <c r="B9516" s="11" t="s">
        <v>5441</v>
      </c>
      <c r="C9516" s="12">
        <v>0.0</v>
      </c>
      <c r="D9516" s="12">
        <f t="shared" si="1"/>
        <v>9</v>
      </c>
    </row>
    <row r="9517">
      <c r="A9517" s="10">
        <v>45239.0</v>
      </c>
      <c r="B9517" s="11" t="s">
        <v>5442</v>
      </c>
      <c r="C9517" s="12">
        <v>0.0</v>
      </c>
      <c r="D9517" s="12">
        <f t="shared" si="1"/>
        <v>9</v>
      </c>
    </row>
    <row r="9518">
      <c r="A9518" s="10">
        <v>45239.0</v>
      </c>
      <c r="B9518" s="11" t="s">
        <v>3234</v>
      </c>
      <c r="C9518" s="12">
        <v>0.0</v>
      </c>
      <c r="D9518" s="12">
        <f t="shared" si="1"/>
        <v>9</v>
      </c>
    </row>
    <row r="9519">
      <c r="A9519" s="10">
        <v>45239.0</v>
      </c>
      <c r="B9519" s="11" t="s">
        <v>5443</v>
      </c>
      <c r="C9519" s="12">
        <v>0.0</v>
      </c>
      <c r="D9519" s="12">
        <f t="shared" si="1"/>
        <v>9</v>
      </c>
    </row>
    <row r="9520">
      <c r="A9520" s="10">
        <v>45239.0</v>
      </c>
      <c r="B9520" s="11" t="s">
        <v>1633</v>
      </c>
      <c r="C9520" s="12">
        <v>0.0</v>
      </c>
      <c r="D9520" s="12">
        <f t="shared" si="1"/>
        <v>9</v>
      </c>
    </row>
    <row r="9521">
      <c r="A9521" s="10">
        <v>45239.0</v>
      </c>
      <c r="B9521" s="11" t="s">
        <v>1190</v>
      </c>
      <c r="C9521" s="12">
        <v>0.0</v>
      </c>
      <c r="D9521" s="12">
        <f t="shared" si="1"/>
        <v>9</v>
      </c>
    </row>
    <row r="9522">
      <c r="A9522" s="10">
        <v>45239.0</v>
      </c>
      <c r="B9522" s="11" t="s">
        <v>5444</v>
      </c>
      <c r="C9522" s="12">
        <v>0.0</v>
      </c>
      <c r="D9522" s="12">
        <f t="shared" si="1"/>
        <v>9</v>
      </c>
    </row>
    <row r="9523">
      <c r="A9523" s="10">
        <v>45239.0</v>
      </c>
      <c r="B9523" s="11" t="s">
        <v>1775</v>
      </c>
      <c r="C9523" s="12">
        <v>0.0</v>
      </c>
      <c r="D9523" s="12">
        <f t="shared" si="1"/>
        <v>9</v>
      </c>
    </row>
    <row r="9524">
      <c r="A9524" s="10">
        <v>45239.0</v>
      </c>
      <c r="B9524" s="11" t="s">
        <v>797</v>
      </c>
      <c r="C9524" s="12">
        <v>0.0</v>
      </c>
      <c r="D9524" s="12">
        <f t="shared" si="1"/>
        <v>9</v>
      </c>
    </row>
    <row r="9525">
      <c r="A9525" s="10">
        <v>45239.0</v>
      </c>
      <c r="B9525" s="11" t="s">
        <v>1178</v>
      </c>
      <c r="C9525" s="12">
        <v>0.0</v>
      </c>
      <c r="D9525" s="12">
        <f t="shared" si="1"/>
        <v>9</v>
      </c>
    </row>
    <row r="9526">
      <c r="A9526" s="10">
        <v>45239.0</v>
      </c>
      <c r="B9526" s="11" t="s">
        <v>5445</v>
      </c>
      <c r="C9526" s="12">
        <v>0.0</v>
      </c>
      <c r="D9526" s="12">
        <f t="shared" si="1"/>
        <v>9</v>
      </c>
    </row>
    <row r="9527">
      <c r="A9527" s="10">
        <v>45239.0</v>
      </c>
      <c r="B9527" s="11" t="s">
        <v>5446</v>
      </c>
      <c r="C9527" s="12">
        <v>0.0</v>
      </c>
      <c r="D9527" s="12">
        <f t="shared" si="1"/>
        <v>9</v>
      </c>
    </row>
    <row r="9528">
      <c r="A9528" s="10">
        <v>45239.0</v>
      </c>
      <c r="B9528" s="11" t="s">
        <v>3542</v>
      </c>
      <c r="C9528" s="12">
        <v>0.0</v>
      </c>
      <c r="D9528" s="12">
        <f t="shared" si="1"/>
        <v>9</v>
      </c>
    </row>
    <row r="9529">
      <c r="A9529" s="10">
        <v>45239.0</v>
      </c>
      <c r="B9529" s="11" t="s">
        <v>702</v>
      </c>
      <c r="C9529" s="12">
        <v>0.0</v>
      </c>
      <c r="D9529" s="12">
        <f t="shared" si="1"/>
        <v>9</v>
      </c>
    </row>
    <row r="9530">
      <c r="A9530" s="10">
        <v>45239.0</v>
      </c>
      <c r="B9530" s="11" t="s">
        <v>3661</v>
      </c>
      <c r="C9530" s="12">
        <v>0.0</v>
      </c>
      <c r="D9530" s="12">
        <f t="shared" si="1"/>
        <v>9</v>
      </c>
    </row>
    <row r="9531">
      <c r="A9531" s="10">
        <v>45239.0</v>
      </c>
      <c r="B9531" s="11" t="s">
        <v>651</v>
      </c>
      <c r="C9531" s="12">
        <v>0.0</v>
      </c>
      <c r="D9531" s="12">
        <f t="shared" si="1"/>
        <v>9</v>
      </c>
    </row>
    <row r="9532">
      <c r="A9532" s="10">
        <v>45239.0</v>
      </c>
      <c r="B9532" s="11" t="s">
        <v>4079</v>
      </c>
      <c r="C9532" s="12">
        <v>0.0</v>
      </c>
      <c r="D9532" s="12">
        <f t="shared" si="1"/>
        <v>9</v>
      </c>
    </row>
    <row r="9533">
      <c r="A9533" s="10">
        <v>45239.0</v>
      </c>
      <c r="B9533" s="11" t="s">
        <v>661</v>
      </c>
      <c r="C9533" s="12">
        <v>0.0</v>
      </c>
      <c r="D9533" s="12">
        <f t="shared" si="1"/>
        <v>9</v>
      </c>
    </row>
    <row r="9534">
      <c r="A9534" s="10">
        <v>45239.0</v>
      </c>
      <c r="B9534" s="11" t="s">
        <v>149</v>
      </c>
      <c r="C9534" s="12">
        <v>0.0</v>
      </c>
      <c r="D9534" s="12">
        <f t="shared" si="1"/>
        <v>9</v>
      </c>
    </row>
    <row r="9535">
      <c r="A9535" s="10">
        <v>45239.0</v>
      </c>
      <c r="B9535" s="11" t="s">
        <v>726</v>
      </c>
      <c r="C9535" s="12">
        <v>0.0</v>
      </c>
      <c r="D9535" s="12">
        <f t="shared" si="1"/>
        <v>9</v>
      </c>
    </row>
    <row r="9536">
      <c r="A9536" s="10">
        <v>45239.0</v>
      </c>
      <c r="B9536" s="11" t="s">
        <v>5298</v>
      </c>
      <c r="C9536" s="12">
        <v>0.0</v>
      </c>
      <c r="D9536" s="12">
        <f t="shared" si="1"/>
        <v>9</v>
      </c>
    </row>
    <row r="9537">
      <c r="A9537" s="10">
        <v>45239.0</v>
      </c>
      <c r="B9537" s="11" t="s">
        <v>1260</v>
      </c>
      <c r="C9537" s="12">
        <v>0.0</v>
      </c>
      <c r="D9537" s="12">
        <f t="shared" si="1"/>
        <v>9</v>
      </c>
    </row>
    <row r="9538">
      <c r="A9538" s="10">
        <v>45239.0</v>
      </c>
      <c r="B9538" s="11" t="s">
        <v>5243</v>
      </c>
      <c r="C9538" s="12">
        <v>0.0</v>
      </c>
      <c r="D9538" s="12">
        <f t="shared" si="1"/>
        <v>9</v>
      </c>
    </row>
    <row r="9539">
      <c r="A9539" s="10">
        <v>45239.0</v>
      </c>
      <c r="B9539" s="11" t="s">
        <v>5447</v>
      </c>
      <c r="C9539" s="12">
        <v>0.0</v>
      </c>
      <c r="D9539" s="12">
        <f t="shared" si="1"/>
        <v>9</v>
      </c>
    </row>
    <row r="9540">
      <c r="A9540" s="10">
        <v>45239.0</v>
      </c>
      <c r="B9540" s="11" t="s">
        <v>546</v>
      </c>
      <c r="C9540" s="12">
        <v>0.0</v>
      </c>
      <c r="D9540" s="12">
        <f t="shared" si="1"/>
        <v>9</v>
      </c>
    </row>
    <row r="9541">
      <c r="A9541" s="10">
        <v>45239.0</v>
      </c>
      <c r="B9541" s="11" t="s">
        <v>474</v>
      </c>
      <c r="C9541" s="12">
        <v>0.0</v>
      </c>
      <c r="D9541" s="12">
        <f t="shared" si="1"/>
        <v>9</v>
      </c>
    </row>
    <row r="9542">
      <c r="A9542" s="10">
        <v>45239.0</v>
      </c>
      <c r="B9542" s="11" t="s">
        <v>5448</v>
      </c>
      <c r="C9542" s="12">
        <v>0.0</v>
      </c>
      <c r="D9542" s="12">
        <f t="shared" si="1"/>
        <v>9</v>
      </c>
    </row>
    <row r="9543">
      <c r="A9543" s="10">
        <v>45239.0</v>
      </c>
      <c r="B9543" s="11" t="s">
        <v>5449</v>
      </c>
      <c r="C9543" s="12">
        <v>0.0</v>
      </c>
      <c r="D9543" s="12">
        <f t="shared" si="1"/>
        <v>9</v>
      </c>
    </row>
    <row r="9544">
      <c r="A9544" s="10">
        <v>45239.0</v>
      </c>
      <c r="B9544" s="11" t="s">
        <v>638</v>
      </c>
      <c r="C9544" s="12">
        <v>0.0</v>
      </c>
      <c r="D9544" s="12">
        <f t="shared" si="1"/>
        <v>9</v>
      </c>
    </row>
    <row r="9545">
      <c r="A9545" s="10">
        <v>45239.0</v>
      </c>
      <c r="B9545" s="11" t="s">
        <v>1079</v>
      </c>
      <c r="C9545" s="12">
        <v>0.0</v>
      </c>
      <c r="D9545" s="12">
        <f t="shared" si="1"/>
        <v>9</v>
      </c>
    </row>
    <row r="9546">
      <c r="A9546" s="10">
        <v>45239.0</v>
      </c>
      <c r="B9546" s="11" t="s">
        <v>655</v>
      </c>
      <c r="C9546" s="12">
        <v>0.0</v>
      </c>
      <c r="D9546" s="12">
        <f t="shared" si="1"/>
        <v>9</v>
      </c>
    </row>
    <row r="9547">
      <c r="A9547" s="10">
        <v>45239.0</v>
      </c>
      <c r="B9547" s="11" t="s">
        <v>5450</v>
      </c>
      <c r="C9547" s="12">
        <v>0.0</v>
      </c>
      <c r="D9547" s="12">
        <f t="shared" si="1"/>
        <v>9</v>
      </c>
    </row>
    <row r="9548">
      <c r="A9548" s="10">
        <v>45239.0</v>
      </c>
      <c r="B9548" s="11" t="s">
        <v>2495</v>
      </c>
      <c r="C9548" s="12">
        <v>0.0</v>
      </c>
      <c r="D9548" s="12">
        <f t="shared" si="1"/>
        <v>9</v>
      </c>
    </row>
    <row r="9549">
      <c r="A9549" s="10">
        <v>45239.0</v>
      </c>
      <c r="B9549" s="11" t="s">
        <v>1450</v>
      </c>
      <c r="C9549" s="12">
        <v>0.0</v>
      </c>
      <c r="D9549" s="12">
        <f t="shared" si="1"/>
        <v>9</v>
      </c>
    </row>
    <row r="9550">
      <c r="A9550" s="10">
        <v>45239.0</v>
      </c>
      <c r="B9550" s="11" t="s">
        <v>5451</v>
      </c>
      <c r="C9550" s="12">
        <v>0.0</v>
      </c>
      <c r="D9550" s="12">
        <f t="shared" si="1"/>
        <v>9</v>
      </c>
    </row>
    <row r="9551">
      <c r="A9551" s="10">
        <v>45239.0</v>
      </c>
      <c r="B9551" s="11" t="s">
        <v>5452</v>
      </c>
      <c r="C9551" s="12">
        <v>0.0</v>
      </c>
      <c r="D9551" s="12">
        <f t="shared" si="1"/>
        <v>9</v>
      </c>
    </row>
    <row r="9552">
      <c r="A9552" s="10">
        <v>45239.0</v>
      </c>
      <c r="B9552" s="11" t="s">
        <v>562</v>
      </c>
      <c r="C9552" s="12">
        <v>0.0</v>
      </c>
      <c r="D9552" s="12">
        <f t="shared" si="1"/>
        <v>9</v>
      </c>
    </row>
    <row r="9553">
      <c r="A9553" s="10">
        <v>45239.0</v>
      </c>
      <c r="B9553" s="11" t="s">
        <v>361</v>
      </c>
      <c r="C9553" s="12">
        <v>0.0</v>
      </c>
      <c r="D9553" s="12">
        <f t="shared" si="1"/>
        <v>9</v>
      </c>
    </row>
    <row r="9554">
      <c r="A9554" s="10">
        <v>45239.0</v>
      </c>
      <c r="B9554" s="11" t="s">
        <v>2321</v>
      </c>
      <c r="C9554" s="12">
        <v>0.0</v>
      </c>
      <c r="D9554" s="12">
        <f t="shared" si="1"/>
        <v>9</v>
      </c>
    </row>
    <row r="9555">
      <c r="A9555" s="10">
        <v>45239.0</v>
      </c>
      <c r="B9555" s="11" t="s">
        <v>4526</v>
      </c>
      <c r="C9555" s="12">
        <v>0.0</v>
      </c>
      <c r="D9555" s="12">
        <f t="shared" si="1"/>
        <v>9</v>
      </c>
    </row>
    <row r="9556">
      <c r="A9556" s="10">
        <v>45239.0</v>
      </c>
      <c r="B9556" s="11" t="s">
        <v>694</v>
      </c>
      <c r="C9556" s="12">
        <v>0.0</v>
      </c>
      <c r="D9556" s="12">
        <f t="shared" si="1"/>
        <v>9</v>
      </c>
    </row>
    <row r="9557">
      <c r="A9557" s="10">
        <v>45239.0</v>
      </c>
      <c r="B9557" s="11" t="s">
        <v>508</v>
      </c>
      <c r="C9557" s="12">
        <v>0.0</v>
      </c>
      <c r="D9557" s="12">
        <f t="shared" si="1"/>
        <v>9</v>
      </c>
    </row>
    <row r="9558">
      <c r="A9558" s="10">
        <v>45239.0</v>
      </c>
      <c r="B9558" s="11" t="s">
        <v>5453</v>
      </c>
      <c r="C9558" s="12">
        <v>0.0</v>
      </c>
      <c r="D9558" s="12">
        <f t="shared" si="1"/>
        <v>9</v>
      </c>
    </row>
    <row r="9559">
      <c r="A9559" s="10">
        <v>45239.0</v>
      </c>
      <c r="B9559" s="11" t="s">
        <v>5454</v>
      </c>
      <c r="C9559" s="12">
        <v>0.0</v>
      </c>
      <c r="D9559" s="12">
        <f t="shared" si="1"/>
        <v>9</v>
      </c>
    </row>
    <row r="9560">
      <c r="A9560" s="10">
        <v>45239.0</v>
      </c>
      <c r="B9560" s="11" t="s">
        <v>1903</v>
      </c>
      <c r="C9560" s="12">
        <v>0.0</v>
      </c>
      <c r="D9560" s="12">
        <f t="shared" si="1"/>
        <v>9</v>
      </c>
    </row>
    <row r="9561">
      <c r="A9561" s="10">
        <v>45239.0</v>
      </c>
      <c r="B9561" s="11" t="s">
        <v>3844</v>
      </c>
      <c r="C9561" s="12">
        <v>0.0</v>
      </c>
      <c r="D9561" s="12">
        <f t="shared" si="1"/>
        <v>9</v>
      </c>
    </row>
    <row r="9562">
      <c r="A9562" s="10">
        <v>45239.0</v>
      </c>
      <c r="B9562" s="11" t="s">
        <v>5455</v>
      </c>
      <c r="C9562" s="12">
        <v>0.0</v>
      </c>
      <c r="D9562" s="12">
        <f t="shared" si="1"/>
        <v>9</v>
      </c>
    </row>
    <row r="9563">
      <c r="A9563" s="10">
        <v>45239.0</v>
      </c>
      <c r="B9563" s="11" t="s">
        <v>5456</v>
      </c>
      <c r="C9563" s="12">
        <v>0.0</v>
      </c>
      <c r="D9563" s="12">
        <f t="shared" si="1"/>
        <v>9</v>
      </c>
    </row>
    <row r="9564">
      <c r="A9564" s="10">
        <v>45239.0</v>
      </c>
      <c r="B9564" s="11" t="s">
        <v>5457</v>
      </c>
      <c r="C9564" s="12">
        <v>0.0</v>
      </c>
      <c r="D9564" s="12">
        <f t="shared" si="1"/>
        <v>9</v>
      </c>
    </row>
    <row r="9565">
      <c r="A9565" s="10">
        <v>45239.0</v>
      </c>
      <c r="B9565" s="11" t="s">
        <v>5033</v>
      </c>
      <c r="C9565" s="12">
        <v>0.0</v>
      </c>
      <c r="D9565" s="12">
        <f t="shared" si="1"/>
        <v>9</v>
      </c>
    </row>
    <row r="9566">
      <c r="A9566" s="10">
        <v>45239.0</v>
      </c>
      <c r="B9566" s="11" t="s">
        <v>4588</v>
      </c>
      <c r="C9566" s="12">
        <v>0.0</v>
      </c>
      <c r="D9566" s="12">
        <f t="shared" si="1"/>
        <v>9</v>
      </c>
    </row>
    <row r="9567">
      <c r="A9567" s="10">
        <v>45239.0</v>
      </c>
      <c r="B9567" s="11" t="s">
        <v>2301</v>
      </c>
      <c r="C9567" s="12">
        <v>0.0</v>
      </c>
      <c r="D9567" s="12">
        <f t="shared" si="1"/>
        <v>9</v>
      </c>
    </row>
    <row r="9568">
      <c r="A9568" s="10">
        <v>45239.0</v>
      </c>
      <c r="B9568" s="11" t="s">
        <v>5458</v>
      </c>
      <c r="C9568" s="12">
        <v>0.0</v>
      </c>
      <c r="D9568" s="12">
        <f t="shared" si="1"/>
        <v>9</v>
      </c>
    </row>
    <row r="9569">
      <c r="A9569" s="10">
        <v>45239.0</v>
      </c>
      <c r="B9569" s="11" t="s">
        <v>1381</v>
      </c>
      <c r="C9569" s="12">
        <v>0.0</v>
      </c>
      <c r="D9569" s="12">
        <f t="shared" si="1"/>
        <v>9</v>
      </c>
    </row>
    <row r="9570">
      <c r="A9570" s="10">
        <v>45239.0</v>
      </c>
      <c r="B9570" s="11" t="s">
        <v>5459</v>
      </c>
      <c r="C9570" s="12">
        <v>0.0</v>
      </c>
      <c r="D9570" s="12">
        <f t="shared" si="1"/>
        <v>9</v>
      </c>
    </row>
    <row r="9571">
      <c r="A9571" s="10">
        <v>45239.0</v>
      </c>
      <c r="B9571" s="11" t="s">
        <v>3237</v>
      </c>
      <c r="C9571" s="12">
        <v>0.0</v>
      </c>
      <c r="D9571" s="12">
        <f t="shared" si="1"/>
        <v>9</v>
      </c>
    </row>
    <row r="9572">
      <c r="A9572" s="10">
        <v>45239.0</v>
      </c>
      <c r="B9572" s="11" t="s">
        <v>741</v>
      </c>
      <c r="C9572" s="12">
        <v>0.0</v>
      </c>
      <c r="D9572" s="12">
        <f t="shared" si="1"/>
        <v>9</v>
      </c>
    </row>
    <row r="9573">
      <c r="A9573" s="10">
        <v>45239.0</v>
      </c>
      <c r="B9573" s="11" t="s">
        <v>5460</v>
      </c>
      <c r="C9573" s="12">
        <v>0.0</v>
      </c>
      <c r="D9573" s="12">
        <f t="shared" si="1"/>
        <v>9</v>
      </c>
    </row>
    <row r="9574">
      <c r="A9574" s="10">
        <v>45239.0</v>
      </c>
      <c r="B9574" s="11" t="s">
        <v>3298</v>
      </c>
      <c r="C9574" s="12">
        <v>0.0</v>
      </c>
      <c r="D9574" s="12">
        <f t="shared" si="1"/>
        <v>9</v>
      </c>
    </row>
    <row r="9575">
      <c r="A9575" s="10">
        <v>45239.0</v>
      </c>
      <c r="B9575" s="11" t="s">
        <v>5461</v>
      </c>
      <c r="C9575" s="12">
        <v>0.0</v>
      </c>
      <c r="D9575" s="12">
        <f t="shared" si="1"/>
        <v>9</v>
      </c>
    </row>
    <row r="9576">
      <c r="A9576" s="10">
        <v>45239.0</v>
      </c>
      <c r="B9576" s="11" t="s">
        <v>3227</v>
      </c>
      <c r="C9576" s="12">
        <v>0.0</v>
      </c>
      <c r="D9576" s="12">
        <f t="shared" si="1"/>
        <v>9</v>
      </c>
    </row>
    <row r="9577">
      <c r="A9577" s="10">
        <v>45239.0</v>
      </c>
      <c r="B9577" s="11" t="s">
        <v>1757</v>
      </c>
      <c r="C9577" s="12">
        <v>0.0</v>
      </c>
      <c r="D9577" s="12">
        <f t="shared" si="1"/>
        <v>9</v>
      </c>
    </row>
    <row r="9578">
      <c r="A9578" s="10">
        <v>45239.0</v>
      </c>
      <c r="B9578" s="11" t="s">
        <v>4065</v>
      </c>
      <c r="C9578" s="12">
        <v>0.0</v>
      </c>
      <c r="D9578" s="12">
        <f t="shared" si="1"/>
        <v>9</v>
      </c>
    </row>
    <row r="9579">
      <c r="A9579" s="10">
        <v>45239.0</v>
      </c>
      <c r="B9579" s="11" t="s">
        <v>3263</v>
      </c>
      <c r="C9579" s="12">
        <v>0.0</v>
      </c>
      <c r="D9579" s="12">
        <f t="shared" si="1"/>
        <v>9</v>
      </c>
    </row>
    <row r="9580">
      <c r="A9580" s="10">
        <v>45232.0</v>
      </c>
      <c r="B9580" s="11" t="s">
        <v>1836</v>
      </c>
      <c r="C9580" s="12">
        <v>0.0</v>
      </c>
      <c r="D9580" s="12">
        <f t="shared" si="1"/>
        <v>2</v>
      </c>
    </row>
    <row r="9581">
      <c r="A9581" s="10">
        <v>45232.0</v>
      </c>
      <c r="B9581" s="11" t="s">
        <v>2487</v>
      </c>
      <c r="C9581" s="12">
        <v>0.0</v>
      </c>
      <c r="D9581" s="12">
        <f t="shared" si="1"/>
        <v>2</v>
      </c>
    </row>
    <row r="9582">
      <c r="A9582" s="10">
        <v>45232.0</v>
      </c>
      <c r="B9582" s="11" t="s">
        <v>4811</v>
      </c>
      <c r="C9582" s="12">
        <v>0.0</v>
      </c>
      <c r="D9582" s="12">
        <f t="shared" si="1"/>
        <v>2</v>
      </c>
    </row>
    <row r="9583">
      <c r="A9583" s="10">
        <v>45232.0</v>
      </c>
      <c r="B9583" s="11" t="s">
        <v>5462</v>
      </c>
      <c r="C9583" s="12">
        <v>0.0</v>
      </c>
      <c r="D9583" s="12">
        <f t="shared" si="1"/>
        <v>2</v>
      </c>
    </row>
    <row r="9584">
      <c r="A9584" s="10">
        <v>45232.0</v>
      </c>
      <c r="B9584" s="11" t="s">
        <v>434</v>
      </c>
      <c r="C9584" s="12">
        <v>0.0</v>
      </c>
      <c r="D9584" s="12">
        <f t="shared" si="1"/>
        <v>2</v>
      </c>
    </row>
    <row r="9585">
      <c r="A9585" s="10">
        <v>45232.0</v>
      </c>
      <c r="B9585" s="11" t="s">
        <v>3511</v>
      </c>
      <c r="C9585" s="12">
        <v>0.0</v>
      </c>
      <c r="D9585" s="12">
        <f t="shared" si="1"/>
        <v>2</v>
      </c>
    </row>
    <row r="9586">
      <c r="A9586" s="10">
        <v>45232.0</v>
      </c>
      <c r="B9586" s="11" t="s">
        <v>1426</v>
      </c>
      <c r="C9586" s="12">
        <v>0.0</v>
      </c>
      <c r="D9586" s="12">
        <f t="shared" si="1"/>
        <v>2</v>
      </c>
    </row>
    <row r="9587">
      <c r="A9587" s="10">
        <v>45232.0</v>
      </c>
      <c r="B9587" s="11" t="s">
        <v>3250</v>
      </c>
      <c r="C9587" s="12">
        <v>0.0</v>
      </c>
      <c r="D9587" s="12">
        <f t="shared" si="1"/>
        <v>2</v>
      </c>
    </row>
    <row r="9588">
      <c r="A9588" s="10">
        <v>45232.0</v>
      </c>
      <c r="B9588" s="11" t="s">
        <v>5463</v>
      </c>
      <c r="C9588" s="12">
        <v>0.0</v>
      </c>
      <c r="D9588" s="12">
        <f t="shared" si="1"/>
        <v>2</v>
      </c>
    </row>
    <row r="9589">
      <c r="A9589" s="10">
        <v>45232.0</v>
      </c>
      <c r="B9589" s="11" t="s">
        <v>5464</v>
      </c>
      <c r="C9589" s="12">
        <v>0.0</v>
      </c>
      <c r="D9589" s="12">
        <f t="shared" si="1"/>
        <v>2</v>
      </c>
    </row>
    <row r="9590">
      <c r="A9590" s="10">
        <v>45232.0</v>
      </c>
      <c r="B9590" s="11" t="s">
        <v>1487</v>
      </c>
      <c r="C9590" s="12">
        <v>0.0</v>
      </c>
      <c r="D9590" s="12">
        <f t="shared" si="1"/>
        <v>2</v>
      </c>
    </row>
    <row r="9591">
      <c r="A9591" s="10">
        <v>45232.0</v>
      </c>
      <c r="B9591" s="11" t="s">
        <v>611</v>
      </c>
      <c r="C9591" s="12">
        <v>0.0</v>
      </c>
      <c r="D9591" s="12">
        <f t="shared" si="1"/>
        <v>2</v>
      </c>
    </row>
    <row r="9592">
      <c r="A9592" s="10">
        <v>45232.0</v>
      </c>
      <c r="B9592" s="11" t="s">
        <v>1509</v>
      </c>
      <c r="C9592" s="12">
        <v>0.0</v>
      </c>
      <c r="D9592" s="12">
        <f t="shared" si="1"/>
        <v>2</v>
      </c>
    </row>
    <row r="9593">
      <c r="A9593" s="10">
        <v>45232.0</v>
      </c>
      <c r="B9593" s="11" t="s">
        <v>5465</v>
      </c>
      <c r="C9593" s="12">
        <v>0.0</v>
      </c>
      <c r="D9593" s="12">
        <f t="shared" si="1"/>
        <v>2</v>
      </c>
    </row>
    <row r="9594">
      <c r="A9594" s="10">
        <v>45232.0</v>
      </c>
      <c r="B9594" s="11" t="s">
        <v>343</v>
      </c>
      <c r="C9594" s="12">
        <v>0.0</v>
      </c>
      <c r="D9594" s="12">
        <f t="shared" si="1"/>
        <v>2</v>
      </c>
    </row>
    <row r="9595">
      <c r="A9595" s="10">
        <v>45232.0</v>
      </c>
      <c r="B9595" s="11" t="s">
        <v>5466</v>
      </c>
      <c r="C9595" s="12">
        <v>0.0</v>
      </c>
      <c r="D9595" s="12">
        <f t="shared" si="1"/>
        <v>2</v>
      </c>
    </row>
    <row r="9596">
      <c r="A9596" s="10">
        <v>45232.0</v>
      </c>
      <c r="B9596" s="11" t="s">
        <v>2596</v>
      </c>
      <c r="C9596" s="12">
        <v>0.0</v>
      </c>
      <c r="D9596" s="12">
        <f t="shared" si="1"/>
        <v>2</v>
      </c>
    </row>
    <row r="9597">
      <c r="A9597" s="10">
        <v>45232.0</v>
      </c>
      <c r="B9597" s="11" t="s">
        <v>5467</v>
      </c>
      <c r="C9597" s="12">
        <v>0.0</v>
      </c>
      <c r="D9597" s="12">
        <f t="shared" si="1"/>
        <v>2</v>
      </c>
    </row>
    <row r="9598">
      <c r="A9598" s="10">
        <v>45232.0</v>
      </c>
      <c r="B9598" s="11" t="s">
        <v>1347</v>
      </c>
      <c r="C9598" s="12">
        <v>0.0</v>
      </c>
      <c r="D9598" s="12">
        <f t="shared" si="1"/>
        <v>2</v>
      </c>
    </row>
    <row r="9599">
      <c r="A9599" s="10">
        <v>45232.0</v>
      </c>
      <c r="B9599" s="11" t="s">
        <v>5468</v>
      </c>
      <c r="C9599" s="12">
        <v>0.0</v>
      </c>
      <c r="D9599" s="12">
        <f t="shared" si="1"/>
        <v>2</v>
      </c>
    </row>
    <row r="9600">
      <c r="A9600" s="10">
        <v>45232.0</v>
      </c>
      <c r="B9600" s="11" t="s">
        <v>5469</v>
      </c>
      <c r="C9600" s="12">
        <v>0.0</v>
      </c>
      <c r="D9600" s="12">
        <f t="shared" si="1"/>
        <v>2</v>
      </c>
    </row>
    <row r="9601">
      <c r="A9601" s="10">
        <v>45232.0</v>
      </c>
      <c r="B9601" s="11" t="s">
        <v>5470</v>
      </c>
      <c r="C9601" s="12">
        <v>0.0</v>
      </c>
      <c r="D9601" s="12">
        <f t="shared" si="1"/>
        <v>2</v>
      </c>
    </row>
    <row r="9602">
      <c r="A9602" s="10">
        <v>45232.0</v>
      </c>
      <c r="B9602" s="11" t="s">
        <v>1280</v>
      </c>
      <c r="C9602" s="12">
        <v>0.0</v>
      </c>
      <c r="D9602" s="12">
        <f t="shared" si="1"/>
        <v>2</v>
      </c>
    </row>
    <row r="9603">
      <c r="A9603" s="10">
        <v>45232.0</v>
      </c>
      <c r="B9603" s="11" t="s">
        <v>4599</v>
      </c>
      <c r="C9603" s="12">
        <v>0.0</v>
      </c>
      <c r="D9603" s="12">
        <f t="shared" si="1"/>
        <v>2</v>
      </c>
    </row>
    <row r="9604">
      <c r="A9604" s="10">
        <v>45232.0</v>
      </c>
      <c r="B9604" s="11" t="s">
        <v>1196</v>
      </c>
      <c r="C9604" s="12">
        <v>0.0</v>
      </c>
      <c r="D9604" s="12">
        <f t="shared" si="1"/>
        <v>2</v>
      </c>
    </row>
    <row r="9605">
      <c r="A9605" s="10">
        <v>45232.0</v>
      </c>
      <c r="B9605" s="11" t="s">
        <v>424</v>
      </c>
      <c r="C9605" s="12">
        <v>0.0</v>
      </c>
      <c r="D9605" s="12">
        <f t="shared" si="1"/>
        <v>2</v>
      </c>
    </row>
    <row r="9606">
      <c r="A9606" s="10">
        <v>45232.0</v>
      </c>
      <c r="B9606" s="11" t="s">
        <v>3512</v>
      </c>
      <c r="C9606" s="12">
        <v>0.0</v>
      </c>
      <c r="D9606" s="12">
        <f t="shared" si="1"/>
        <v>2</v>
      </c>
    </row>
    <row r="9607">
      <c r="A9607" s="10">
        <v>45232.0</v>
      </c>
      <c r="B9607" s="11" t="s">
        <v>497</v>
      </c>
      <c r="C9607" s="12">
        <v>0.0</v>
      </c>
      <c r="D9607" s="12">
        <f t="shared" si="1"/>
        <v>2</v>
      </c>
    </row>
    <row r="9608">
      <c r="A9608" s="10">
        <v>45232.0</v>
      </c>
      <c r="B9608" s="11" t="s">
        <v>1367</v>
      </c>
      <c r="C9608" s="12">
        <v>0.0</v>
      </c>
      <c r="D9608" s="12">
        <f t="shared" si="1"/>
        <v>2</v>
      </c>
    </row>
    <row r="9609">
      <c r="A9609" s="10">
        <v>45232.0</v>
      </c>
      <c r="B9609" s="11" t="s">
        <v>3823</v>
      </c>
      <c r="C9609" s="12">
        <v>0.0</v>
      </c>
      <c r="D9609" s="12">
        <f t="shared" si="1"/>
        <v>2</v>
      </c>
    </row>
    <row r="9610">
      <c r="A9610" s="10">
        <v>45232.0</v>
      </c>
      <c r="B9610" s="11" t="s">
        <v>485</v>
      </c>
      <c r="C9610" s="12">
        <v>0.0</v>
      </c>
      <c r="D9610" s="12">
        <f t="shared" si="1"/>
        <v>2</v>
      </c>
    </row>
    <row r="9611">
      <c r="A9611" s="10">
        <v>45232.0</v>
      </c>
      <c r="B9611" s="11" t="s">
        <v>2917</v>
      </c>
      <c r="C9611" s="12">
        <v>0.0</v>
      </c>
      <c r="D9611" s="12">
        <f t="shared" si="1"/>
        <v>2</v>
      </c>
    </row>
    <row r="9612">
      <c r="A9612" s="10">
        <v>45232.0</v>
      </c>
      <c r="B9612" s="11" t="s">
        <v>5471</v>
      </c>
      <c r="C9612" s="12">
        <v>0.0</v>
      </c>
      <c r="D9612" s="12">
        <f t="shared" si="1"/>
        <v>2</v>
      </c>
    </row>
    <row r="9613">
      <c r="A9613" s="10">
        <v>45232.0</v>
      </c>
      <c r="B9613" s="11" t="s">
        <v>5472</v>
      </c>
      <c r="C9613" s="12">
        <v>0.0</v>
      </c>
      <c r="D9613" s="12">
        <f t="shared" si="1"/>
        <v>2</v>
      </c>
    </row>
    <row r="9614">
      <c r="A9614" s="10">
        <v>45232.0</v>
      </c>
      <c r="B9614" s="11" t="s">
        <v>5473</v>
      </c>
      <c r="C9614" s="12">
        <v>0.0</v>
      </c>
      <c r="D9614" s="12">
        <f t="shared" si="1"/>
        <v>2</v>
      </c>
    </row>
    <row r="9615">
      <c r="A9615" s="10">
        <v>45232.0</v>
      </c>
      <c r="B9615" s="11" t="s">
        <v>5474</v>
      </c>
      <c r="C9615" s="12">
        <v>0.0</v>
      </c>
      <c r="D9615" s="12">
        <f t="shared" si="1"/>
        <v>2</v>
      </c>
    </row>
    <row r="9616">
      <c r="A9616" s="10">
        <v>45232.0</v>
      </c>
      <c r="B9616" s="11" t="s">
        <v>4138</v>
      </c>
      <c r="C9616" s="12">
        <v>0.0</v>
      </c>
      <c r="D9616" s="12">
        <f t="shared" si="1"/>
        <v>2</v>
      </c>
    </row>
    <row r="9617">
      <c r="A9617" s="10">
        <v>45232.0</v>
      </c>
      <c r="B9617" s="11" t="s">
        <v>5475</v>
      </c>
      <c r="C9617" s="12">
        <v>0.0</v>
      </c>
      <c r="D9617" s="12">
        <f t="shared" si="1"/>
        <v>2</v>
      </c>
    </row>
    <row r="9618">
      <c r="A9618" s="10">
        <v>45232.0</v>
      </c>
      <c r="B9618" s="11" t="s">
        <v>5476</v>
      </c>
      <c r="C9618" s="12">
        <v>0.0</v>
      </c>
      <c r="D9618" s="12">
        <f t="shared" si="1"/>
        <v>2</v>
      </c>
    </row>
    <row r="9619">
      <c r="A9619" s="10">
        <v>45232.0</v>
      </c>
      <c r="B9619" s="11" t="s">
        <v>713</v>
      </c>
      <c r="C9619" s="12">
        <v>0.0</v>
      </c>
      <c r="D9619" s="12">
        <f t="shared" si="1"/>
        <v>2</v>
      </c>
    </row>
    <row r="9620">
      <c r="A9620" s="10">
        <v>45232.0</v>
      </c>
      <c r="B9620" s="11" t="s">
        <v>5477</v>
      </c>
      <c r="C9620" s="12">
        <v>0.0</v>
      </c>
      <c r="D9620" s="12">
        <f t="shared" si="1"/>
        <v>2</v>
      </c>
    </row>
    <row r="9621">
      <c r="A9621" s="10">
        <v>45232.0</v>
      </c>
      <c r="B9621" s="11" t="s">
        <v>5478</v>
      </c>
      <c r="C9621" s="12">
        <v>0.0</v>
      </c>
      <c r="D9621" s="12">
        <f t="shared" si="1"/>
        <v>2</v>
      </c>
    </row>
    <row r="9622">
      <c r="A9622" s="10">
        <v>45232.0</v>
      </c>
      <c r="B9622" s="11" t="s">
        <v>1112</v>
      </c>
      <c r="C9622" s="12">
        <v>0.0</v>
      </c>
      <c r="D9622" s="12">
        <f t="shared" si="1"/>
        <v>2</v>
      </c>
    </row>
    <row r="9623">
      <c r="A9623" s="10">
        <v>45232.0</v>
      </c>
      <c r="B9623" s="11" t="s">
        <v>5479</v>
      </c>
      <c r="C9623" s="12">
        <v>0.0</v>
      </c>
      <c r="D9623" s="12">
        <f t="shared" si="1"/>
        <v>2</v>
      </c>
    </row>
    <row r="9624">
      <c r="A9624" s="10">
        <v>45232.0</v>
      </c>
      <c r="B9624" s="11" t="s">
        <v>5480</v>
      </c>
      <c r="C9624" s="12">
        <v>0.0</v>
      </c>
      <c r="D9624" s="12">
        <f t="shared" si="1"/>
        <v>2</v>
      </c>
    </row>
    <row r="9625">
      <c r="A9625" s="10">
        <v>45232.0</v>
      </c>
      <c r="B9625" s="11" t="s">
        <v>655</v>
      </c>
      <c r="C9625" s="12">
        <v>0.0</v>
      </c>
      <c r="D9625" s="12">
        <f t="shared" si="1"/>
        <v>2</v>
      </c>
    </row>
    <row r="9626">
      <c r="A9626" s="10">
        <v>45232.0</v>
      </c>
      <c r="B9626" s="11" t="s">
        <v>2504</v>
      </c>
      <c r="C9626" s="12">
        <v>0.0</v>
      </c>
      <c r="D9626" s="12">
        <f t="shared" si="1"/>
        <v>2</v>
      </c>
    </row>
    <row r="9627">
      <c r="A9627" s="10">
        <v>45232.0</v>
      </c>
      <c r="B9627" s="11" t="s">
        <v>5481</v>
      </c>
      <c r="C9627" s="12">
        <v>0.0</v>
      </c>
      <c r="D9627" s="12">
        <f t="shared" si="1"/>
        <v>2</v>
      </c>
    </row>
    <row r="9628">
      <c r="A9628" s="10">
        <v>45232.0</v>
      </c>
      <c r="B9628" s="11" t="s">
        <v>526</v>
      </c>
      <c r="C9628" s="12">
        <v>0.0</v>
      </c>
      <c r="D9628" s="12">
        <f t="shared" si="1"/>
        <v>2</v>
      </c>
    </row>
    <row r="9629">
      <c r="A9629" s="10">
        <v>45232.0</v>
      </c>
      <c r="B9629" s="11" t="s">
        <v>5482</v>
      </c>
      <c r="C9629" s="12">
        <v>0.0</v>
      </c>
      <c r="D9629" s="12">
        <f t="shared" si="1"/>
        <v>2</v>
      </c>
    </row>
    <row r="9630">
      <c r="A9630" s="10">
        <v>45232.0</v>
      </c>
      <c r="B9630" s="11" t="s">
        <v>5483</v>
      </c>
      <c r="C9630" s="12">
        <v>0.0</v>
      </c>
      <c r="D9630" s="12">
        <f t="shared" si="1"/>
        <v>2</v>
      </c>
    </row>
    <row r="9631">
      <c r="A9631" s="10">
        <v>45232.0</v>
      </c>
      <c r="B9631" s="11" t="s">
        <v>2947</v>
      </c>
      <c r="C9631" s="12">
        <v>0.0</v>
      </c>
      <c r="D9631" s="12">
        <f t="shared" si="1"/>
        <v>2</v>
      </c>
    </row>
    <row r="9632">
      <c r="A9632" s="10">
        <v>45232.0</v>
      </c>
      <c r="B9632" s="11" t="s">
        <v>69</v>
      </c>
      <c r="C9632" s="12">
        <v>0.0</v>
      </c>
      <c r="D9632" s="12">
        <f t="shared" si="1"/>
        <v>2</v>
      </c>
    </row>
    <row r="9633">
      <c r="A9633" s="10">
        <v>45232.0</v>
      </c>
      <c r="B9633" s="11" t="s">
        <v>5484</v>
      </c>
      <c r="C9633" s="12">
        <v>0.0</v>
      </c>
      <c r="D9633" s="12">
        <f t="shared" si="1"/>
        <v>2</v>
      </c>
    </row>
    <row r="9634">
      <c r="A9634" s="10">
        <v>45237.0</v>
      </c>
      <c r="B9634" s="11" t="s">
        <v>1101</v>
      </c>
      <c r="C9634" s="12">
        <v>0.0</v>
      </c>
      <c r="D9634" s="12">
        <f t="shared" si="1"/>
        <v>7</v>
      </c>
    </row>
    <row r="9635">
      <c r="A9635" s="10">
        <v>45237.0</v>
      </c>
      <c r="B9635" s="11" t="s">
        <v>1338</v>
      </c>
      <c r="C9635" s="12">
        <v>0.0</v>
      </c>
      <c r="D9635" s="12">
        <f t="shared" si="1"/>
        <v>7</v>
      </c>
    </row>
    <row r="9636">
      <c r="A9636" s="10">
        <v>45237.0</v>
      </c>
      <c r="B9636" s="11" t="s">
        <v>1235</v>
      </c>
      <c r="C9636" s="12">
        <v>0.0</v>
      </c>
      <c r="D9636" s="12">
        <f t="shared" si="1"/>
        <v>7</v>
      </c>
    </row>
    <row r="9637">
      <c r="A9637" s="10">
        <v>45237.0</v>
      </c>
      <c r="B9637" s="11" t="s">
        <v>1105</v>
      </c>
      <c r="C9637" s="12">
        <v>0.0</v>
      </c>
      <c r="D9637" s="12">
        <f t="shared" si="1"/>
        <v>7</v>
      </c>
    </row>
    <row r="9638">
      <c r="A9638" s="10">
        <v>45237.0</v>
      </c>
      <c r="B9638" s="11" t="s">
        <v>2590</v>
      </c>
      <c r="C9638" s="12">
        <v>0.0</v>
      </c>
      <c r="D9638" s="12">
        <f t="shared" si="1"/>
        <v>7</v>
      </c>
    </row>
    <row r="9639">
      <c r="A9639" s="10">
        <v>45237.0</v>
      </c>
      <c r="B9639" s="11" t="s">
        <v>369</v>
      </c>
      <c r="C9639" s="12">
        <v>0.0</v>
      </c>
      <c r="D9639" s="12">
        <f t="shared" si="1"/>
        <v>7</v>
      </c>
    </row>
    <row r="9640">
      <c r="A9640" s="10">
        <v>45237.0</v>
      </c>
      <c r="B9640" s="11" t="s">
        <v>507</v>
      </c>
      <c r="C9640" s="12">
        <v>0.0</v>
      </c>
      <c r="D9640" s="12">
        <f t="shared" si="1"/>
        <v>7</v>
      </c>
    </row>
    <row r="9641">
      <c r="A9641" s="10">
        <v>45237.0</v>
      </c>
      <c r="B9641" s="11" t="s">
        <v>2910</v>
      </c>
      <c r="C9641" s="12">
        <v>0.0</v>
      </c>
      <c r="D9641" s="12">
        <f t="shared" si="1"/>
        <v>7</v>
      </c>
    </row>
    <row r="9642">
      <c r="A9642" s="10">
        <v>45237.0</v>
      </c>
      <c r="B9642" s="11" t="s">
        <v>5485</v>
      </c>
      <c r="C9642" s="12">
        <v>0.0</v>
      </c>
      <c r="D9642" s="12">
        <f t="shared" si="1"/>
        <v>7</v>
      </c>
    </row>
    <row r="9643">
      <c r="A9643" s="10">
        <v>45237.0</v>
      </c>
      <c r="B9643" s="11" t="s">
        <v>470</v>
      </c>
      <c r="C9643" s="12">
        <v>0.0</v>
      </c>
      <c r="D9643" s="12">
        <f t="shared" si="1"/>
        <v>7</v>
      </c>
    </row>
    <row r="9644">
      <c r="A9644" s="10">
        <v>45237.0</v>
      </c>
      <c r="B9644" s="11" t="s">
        <v>719</v>
      </c>
      <c r="C9644" s="12">
        <v>0.0</v>
      </c>
      <c r="D9644" s="12">
        <f t="shared" si="1"/>
        <v>7</v>
      </c>
    </row>
    <row r="9645">
      <c r="A9645" s="10">
        <v>45237.0</v>
      </c>
      <c r="B9645" s="11" t="s">
        <v>262</v>
      </c>
      <c r="C9645" s="12">
        <v>0.0</v>
      </c>
      <c r="D9645" s="12">
        <f t="shared" si="1"/>
        <v>7</v>
      </c>
    </row>
    <row r="9646">
      <c r="A9646" s="10">
        <v>45237.0</v>
      </c>
      <c r="B9646" s="11" t="s">
        <v>5486</v>
      </c>
      <c r="C9646" s="12">
        <v>0.0</v>
      </c>
      <c r="D9646" s="12">
        <f t="shared" si="1"/>
        <v>7</v>
      </c>
    </row>
    <row r="9647">
      <c r="A9647" s="10">
        <v>45237.0</v>
      </c>
      <c r="B9647" s="11" t="s">
        <v>854</v>
      </c>
      <c r="C9647" s="12">
        <v>0.0</v>
      </c>
      <c r="D9647" s="12">
        <f t="shared" si="1"/>
        <v>7</v>
      </c>
    </row>
    <row r="9648">
      <c r="A9648" s="10">
        <v>45237.0</v>
      </c>
      <c r="B9648" s="11" t="s">
        <v>1735</v>
      </c>
      <c r="C9648" s="12">
        <v>0.0</v>
      </c>
      <c r="D9648" s="12">
        <f t="shared" si="1"/>
        <v>7</v>
      </c>
    </row>
    <row r="9649">
      <c r="A9649" s="10">
        <v>45237.0</v>
      </c>
      <c r="B9649" s="11" t="s">
        <v>1641</v>
      </c>
      <c r="C9649" s="12">
        <v>0.0</v>
      </c>
      <c r="D9649" s="12">
        <f t="shared" si="1"/>
        <v>7</v>
      </c>
    </row>
    <row r="9650">
      <c r="A9650" s="10">
        <v>45237.0</v>
      </c>
      <c r="B9650" s="11" t="s">
        <v>545</v>
      </c>
      <c r="C9650" s="12">
        <v>0.0</v>
      </c>
      <c r="D9650" s="12">
        <f t="shared" si="1"/>
        <v>7</v>
      </c>
    </row>
    <row r="9651">
      <c r="A9651" s="10">
        <v>45237.0</v>
      </c>
      <c r="B9651" s="11" t="s">
        <v>4776</v>
      </c>
      <c r="C9651" s="12">
        <v>0.0</v>
      </c>
      <c r="D9651" s="12">
        <f t="shared" si="1"/>
        <v>7</v>
      </c>
    </row>
    <row r="9652">
      <c r="A9652" s="10">
        <v>45237.0</v>
      </c>
      <c r="B9652" s="11" t="s">
        <v>1662</v>
      </c>
      <c r="C9652" s="12">
        <v>0.0</v>
      </c>
      <c r="D9652" s="12">
        <f t="shared" si="1"/>
        <v>7</v>
      </c>
    </row>
    <row r="9653">
      <c r="A9653" s="10">
        <v>45237.0</v>
      </c>
      <c r="B9653" s="11" t="s">
        <v>2253</v>
      </c>
      <c r="C9653" s="12">
        <v>0.0</v>
      </c>
      <c r="D9653" s="12">
        <f t="shared" si="1"/>
        <v>7</v>
      </c>
    </row>
    <row r="9654">
      <c r="A9654" s="10">
        <v>45237.0</v>
      </c>
      <c r="B9654" s="11" t="s">
        <v>1748</v>
      </c>
      <c r="C9654" s="12">
        <v>0.0</v>
      </c>
      <c r="D9654" s="12">
        <f t="shared" si="1"/>
        <v>7</v>
      </c>
    </row>
    <row r="9655">
      <c r="A9655" s="10">
        <v>45237.0</v>
      </c>
      <c r="B9655" s="11" t="s">
        <v>472</v>
      </c>
      <c r="C9655" s="12">
        <v>0.0</v>
      </c>
      <c r="D9655" s="12">
        <f t="shared" si="1"/>
        <v>7</v>
      </c>
    </row>
    <row r="9656">
      <c r="A9656" s="10">
        <v>45237.0</v>
      </c>
      <c r="B9656" s="11" t="s">
        <v>5476</v>
      </c>
      <c r="C9656" s="12">
        <v>0.0</v>
      </c>
      <c r="D9656" s="12">
        <f t="shared" si="1"/>
        <v>7</v>
      </c>
    </row>
    <row r="9657">
      <c r="A9657" s="10">
        <v>45237.0</v>
      </c>
      <c r="B9657" s="11" t="s">
        <v>5487</v>
      </c>
      <c r="C9657" s="12">
        <v>0.0</v>
      </c>
      <c r="D9657" s="12">
        <f t="shared" si="1"/>
        <v>7</v>
      </c>
    </row>
    <row r="9658">
      <c r="A9658" s="10">
        <v>45237.0</v>
      </c>
      <c r="B9658" s="11" t="s">
        <v>5488</v>
      </c>
      <c r="C9658" s="12">
        <v>0.0</v>
      </c>
      <c r="D9658" s="12">
        <f t="shared" si="1"/>
        <v>7</v>
      </c>
    </row>
    <row r="9659">
      <c r="A9659" s="10">
        <v>45237.0</v>
      </c>
      <c r="B9659" s="11" t="s">
        <v>114</v>
      </c>
      <c r="C9659" s="12">
        <v>0.0</v>
      </c>
      <c r="D9659" s="12">
        <f t="shared" si="1"/>
        <v>7</v>
      </c>
    </row>
    <row r="9660">
      <c r="A9660" s="10">
        <v>45237.0</v>
      </c>
      <c r="B9660" s="11" t="s">
        <v>5489</v>
      </c>
      <c r="C9660" s="12">
        <v>0.0</v>
      </c>
      <c r="D9660" s="12">
        <f t="shared" si="1"/>
        <v>7</v>
      </c>
    </row>
    <row r="9661">
      <c r="A9661" s="10">
        <v>45237.0</v>
      </c>
      <c r="B9661" s="11" t="s">
        <v>3124</v>
      </c>
      <c r="C9661" s="12">
        <v>0.0</v>
      </c>
      <c r="D9661" s="12">
        <f t="shared" si="1"/>
        <v>7</v>
      </c>
    </row>
    <row r="9662">
      <c r="A9662" s="10">
        <v>45237.0</v>
      </c>
      <c r="B9662" s="11" t="s">
        <v>495</v>
      </c>
      <c r="C9662" s="12">
        <v>0.0</v>
      </c>
      <c r="D9662" s="12">
        <f t="shared" si="1"/>
        <v>7</v>
      </c>
    </row>
    <row r="9663">
      <c r="A9663" s="10">
        <v>45237.0</v>
      </c>
      <c r="B9663" s="11" t="s">
        <v>3310</v>
      </c>
      <c r="C9663" s="12">
        <v>0.0</v>
      </c>
      <c r="D9663" s="12">
        <f t="shared" si="1"/>
        <v>7</v>
      </c>
    </row>
    <row r="9664">
      <c r="A9664" s="10">
        <v>45237.0</v>
      </c>
      <c r="B9664" s="11" t="s">
        <v>5490</v>
      </c>
      <c r="C9664" s="12">
        <v>0.0</v>
      </c>
      <c r="D9664" s="12">
        <f t="shared" si="1"/>
        <v>7</v>
      </c>
    </row>
    <row r="9665">
      <c r="A9665" s="10">
        <v>45237.0</v>
      </c>
      <c r="B9665" s="11" t="s">
        <v>2541</v>
      </c>
      <c r="C9665" s="12">
        <v>0.0</v>
      </c>
      <c r="D9665" s="12">
        <f t="shared" si="1"/>
        <v>7</v>
      </c>
    </row>
    <row r="9666">
      <c r="A9666" s="10">
        <v>45237.0</v>
      </c>
      <c r="B9666" s="11" t="s">
        <v>1694</v>
      </c>
      <c r="C9666" s="12">
        <v>0.0</v>
      </c>
      <c r="D9666" s="12">
        <f t="shared" si="1"/>
        <v>7</v>
      </c>
    </row>
    <row r="9667">
      <c r="A9667" s="10">
        <v>45237.0</v>
      </c>
      <c r="B9667" s="11" t="s">
        <v>3813</v>
      </c>
      <c r="C9667" s="12">
        <v>0.0</v>
      </c>
      <c r="D9667" s="12">
        <f t="shared" si="1"/>
        <v>7</v>
      </c>
    </row>
    <row r="9668">
      <c r="A9668" s="10">
        <v>45237.0</v>
      </c>
      <c r="B9668" s="11" t="s">
        <v>2156</v>
      </c>
      <c r="C9668" s="12">
        <v>0.0</v>
      </c>
      <c r="D9668" s="12">
        <f t="shared" si="1"/>
        <v>7</v>
      </c>
    </row>
    <row r="9669">
      <c r="A9669" s="10">
        <v>45237.0</v>
      </c>
      <c r="B9669" s="11" t="s">
        <v>5491</v>
      </c>
      <c r="C9669" s="12">
        <v>0.0</v>
      </c>
      <c r="D9669" s="12">
        <f t="shared" si="1"/>
        <v>7</v>
      </c>
    </row>
    <row r="9670">
      <c r="A9670" s="10">
        <v>45237.0</v>
      </c>
      <c r="B9670" s="11" t="s">
        <v>546</v>
      </c>
      <c r="C9670" s="12">
        <v>0.0</v>
      </c>
      <c r="D9670" s="12">
        <f t="shared" si="1"/>
        <v>7</v>
      </c>
    </row>
    <row r="9671">
      <c r="A9671" s="10">
        <v>45237.0</v>
      </c>
      <c r="B9671" s="11" t="s">
        <v>1022</v>
      </c>
      <c r="C9671" s="12">
        <v>0.0</v>
      </c>
      <c r="D9671" s="12">
        <f t="shared" si="1"/>
        <v>7</v>
      </c>
    </row>
    <row r="9672">
      <c r="A9672" s="10">
        <v>45237.0</v>
      </c>
      <c r="B9672" s="11" t="s">
        <v>5492</v>
      </c>
      <c r="C9672" s="12">
        <v>0.0</v>
      </c>
      <c r="D9672" s="12">
        <f t="shared" si="1"/>
        <v>7</v>
      </c>
    </row>
    <row r="9673">
      <c r="A9673" s="10">
        <v>45237.0</v>
      </c>
      <c r="B9673" s="11" t="s">
        <v>4979</v>
      </c>
      <c r="C9673" s="12">
        <v>0.0</v>
      </c>
      <c r="D9673" s="12">
        <f t="shared" si="1"/>
        <v>7</v>
      </c>
    </row>
    <row r="9674">
      <c r="A9674" s="10">
        <v>45237.0</v>
      </c>
      <c r="B9674" s="11" t="s">
        <v>5493</v>
      </c>
      <c r="C9674" s="12">
        <v>0.0</v>
      </c>
      <c r="D9674" s="12">
        <f t="shared" si="1"/>
        <v>7</v>
      </c>
    </row>
    <row r="9675">
      <c r="A9675" s="10">
        <v>45237.0</v>
      </c>
      <c r="B9675" s="11" t="s">
        <v>172</v>
      </c>
      <c r="C9675" s="12">
        <v>0.0</v>
      </c>
      <c r="D9675" s="12">
        <f t="shared" si="1"/>
        <v>7</v>
      </c>
    </row>
    <row r="9676">
      <c r="A9676" s="10">
        <v>45237.0</v>
      </c>
      <c r="B9676" s="11" t="s">
        <v>5494</v>
      </c>
      <c r="C9676" s="12">
        <v>0.0</v>
      </c>
      <c r="D9676" s="12">
        <f t="shared" si="1"/>
        <v>7</v>
      </c>
    </row>
    <row r="9677">
      <c r="A9677" s="10">
        <v>45237.0</v>
      </c>
      <c r="B9677" s="11" t="s">
        <v>2627</v>
      </c>
      <c r="C9677" s="12">
        <v>0.0</v>
      </c>
      <c r="D9677" s="12">
        <f t="shared" si="1"/>
        <v>7</v>
      </c>
    </row>
    <row r="9678">
      <c r="A9678" s="10">
        <v>45237.0</v>
      </c>
      <c r="B9678" s="11" t="s">
        <v>5495</v>
      </c>
      <c r="C9678" s="12">
        <v>0.0</v>
      </c>
      <c r="D9678" s="12">
        <f t="shared" si="1"/>
        <v>7</v>
      </c>
    </row>
    <row r="9679">
      <c r="A9679" s="10">
        <v>45237.0</v>
      </c>
      <c r="B9679" s="11" t="s">
        <v>5496</v>
      </c>
      <c r="C9679" s="12">
        <v>0.0</v>
      </c>
      <c r="D9679" s="12">
        <f t="shared" si="1"/>
        <v>7</v>
      </c>
    </row>
    <row r="9680">
      <c r="A9680" s="10">
        <v>45237.0</v>
      </c>
      <c r="B9680" s="11" t="s">
        <v>4674</v>
      </c>
      <c r="C9680" s="12">
        <v>0.0</v>
      </c>
      <c r="D9680" s="12">
        <f t="shared" si="1"/>
        <v>7</v>
      </c>
    </row>
    <row r="9681">
      <c r="A9681" s="10">
        <v>45237.0</v>
      </c>
      <c r="B9681" s="11" t="s">
        <v>1878</v>
      </c>
      <c r="C9681" s="12">
        <v>0.0</v>
      </c>
      <c r="D9681" s="12">
        <f t="shared" si="1"/>
        <v>7</v>
      </c>
    </row>
    <row r="9682">
      <c r="A9682" s="10">
        <v>45237.0</v>
      </c>
      <c r="B9682" s="11" t="s">
        <v>1673</v>
      </c>
      <c r="C9682" s="12">
        <v>0.0</v>
      </c>
      <c r="D9682" s="12">
        <f t="shared" si="1"/>
        <v>7</v>
      </c>
    </row>
    <row r="9683">
      <c r="A9683" s="10">
        <v>45237.0</v>
      </c>
      <c r="B9683" s="11" t="s">
        <v>3216</v>
      </c>
      <c r="C9683" s="12">
        <v>0.0</v>
      </c>
      <c r="D9683" s="12">
        <f t="shared" si="1"/>
        <v>7</v>
      </c>
    </row>
    <row r="9684">
      <c r="A9684" s="10">
        <v>45237.0</v>
      </c>
      <c r="B9684" s="11" t="s">
        <v>2495</v>
      </c>
      <c r="C9684" s="12">
        <v>0.0</v>
      </c>
      <c r="D9684" s="12">
        <f t="shared" si="1"/>
        <v>7</v>
      </c>
    </row>
    <row r="9685">
      <c r="A9685" s="10">
        <v>45237.0</v>
      </c>
      <c r="B9685" s="11" t="s">
        <v>5497</v>
      </c>
      <c r="C9685" s="12">
        <v>0.0</v>
      </c>
      <c r="D9685" s="12">
        <f t="shared" si="1"/>
        <v>7</v>
      </c>
    </row>
    <row r="9686">
      <c r="A9686" s="10">
        <v>45237.0</v>
      </c>
      <c r="B9686" s="11" t="s">
        <v>5498</v>
      </c>
      <c r="C9686" s="12">
        <v>0.0</v>
      </c>
      <c r="D9686" s="12">
        <f t="shared" si="1"/>
        <v>7</v>
      </c>
    </row>
    <row r="9687">
      <c r="A9687" s="10">
        <v>45237.0</v>
      </c>
      <c r="B9687" s="11" t="s">
        <v>5499</v>
      </c>
      <c r="C9687" s="12">
        <v>0.0</v>
      </c>
      <c r="D9687" s="12">
        <f t="shared" si="1"/>
        <v>7</v>
      </c>
    </row>
    <row r="9688">
      <c r="A9688" s="10">
        <v>45237.0</v>
      </c>
      <c r="B9688" s="11" t="s">
        <v>2461</v>
      </c>
      <c r="C9688" s="12">
        <v>0.0</v>
      </c>
      <c r="D9688" s="12">
        <f t="shared" si="1"/>
        <v>7</v>
      </c>
    </row>
    <row r="9689">
      <c r="A9689" s="10">
        <v>45237.0</v>
      </c>
      <c r="B9689" s="11" t="s">
        <v>5500</v>
      </c>
      <c r="C9689" s="12">
        <v>0.0</v>
      </c>
      <c r="D9689" s="12">
        <f t="shared" si="1"/>
        <v>7</v>
      </c>
    </row>
    <row r="9690">
      <c r="A9690" s="10">
        <v>45237.0</v>
      </c>
      <c r="B9690" s="11" t="s">
        <v>5501</v>
      </c>
      <c r="C9690" s="12">
        <v>0.0</v>
      </c>
      <c r="D9690" s="12">
        <f t="shared" si="1"/>
        <v>7</v>
      </c>
    </row>
    <row r="9691">
      <c r="A9691" s="10">
        <v>45237.0</v>
      </c>
      <c r="B9691" s="11" t="s">
        <v>2249</v>
      </c>
      <c r="C9691" s="12">
        <v>0.0</v>
      </c>
      <c r="D9691" s="12">
        <f t="shared" si="1"/>
        <v>7</v>
      </c>
    </row>
    <row r="9692">
      <c r="A9692" s="10">
        <v>45237.0</v>
      </c>
      <c r="B9692" s="11" t="s">
        <v>5502</v>
      </c>
      <c r="C9692" s="12">
        <v>0.0</v>
      </c>
      <c r="D9692" s="12">
        <f t="shared" si="1"/>
        <v>7</v>
      </c>
    </row>
    <row r="9693">
      <c r="A9693" s="10">
        <v>45237.0</v>
      </c>
      <c r="B9693" s="11" t="s">
        <v>1214</v>
      </c>
      <c r="C9693" s="12">
        <v>0.0</v>
      </c>
      <c r="D9693" s="12">
        <f t="shared" si="1"/>
        <v>7</v>
      </c>
    </row>
    <row r="9694">
      <c r="A9694" s="10">
        <v>45237.0</v>
      </c>
      <c r="B9694" s="11" t="s">
        <v>5503</v>
      </c>
      <c r="C9694" s="12">
        <v>0.0</v>
      </c>
      <c r="D9694" s="12">
        <f t="shared" si="1"/>
        <v>7</v>
      </c>
    </row>
    <row r="9695">
      <c r="A9695" s="10">
        <v>45237.0</v>
      </c>
      <c r="B9695" s="11" t="s">
        <v>1411</v>
      </c>
      <c r="C9695" s="12">
        <v>0.0</v>
      </c>
      <c r="D9695" s="12">
        <f t="shared" si="1"/>
        <v>7</v>
      </c>
    </row>
    <row r="9696">
      <c r="A9696" s="10">
        <v>45237.0</v>
      </c>
      <c r="B9696" s="11" t="s">
        <v>5504</v>
      </c>
      <c r="C9696" s="12">
        <v>0.0</v>
      </c>
      <c r="D9696" s="12">
        <f t="shared" si="1"/>
        <v>7</v>
      </c>
    </row>
    <row r="9697">
      <c r="A9697" s="10">
        <v>45237.0</v>
      </c>
      <c r="B9697" s="11" t="s">
        <v>5505</v>
      </c>
      <c r="C9697" s="12">
        <v>0.0</v>
      </c>
      <c r="D9697" s="12">
        <f t="shared" si="1"/>
        <v>7</v>
      </c>
    </row>
    <row r="9698">
      <c r="A9698" s="10">
        <v>45256.0</v>
      </c>
      <c r="B9698" s="11" t="s">
        <v>5506</v>
      </c>
      <c r="C9698" s="12">
        <v>0.0</v>
      </c>
      <c r="D9698" s="12">
        <f t="shared" si="1"/>
        <v>26</v>
      </c>
    </row>
    <row r="9699">
      <c r="A9699" s="10">
        <v>45256.0</v>
      </c>
      <c r="B9699" s="11" t="s">
        <v>5507</v>
      </c>
      <c r="C9699" s="12">
        <v>0.0</v>
      </c>
      <c r="D9699" s="12">
        <f t="shared" si="1"/>
        <v>26</v>
      </c>
    </row>
    <row r="9700">
      <c r="A9700" s="10">
        <v>45256.0</v>
      </c>
      <c r="B9700" s="11" t="s">
        <v>4227</v>
      </c>
      <c r="C9700" s="12">
        <v>0.0</v>
      </c>
      <c r="D9700" s="12">
        <f t="shared" si="1"/>
        <v>26</v>
      </c>
    </row>
    <row r="9701">
      <c r="A9701" s="10">
        <v>45256.0</v>
      </c>
      <c r="B9701" s="11" t="s">
        <v>5508</v>
      </c>
      <c r="C9701" s="12">
        <v>0.0</v>
      </c>
      <c r="D9701" s="12">
        <f t="shared" si="1"/>
        <v>26</v>
      </c>
    </row>
    <row r="9702">
      <c r="A9702" s="10">
        <v>45256.0</v>
      </c>
      <c r="B9702" s="11" t="s">
        <v>5509</v>
      </c>
      <c r="C9702" s="12">
        <v>0.0</v>
      </c>
      <c r="D9702" s="12">
        <f t="shared" si="1"/>
        <v>26</v>
      </c>
    </row>
    <row r="9703">
      <c r="A9703" s="10">
        <v>45256.0</v>
      </c>
      <c r="B9703" s="11" t="s">
        <v>884</v>
      </c>
      <c r="C9703" s="12">
        <v>0.0</v>
      </c>
      <c r="D9703" s="12">
        <f t="shared" si="1"/>
        <v>26</v>
      </c>
    </row>
    <row r="9704">
      <c r="A9704" s="10">
        <v>45256.0</v>
      </c>
      <c r="B9704" s="11" t="s">
        <v>404</v>
      </c>
      <c r="C9704" s="12">
        <v>0.0</v>
      </c>
      <c r="D9704" s="12">
        <f t="shared" si="1"/>
        <v>26</v>
      </c>
    </row>
    <row r="9705">
      <c r="A9705" s="10">
        <v>45256.0</v>
      </c>
      <c r="B9705" s="11" t="s">
        <v>2128</v>
      </c>
      <c r="C9705" s="12">
        <v>0.0</v>
      </c>
      <c r="D9705" s="12">
        <f t="shared" si="1"/>
        <v>26</v>
      </c>
    </row>
    <row r="9706">
      <c r="A9706" s="10">
        <v>45256.0</v>
      </c>
      <c r="B9706" s="11" t="s">
        <v>5510</v>
      </c>
      <c r="C9706" s="12">
        <v>0.0</v>
      </c>
      <c r="D9706" s="12">
        <f t="shared" si="1"/>
        <v>26</v>
      </c>
    </row>
    <row r="9707">
      <c r="A9707" s="10">
        <v>45256.0</v>
      </c>
      <c r="B9707" s="11" t="s">
        <v>491</v>
      </c>
      <c r="C9707" s="12">
        <v>0.0</v>
      </c>
      <c r="D9707" s="12">
        <f t="shared" si="1"/>
        <v>26</v>
      </c>
    </row>
    <row r="9708">
      <c r="A9708" s="10">
        <v>45256.0</v>
      </c>
      <c r="B9708" s="11" t="s">
        <v>3833</v>
      </c>
      <c r="C9708" s="12">
        <v>0.0</v>
      </c>
      <c r="D9708" s="12">
        <f t="shared" si="1"/>
        <v>26</v>
      </c>
    </row>
    <row r="9709">
      <c r="A9709" s="10">
        <v>45256.0</v>
      </c>
      <c r="B9709" s="11" t="s">
        <v>5511</v>
      </c>
      <c r="C9709" s="12">
        <v>0.0</v>
      </c>
      <c r="D9709" s="12">
        <f t="shared" si="1"/>
        <v>26</v>
      </c>
    </row>
    <row r="9710">
      <c r="A9710" s="10">
        <v>45256.0</v>
      </c>
      <c r="B9710" s="11" t="s">
        <v>3210</v>
      </c>
      <c r="C9710" s="12">
        <v>0.0</v>
      </c>
      <c r="D9710" s="12">
        <f t="shared" si="1"/>
        <v>26</v>
      </c>
    </row>
    <row r="9711">
      <c r="A9711" s="10">
        <v>45256.0</v>
      </c>
      <c r="B9711" s="11" t="s">
        <v>5512</v>
      </c>
      <c r="C9711" s="12">
        <v>0.0</v>
      </c>
      <c r="D9711" s="12">
        <f t="shared" si="1"/>
        <v>26</v>
      </c>
    </row>
    <row r="9712">
      <c r="A9712" s="10">
        <v>45256.0</v>
      </c>
      <c r="B9712" s="11" t="s">
        <v>5513</v>
      </c>
      <c r="C9712" s="12">
        <v>0.0</v>
      </c>
      <c r="D9712" s="12">
        <f t="shared" si="1"/>
        <v>26</v>
      </c>
    </row>
    <row r="9713">
      <c r="A9713" s="10">
        <v>45256.0</v>
      </c>
      <c r="B9713" s="11" t="s">
        <v>5514</v>
      </c>
      <c r="C9713" s="12">
        <v>0.0</v>
      </c>
      <c r="D9713" s="12">
        <f t="shared" si="1"/>
        <v>26</v>
      </c>
    </row>
    <row r="9714">
      <c r="A9714" s="10">
        <v>45256.0</v>
      </c>
      <c r="B9714" s="11" t="s">
        <v>4150</v>
      </c>
      <c r="C9714" s="12">
        <v>0.0</v>
      </c>
      <c r="D9714" s="12">
        <f t="shared" si="1"/>
        <v>26</v>
      </c>
    </row>
    <row r="9715">
      <c r="A9715" s="10">
        <v>45256.0</v>
      </c>
      <c r="B9715" s="11" t="s">
        <v>3855</v>
      </c>
      <c r="C9715" s="12">
        <v>0.0</v>
      </c>
      <c r="D9715" s="12">
        <f t="shared" si="1"/>
        <v>26</v>
      </c>
    </row>
    <row r="9716">
      <c r="A9716" s="10">
        <v>45256.0</v>
      </c>
      <c r="B9716" s="11" t="s">
        <v>283</v>
      </c>
      <c r="C9716" s="12">
        <v>0.0</v>
      </c>
      <c r="D9716" s="12">
        <f t="shared" si="1"/>
        <v>26</v>
      </c>
    </row>
    <row r="9717">
      <c r="A9717" s="10">
        <v>45256.0</v>
      </c>
      <c r="B9717" s="11" t="s">
        <v>5515</v>
      </c>
      <c r="C9717" s="12">
        <v>0.0</v>
      </c>
      <c r="D9717" s="12">
        <f t="shared" si="1"/>
        <v>26</v>
      </c>
    </row>
    <row r="9718">
      <c r="A9718" s="10">
        <v>45256.0</v>
      </c>
      <c r="B9718" s="11" t="s">
        <v>2542</v>
      </c>
      <c r="C9718" s="12">
        <v>0.0</v>
      </c>
      <c r="D9718" s="12">
        <f t="shared" si="1"/>
        <v>26</v>
      </c>
    </row>
    <row r="9719">
      <c r="A9719" s="10">
        <v>45256.0</v>
      </c>
      <c r="B9719" s="11" t="s">
        <v>2607</v>
      </c>
      <c r="C9719" s="12">
        <v>0.0</v>
      </c>
      <c r="D9719" s="12">
        <f t="shared" si="1"/>
        <v>26</v>
      </c>
    </row>
    <row r="9720">
      <c r="A9720" s="10">
        <v>45256.0</v>
      </c>
      <c r="B9720" s="11" t="s">
        <v>5516</v>
      </c>
      <c r="C9720" s="12">
        <v>0.0</v>
      </c>
      <c r="D9720" s="12">
        <f t="shared" si="1"/>
        <v>26</v>
      </c>
    </row>
    <row r="9721">
      <c r="A9721" s="10">
        <v>45256.0</v>
      </c>
      <c r="B9721" s="11" t="s">
        <v>5517</v>
      </c>
      <c r="C9721" s="12">
        <v>0.0</v>
      </c>
      <c r="D9721" s="12">
        <f t="shared" si="1"/>
        <v>26</v>
      </c>
    </row>
    <row r="9722">
      <c r="A9722" s="10">
        <v>45256.0</v>
      </c>
      <c r="B9722" s="11" t="s">
        <v>1647</v>
      </c>
      <c r="C9722" s="12">
        <v>0.0</v>
      </c>
      <c r="D9722" s="12">
        <f t="shared" si="1"/>
        <v>26</v>
      </c>
    </row>
    <row r="9723">
      <c r="A9723" s="10">
        <v>45256.0</v>
      </c>
      <c r="B9723" s="11" t="s">
        <v>1637</v>
      </c>
      <c r="C9723" s="12">
        <v>0.0</v>
      </c>
      <c r="D9723" s="12">
        <f t="shared" si="1"/>
        <v>26</v>
      </c>
    </row>
    <row r="9724">
      <c r="A9724" s="10">
        <v>45256.0</v>
      </c>
      <c r="B9724" s="11" t="s">
        <v>5518</v>
      </c>
      <c r="C9724" s="12">
        <v>0.0</v>
      </c>
      <c r="D9724" s="12">
        <f t="shared" si="1"/>
        <v>26</v>
      </c>
    </row>
    <row r="9725">
      <c r="A9725" s="10">
        <v>45256.0</v>
      </c>
      <c r="B9725" s="11" t="s">
        <v>1183</v>
      </c>
      <c r="C9725" s="12">
        <v>0.0</v>
      </c>
      <c r="D9725" s="12">
        <f t="shared" si="1"/>
        <v>26</v>
      </c>
    </row>
    <row r="9726">
      <c r="A9726" s="10">
        <v>45256.0</v>
      </c>
      <c r="B9726" s="11" t="s">
        <v>650</v>
      </c>
      <c r="C9726" s="12">
        <v>0.0</v>
      </c>
      <c r="D9726" s="12">
        <f t="shared" si="1"/>
        <v>26</v>
      </c>
    </row>
    <row r="9727">
      <c r="A9727" s="10">
        <v>45256.0</v>
      </c>
      <c r="B9727" s="11" t="s">
        <v>5152</v>
      </c>
      <c r="C9727" s="12">
        <v>0.0</v>
      </c>
      <c r="D9727" s="12">
        <f t="shared" si="1"/>
        <v>26</v>
      </c>
    </row>
    <row r="9728">
      <c r="A9728" s="10">
        <v>45256.0</v>
      </c>
      <c r="B9728" s="11" t="s">
        <v>1990</v>
      </c>
      <c r="C9728" s="12">
        <v>0.0</v>
      </c>
      <c r="D9728" s="12">
        <f t="shared" si="1"/>
        <v>26</v>
      </c>
    </row>
    <row r="9729">
      <c r="A9729" s="10">
        <v>45256.0</v>
      </c>
      <c r="B9729" s="11" t="s">
        <v>1801</v>
      </c>
      <c r="C9729" s="12">
        <v>0.0</v>
      </c>
      <c r="D9729" s="12">
        <f t="shared" si="1"/>
        <v>26</v>
      </c>
    </row>
    <row r="9730">
      <c r="A9730" s="10">
        <v>45256.0</v>
      </c>
      <c r="B9730" s="11" t="s">
        <v>5519</v>
      </c>
      <c r="C9730" s="12">
        <v>0.0</v>
      </c>
      <c r="D9730" s="12">
        <f t="shared" si="1"/>
        <v>26</v>
      </c>
    </row>
    <row r="9731">
      <c r="A9731" s="10">
        <v>45256.0</v>
      </c>
      <c r="B9731" s="11" t="s">
        <v>495</v>
      </c>
      <c r="C9731" s="12">
        <v>0.0</v>
      </c>
      <c r="D9731" s="12">
        <f t="shared" si="1"/>
        <v>26</v>
      </c>
    </row>
    <row r="9732">
      <c r="A9732" s="10">
        <v>45256.0</v>
      </c>
      <c r="B9732" s="11" t="s">
        <v>5396</v>
      </c>
      <c r="C9732" s="12">
        <v>0.0</v>
      </c>
      <c r="D9732" s="12">
        <f t="shared" si="1"/>
        <v>26</v>
      </c>
    </row>
    <row r="9733">
      <c r="A9733" s="10">
        <v>45256.0</v>
      </c>
      <c r="B9733" s="11" t="s">
        <v>1299</v>
      </c>
      <c r="C9733" s="12">
        <v>0.0</v>
      </c>
      <c r="D9733" s="12">
        <f t="shared" si="1"/>
        <v>26</v>
      </c>
    </row>
    <row r="9734">
      <c r="A9734" s="10">
        <v>45256.0</v>
      </c>
      <c r="B9734" s="11" t="s">
        <v>5520</v>
      </c>
      <c r="C9734" s="12">
        <v>0.0</v>
      </c>
      <c r="D9734" s="12">
        <f t="shared" si="1"/>
        <v>26</v>
      </c>
    </row>
    <row r="9735">
      <c r="A9735" s="10">
        <v>45256.0</v>
      </c>
      <c r="B9735" s="11" t="s">
        <v>1574</v>
      </c>
      <c r="C9735" s="12">
        <v>0.0</v>
      </c>
      <c r="D9735" s="12">
        <f t="shared" si="1"/>
        <v>26</v>
      </c>
    </row>
    <row r="9736">
      <c r="A9736" s="10">
        <v>45256.0</v>
      </c>
      <c r="B9736" s="11" t="s">
        <v>5404</v>
      </c>
      <c r="C9736" s="12">
        <v>0.0</v>
      </c>
      <c r="D9736" s="12">
        <f t="shared" si="1"/>
        <v>26</v>
      </c>
    </row>
    <row r="9737">
      <c r="A9737" s="10">
        <v>45256.0</v>
      </c>
      <c r="B9737" s="11" t="s">
        <v>957</v>
      </c>
      <c r="C9737" s="12">
        <v>0.0</v>
      </c>
      <c r="D9737" s="12">
        <f t="shared" si="1"/>
        <v>26</v>
      </c>
    </row>
    <row r="9738">
      <c r="A9738" s="10">
        <v>45256.0</v>
      </c>
      <c r="B9738" s="11" t="s">
        <v>5521</v>
      </c>
      <c r="C9738" s="12">
        <v>0.0</v>
      </c>
      <c r="D9738" s="12">
        <f t="shared" si="1"/>
        <v>26</v>
      </c>
    </row>
    <row r="9739">
      <c r="A9739" s="10">
        <v>45256.0</v>
      </c>
      <c r="B9739" s="11" t="s">
        <v>1140</v>
      </c>
      <c r="C9739" s="12">
        <v>0.0</v>
      </c>
      <c r="D9739" s="12">
        <f t="shared" si="1"/>
        <v>26</v>
      </c>
    </row>
    <row r="9740">
      <c r="A9740" s="10">
        <v>45256.0</v>
      </c>
      <c r="B9740" s="11" t="s">
        <v>5522</v>
      </c>
      <c r="C9740" s="12">
        <v>0.0</v>
      </c>
      <c r="D9740" s="12">
        <f t="shared" si="1"/>
        <v>26</v>
      </c>
    </row>
    <row r="9741">
      <c r="A9741" s="10">
        <v>45255.0</v>
      </c>
      <c r="B9741" s="11" t="s">
        <v>656</v>
      </c>
      <c r="C9741" s="12">
        <v>0.0</v>
      </c>
      <c r="D9741" s="12">
        <f t="shared" si="1"/>
        <v>25</v>
      </c>
    </row>
    <row r="9742">
      <c r="A9742" s="10">
        <v>45255.0</v>
      </c>
      <c r="B9742" s="11" t="s">
        <v>2363</v>
      </c>
      <c r="C9742" s="12">
        <v>0.0</v>
      </c>
      <c r="D9742" s="12">
        <f t="shared" si="1"/>
        <v>25</v>
      </c>
    </row>
    <row r="9743">
      <c r="A9743" s="10">
        <v>45255.0</v>
      </c>
      <c r="B9743" s="11" t="s">
        <v>5523</v>
      </c>
      <c r="C9743" s="12">
        <v>0.0</v>
      </c>
      <c r="D9743" s="12">
        <f t="shared" si="1"/>
        <v>25</v>
      </c>
    </row>
    <row r="9744">
      <c r="A9744" s="10">
        <v>45255.0</v>
      </c>
      <c r="B9744" s="11" t="s">
        <v>5524</v>
      </c>
      <c r="C9744" s="12">
        <v>0.0</v>
      </c>
      <c r="D9744" s="12">
        <f t="shared" si="1"/>
        <v>25</v>
      </c>
    </row>
    <row r="9745">
      <c r="A9745" s="10">
        <v>45255.0</v>
      </c>
      <c r="B9745" s="11" t="s">
        <v>1299</v>
      </c>
      <c r="C9745" s="12">
        <v>0.0</v>
      </c>
      <c r="D9745" s="12">
        <f t="shared" si="1"/>
        <v>25</v>
      </c>
    </row>
    <row r="9746">
      <c r="A9746" s="10">
        <v>45255.0</v>
      </c>
      <c r="B9746" s="11" t="s">
        <v>5525</v>
      </c>
      <c r="C9746" s="12">
        <v>0.0</v>
      </c>
      <c r="D9746" s="12">
        <f t="shared" si="1"/>
        <v>25</v>
      </c>
    </row>
    <row r="9747">
      <c r="A9747" s="10">
        <v>45255.0</v>
      </c>
      <c r="B9747" s="11" t="s">
        <v>5515</v>
      </c>
      <c r="C9747" s="12">
        <v>0.0</v>
      </c>
      <c r="D9747" s="12">
        <f t="shared" si="1"/>
        <v>25</v>
      </c>
    </row>
    <row r="9748">
      <c r="A9748" s="10">
        <v>45255.0</v>
      </c>
      <c r="B9748" s="11" t="s">
        <v>5406</v>
      </c>
      <c r="C9748" s="12">
        <v>0.0</v>
      </c>
      <c r="D9748" s="12">
        <f t="shared" si="1"/>
        <v>25</v>
      </c>
    </row>
    <row r="9749">
      <c r="A9749" s="10">
        <v>45255.0</v>
      </c>
      <c r="B9749" s="11" t="s">
        <v>504</v>
      </c>
      <c r="C9749" s="12">
        <v>0.0</v>
      </c>
      <c r="D9749" s="12">
        <f t="shared" si="1"/>
        <v>25</v>
      </c>
    </row>
    <row r="9750">
      <c r="A9750" s="10">
        <v>45255.0</v>
      </c>
      <c r="B9750" s="11" t="s">
        <v>5526</v>
      </c>
      <c r="C9750" s="12">
        <v>0.0</v>
      </c>
      <c r="D9750" s="12">
        <f t="shared" si="1"/>
        <v>25</v>
      </c>
    </row>
    <row r="9751">
      <c r="A9751" s="10">
        <v>45255.0</v>
      </c>
      <c r="B9751" s="11" t="s">
        <v>399</v>
      </c>
      <c r="C9751" s="12">
        <v>0.0</v>
      </c>
      <c r="D9751" s="12">
        <f t="shared" si="1"/>
        <v>25</v>
      </c>
    </row>
    <row r="9752">
      <c r="A9752" s="10">
        <v>45255.0</v>
      </c>
      <c r="B9752" s="11" t="s">
        <v>2356</v>
      </c>
      <c r="C9752" s="12">
        <v>0.0</v>
      </c>
      <c r="D9752" s="12">
        <f t="shared" si="1"/>
        <v>25</v>
      </c>
    </row>
    <row r="9753">
      <c r="A9753" s="10">
        <v>45255.0</v>
      </c>
      <c r="B9753" s="11" t="s">
        <v>38</v>
      </c>
      <c r="C9753" s="12">
        <v>0.0</v>
      </c>
      <c r="D9753" s="12">
        <f t="shared" si="1"/>
        <v>25</v>
      </c>
    </row>
    <row r="9754">
      <c r="A9754" s="10">
        <v>45255.0</v>
      </c>
      <c r="B9754" s="11" t="s">
        <v>1097</v>
      </c>
      <c r="C9754" s="12">
        <v>0.0</v>
      </c>
      <c r="D9754" s="12">
        <f t="shared" si="1"/>
        <v>25</v>
      </c>
    </row>
    <row r="9755">
      <c r="A9755" s="10">
        <v>45255.0</v>
      </c>
      <c r="B9755" s="11" t="s">
        <v>97</v>
      </c>
      <c r="C9755" s="12">
        <v>0.0</v>
      </c>
      <c r="D9755" s="12">
        <f t="shared" si="1"/>
        <v>25</v>
      </c>
    </row>
    <row r="9756">
      <c r="A9756" s="10">
        <v>45255.0</v>
      </c>
      <c r="B9756" s="11" t="s">
        <v>280</v>
      </c>
      <c r="C9756" s="12">
        <v>0.0</v>
      </c>
      <c r="D9756" s="12">
        <f t="shared" si="1"/>
        <v>25</v>
      </c>
    </row>
    <row r="9757">
      <c r="A9757" s="10">
        <v>45255.0</v>
      </c>
      <c r="B9757" s="11" t="s">
        <v>5527</v>
      </c>
      <c r="C9757" s="12">
        <v>0.0</v>
      </c>
      <c r="D9757" s="12">
        <f t="shared" si="1"/>
        <v>25</v>
      </c>
    </row>
    <row r="9758">
      <c r="A9758" s="10">
        <v>45255.0</v>
      </c>
      <c r="B9758" s="11" t="s">
        <v>3292</v>
      </c>
      <c r="C9758" s="12">
        <v>0.0</v>
      </c>
      <c r="D9758" s="12">
        <f t="shared" si="1"/>
        <v>25</v>
      </c>
    </row>
    <row r="9759">
      <c r="A9759" s="10">
        <v>45255.0</v>
      </c>
      <c r="B9759" s="11" t="s">
        <v>4622</v>
      </c>
      <c r="C9759" s="12">
        <v>0.0</v>
      </c>
      <c r="D9759" s="12">
        <f t="shared" si="1"/>
        <v>25</v>
      </c>
    </row>
    <row r="9760">
      <c r="A9760" s="10">
        <v>45255.0</v>
      </c>
      <c r="B9760" s="11" t="s">
        <v>1945</v>
      </c>
      <c r="C9760" s="12">
        <v>0.0</v>
      </c>
      <c r="D9760" s="12">
        <f t="shared" si="1"/>
        <v>25</v>
      </c>
    </row>
    <row r="9761">
      <c r="A9761" s="10">
        <v>45255.0</v>
      </c>
      <c r="B9761" s="11" t="s">
        <v>2411</v>
      </c>
      <c r="C9761" s="12">
        <v>0.0</v>
      </c>
      <c r="D9761" s="12">
        <f t="shared" si="1"/>
        <v>25</v>
      </c>
    </row>
    <row r="9762">
      <c r="A9762" s="10">
        <v>45255.0</v>
      </c>
      <c r="B9762" s="11" t="s">
        <v>5528</v>
      </c>
      <c r="C9762" s="12">
        <v>0.0</v>
      </c>
      <c r="D9762" s="12">
        <f t="shared" si="1"/>
        <v>25</v>
      </c>
    </row>
    <row r="9763">
      <c r="A9763" s="10">
        <v>45255.0</v>
      </c>
      <c r="B9763" s="11" t="s">
        <v>129</v>
      </c>
      <c r="C9763" s="12">
        <v>0.0</v>
      </c>
      <c r="D9763" s="12">
        <f t="shared" si="1"/>
        <v>25</v>
      </c>
    </row>
    <row r="9764">
      <c r="A9764" s="10">
        <v>45255.0</v>
      </c>
      <c r="B9764" s="11" t="s">
        <v>2195</v>
      </c>
      <c r="C9764" s="12">
        <v>0.0</v>
      </c>
      <c r="D9764" s="12">
        <f t="shared" si="1"/>
        <v>25</v>
      </c>
    </row>
    <row r="9765">
      <c r="A9765" s="10">
        <v>45255.0</v>
      </c>
      <c r="B9765" s="11" t="s">
        <v>5529</v>
      </c>
      <c r="C9765" s="12">
        <v>0.0</v>
      </c>
      <c r="D9765" s="12">
        <f t="shared" si="1"/>
        <v>25</v>
      </c>
    </row>
    <row r="9766">
      <c r="A9766" s="10">
        <v>45255.0</v>
      </c>
      <c r="B9766" s="11" t="s">
        <v>5530</v>
      </c>
      <c r="C9766" s="12">
        <v>0.0</v>
      </c>
      <c r="D9766" s="12">
        <f t="shared" si="1"/>
        <v>25</v>
      </c>
    </row>
    <row r="9767">
      <c r="A9767" s="10">
        <v>45255.0</v>
      </c>
      <c r="B9767" s="11" t="s">
        <v>333</v>
      </c>
      <c r="C9767" s="12">
        <v>0.0</v>
      </c>
      <c r="D9767" s="12">
        <f t="shared" si="1"/>
        <v>25</v>
      </c>
    </row>
    <row r="9768">
      <c r="A9768" s="10">
        <v>45255.0</v>
      </c>
      <c r="B9768" s="11" t="s">
        <v>1062</v>
      </c>
      <c r="C9768" s="12">
        <v>0.0</v>
      </c>
      <c r="D9768" s="12">
        <f t="shared" si="1"/>
        <v>25</v>
      </c>
    </row>
    <row r="9769">
      <c r="A9769" s="10">
        <v>45255.0</v>
      </c>
      <c r="B9769" s="11" t="s">
        <v>1309</v>
      </c>
      <c r="C9769" s="12">
        <v>0.0</v>
      </c>
      <c r="D9769" s="12">
        <f t="shared" si="1"/>
        <v>25</v>
      </c>
    </row>
    <row r="9770">
      <c r="A9770" s="10">
        <v>45255.0</v>
      </c>
      <c r="B9770" s="11" t="s">
        <v>3964</v>
      </c>
      <c r="C9770" s="12">
        <v>0.0</v>
      </c>
      <c r="D9770" s="12">
        <f t="shared" si="1"/>
        <v>25</v>
      </c>
    </row>
    <row r="9771">
      <c r="A9771" s="10">
        <v>45255.0</v>
      </c>
      <c r="B9771" s="11" t="s">
        <v>5531</v>
      </c>
      <c r="C9771" s="12">
        <v>0.0</v>
      </c>
      <c r="D9771" s="12">
        <f t="shared" si="1"/>
        <v>25</v>
      </c>
    </row>
    <row r="9772">
      <c r="A9772" s="10">
        <v>45255.0</v>
      </c>
      <c r="B9772" s="11" t="s">
        <v>2343</v>
      </c>
      <c r="C9772" s="12">
        <v>0.0</v>
      </c>
      <c r="D9772" s="12">
        <f t="shared" si="1"/>
        <v>25</v>
      </c>
    </row>
    <row r="9773">
      <c r="A9773" s="10">
        <v>45255.0</v>
      </c>
      <c r="B9773" s="11" t="s">
        <v>5532</v>
      </c>
      <c r="C9773" s="12">
        <v>0.0</v>
      </c>
      <c r="D9773" s="12">
        <f t="shared" si="1"/>
        <v>25</v>
      </c>
    </row>
    <row r="9774">
      <c r="A9774" s="10">
        <v>45255.0</v>
      </c>
      <c r="B9774" s="11" t="s">
        <v>405</v>
      </c>
      <c r="C9774" s="12">
        <v>0.0</v>
      </c>
      <c r="D9774" s="12">
        <f t="shared" si="1"/>
        <v>25</v>
      </c>
    </row>
    <row r="9775">
      <c r="A9775" s="10">
        <v>45255.0</v>
      </c>
      <c r="B9775" s="11" t="s">
        <v>2002</v>
      </c>
      <c r="C9775" s="12">
        <v>0.0</v>
      </c>
      <c r="D9775" s="12">
        <f t="shared" si="1"/>
        <v>25</v>
      </c>
    </row>
    <row r="9776">
      <c r="A9776" s="10">
        <v>45255.0</v>
      </c>
      <c r="B9776" s="11" t="s">
        <v>1679</v>
      </c>
      <c r="C9776" s="12">
        <v>0.0</v>
      </c>
      <c r="D9776" s="12">
        <f t="shared" si="1"/>
        <v>25</v>
      </c>
    </row>
    <row r="9777">
      <c r="A9777" s="10">
        <v>45255.0</v>
      </c>
      <c r="B9777" s="11" t="s">
        <v>2845</v>
      </c>
      <c r="C9777" s="12">
        <v>0.0</v>
      </c>
      <c r="D9777" s="12">
        <f t="shared" si="1"/>
        <v>25</v>
      </c>
    </row>
    <row r="9778">
      <c r="A9778" s="10">
        <v>45255.0</v>
      </c>
      <c r="B9778" s="11" t="s">
        <v>1647</v>
      </c>
      <c r="C9778" s="12">
        <v>0.0</v>
      </c>
      <c r="D9778" s="12">
        <f t="shared" si="1"/>
        <v>25</v>
      </c>
    </row>
    <row r="9779">
      <c r="A9779" s="10">
        <v>45255.0</v>
      </c>
      <c r="B9779" s="11" t="s">
        <v>5533</v>
      </c>
      <c r="C9779" s="12">
        <v>0.0</v>
      </c>
      <c r="D9779" s="12">
        <f t="shared" si="1"/>
        <v>25</v>
      </c>
    </row>
    <row r="9780">
      <c r="A9780" s="10">
        <v>45255.0</v>
      </c>
      <c r="B9780" s="11" t="s">
        <v>5534</v>
      </c>
      <c r="C9780" s="12">
        <v>0.0</v>
      </c>
      <c r="D9780" s="12">
        <f t="shared" si="1"/>
        <v>25</v>
      </c>
    </row>
    <row r="9781">
      <c r="A9781" s="10">
        <v>45255.0</v>
      </c>
      <c r="B9781" s="11" t="s">
        <v>1685</v>
      </c>
      <c r="C9781" s="12">
        <v>0.0</v>
      </c>
      <c r="D9781" s="12">
        <f t="shared" si="1"/>
        <v>25</v>
      </c>
    </row>
    <row r="9782">
      <c r="A9782" s="10">
        <v>45255.0</v>
      </c>
      <c r="B9782" s="11" t="s">
        <v>5535</v>
      </c>
      <c r="C9782" s="12">
        <v>0.0</v>
      </c>
      <c r="D9782" s="12">
        <f t="shared" si="1"/>
        <v>25</v>
      </c>
    </row>
    <row r="9783">
      <c r="A9783" s="10">
        <v>45247.0</v>
      </c>
      <c r="B9783" s="11" t="s">
        <v>5536</v>
      </c>
      <c r="C9783" s="12">
        <v>0.0</v>
      </c>
      <c r="D9783" s="12">
        <f t="shared" si="1"/>
        <v>17</v>
      </c>
    </row>
    <row r="9784">
      <c r="A9784" s="10">
        <v>45247.0</v>
      </c>
      <c r="B9784" s="11" t="s">
        <v>4432</v>
      </c>
      <c r="C9784" s="12">
        <v>0.0</v>
      </c>
      <c r="D9784" s="12">
        <f t="shared" si="1"/>
        <v>17</v>
      </c>
    </row>
    <row r="9785">
      <c r="A9785" s="10">
        <v>45247.0</v>
      </c>
      <c r="B9785" s="11" t="s">
        <v>661</v>
      </c>
      <c r="C9785" s="12">
        <v>0.0</v>
      </c>
      <c r="D9785" s="12">
        <f t="shared" si="1"/>
        <v>17</v>
      </c>
    </row>
    <row r="9786">
      <c r="A9786" s="10">
        <v>45247.0</v>
      </c>
      <c r="B9786" s="11" t="s">
        <v>5537</v>
      </c>
      <c r="C9786" s="12">
        <v>0.0</v>
      </c>
      <c r="D9786" s="12">
        <f t="shared" si="1"/>
        <v>17</v>
      </c>
    </row>
    <row r="9787">
      <c r="A9787" s="10">
        <v>45247.0</v>
      </c>
      <c r="B9787" s="11" t="s">
        <v>591</v>
      </c>
      <c r="C9787" s="12">
        <v>0.0</v>
      </c>
      <c r="D9787" s="12">
        <f t="shared" si="1"/>
        <v>17</v>
      </c>
    </row>
    <row r="9788">
      <c r="A9788" s="10">
        <v>45247.0</v>
      </c>
      <c r="B9788" s="11" t="s">
        <v>1389</v>
      </c>
      <c r="C9788" s="12">
        <v>0.0</v>
      </c>
      <c r="D9788" s="12">
        <f t="shared" si="1"/>
        <v>17</v>
      </c>
    </row>
    <row r="9789">
      <c r="A9789" s="10">
        <v>45247.0</v>
      </c>
      <c r="B9789" s="11" t="s">
        <v>533</v>
      </c>
      <c r="C9789" s="12">
        <v>0.0</v>
      </c>
      <c r="D9789" s="12">
        <f t="shared" si="1"/>
        <v>17</v>
      </c>
    </row>
    <row r="9790">
      <c r="A9790" s="10">
        <v>45247.0</v>
      </c>
      <c r="B9790" s="11" t="s">
        <v>970</v>
      </c>
      <c r="C9790" s="12">
        <v>0.0</v>
      </c>
      <c r="D9790" s="12">
        <f t="shared" si="1"/>
        <v>17</v>
      </c>
    </row>
    <row r="9791">
      <c r="A9791" s="10">
        <v>45247.0</v>
      </c>
      <c r="B9791" s="11" t="s">
        <v>5538</v>
      </c>
      <c r="C9791" s="12">
        <v>0.0</v>
      </c>
      <c r="D9791" s="12">
        <f t="shared" si="1"/>
        <v>17</v>
      </c>
    </row>
    <row r="9792">
      <c r="A9792" s="10">
        <v>45247.0</v>
      </c>
      <c r="B9792" s="11" t="s">
        <v>5539</v>
      </c>
      <c r="C9792" s="12">
        <v>0.0</v>
      </c>
      <c r="D9792" s="12">
        <f t="shared" si="1"/>
        <v>17</v>
      </c>
    </row>
    <row r="9793">
      <c r="A9793" s="10">
        <v>45247.0</v>
      </c>
      <c r="B9793" s="11" t="s">
        <v>361</v>
      </c>
      <c r="C9793" s="12">
        <v>0.0</v>
      </c>
      <c r="D9793" s="12">
        <f t="shared" si="1"/>
        <v>17</v>
      </c>
    </row>
    <row r="9794">
      <c r="A9794" s="10">
        <v>45247.0</v>
      </c>
      <c r="B9794" s="11" t="s">
        <v>315</v>
      </c>
      <c r="C9794" s="12">
        <v>0.0</v>
      </c>
      <c r="D9794" s="12">
        <f t="shared" si="1"/>
        <v>17</v>
      </c>
    </row>
    <row r="9795">
      <c r="A9795" s="10">
        <v>45247.0</v>
      </c>
      <c r="B9795" s="11" t="s">
        <v>5540</v>
      </c>
      <c r="C9795" s="12">
        <v>0.0</v>
      </c>
      <c r="D9795" s="12">
        <f t="shared" si="1"/>
        <v>17</v>
      </c>
    </row>
    <row r="9796">
      <c r="A9796" s="10">
        <v>45247.0</v>
      </c>
      <c r="B9796" s="11" t="s">
        <v>434</v>
      </c>
      <c r="C9796" s="12">
        <v>0.0</v>
      </c>
      <c r="D9796" s="12">
        <f t="shared" si="1"/>
        <v>17</v>
      </c>
    </row>
    <row r="9797">
      <c r="A9797" s="10">
        <v>45247.0</v>
      </c>
      <c r="B9797" s="11" t="s">
        <v>4754</v>
      </c>
      <c r="C9797" s="12">
        <v>0.0</v>
      </c>
      <c r="D9797" s="12">
        <f t="shared" si="1"/>
        <v>17</v>
      </c>
    </row>
    <row r="9798">
      <c r="A9798" s="10">
        <v>45247.0</v>
      </c>
      <c r="B9798" s="11" t="s">
        <v>5541</v>
      </c>
      <c r="C9798" s="12">
        <v>0.0</v>
      </c>
      <c r="D9798" s="12">
        <f t="shared" si="1"/>
        <v>17</v>
      </c>
    </row>
    <row r="9799">
      <c r="A9799" s="10">
        <v>45247.0</v>
      </c>
      <c r="B9799" s="11" t="s">
        <v>5542</v>
      </c>
      <c r="C9799" s="12">
        <v>0.0</v>
      </c>
      <c r="D9799" s="12">
        <f t="shared" si="1"/>
        <v>17</v>
      </c>
    </row>
    <row r="9800">
      <c r="A9800" s="10">
        <v>45247.0</v>
      </c>
      <c r="B9800" s="11" t="s">
        <v>5543</v>
      </c>
      <c r="C9800" s="12">
        <v>0.0</v>
      </c>
      <c r="D9800" s="12">
        <f t="shared" si="1"/>
        <v>17</v>
      </c>
    </row>
    <row r="9801">
      <c r="A9801" s="10">
        <v>45247.0</v>
      </c>
      <c r="B9801" s="11" t="s">
        <v>5544</v>
      </c>
      <c r="C9801" s="12">
        <v>0.0</v>
      </c>
      <c r="D9801" s="12">
        <f t="shared" si="1"/>
        <v>17</v>
      </c>
    </row>
    <row r="9802">
      <c r="A9802" s="10">
        <v>45247.0</v>
      </c>
      <c r="B9802" s="11" t="s">
        <v>1519</v>
      </c>
      <c r="C9802" s="12">
        <v>0.0</v>
      </c>
      <c r="D9802" s="12">
        <f t="shared" si="1"/>
        <v>17</v>
      </c>
    </row>
    <row r="9803">
      <c r="A9803" s="10">
        <v>45247.0</v>
      </c>
      <c r="B9803" s="11" t="s">
        <v>535</v>
      </c>
      <c r="C9803" s="12">
        <v>0.0</v>
      </c>
      <c r="D9803" s="12">
        <f t="shared" si="1"/>
        <v>17</v>
      </c>
    </row>
    <row r="9804">
      <c r="A9804" s="10">
        <v>45247.0</v>
      </c>
      <c r="B9804" s="11" t="s">
        <v>5545</v>
      </c>
      <c r="C9804" s="12">
        <v>0.0</v>
      </c>
      <c r="D9804" s="12">
        <f t="shared" si="1"/>
        <v>17</v>
      </c>
    </row>
    <row r="9805">
      <c r="A9805" s="10">
        <v>45247.0</v>
      </c>
      <c r="B9805" s="11" t="s">
        <v>3272</v>
      </c>
      <c r="C9805" s="12">
        <v>0.0</v>
      </c>
      <c r="D9805" s="12">
        <f t="shared" si="1"/>
        <v>17</v>
      </c>
    </row>
    <row r="9806">
      <c r="A9806" s="10">
        <v>45247.0</v>
      </c>
      <c r="B9806" s="11" t="s">
        <v>5546</v>
      </c>
      <c r="C9806" s="12">
        <v>0.0</v>
      </c>
      <c r="D9806" s="12">
        <f t="shared" si="1"/>
        <v>17</v>
      </c>
    </row>
    <row r="9807">
      <c r="A9807" s="10">
        <v>45247.0</v>
      </c>
      <c r="B9807" s="11" t="s">
        <v>381</v>
      </c>
      <c r="C9807" s="12">
        <v>0.0</v>
      </c>
      <c r="D9807" s="12">
        <f t="shared" si="1"/>
        <v>17</v>
      </c>
    </row>
    <row r="9808">
      <c r="A9808" s="10">
        <v>45247.0</v>
      </c>
      <c r="B9808" s="11" t="s">
        <v>5547</v>
      </c>
      <c r="C9808" s="12">
        <v>0.0</v>
      </c>
      <c r="D9808" s="12">
        <f t="shared" si="1"/>
        <v>17</v>
      </c>
    </row>
    <row r="9809">
      <c r="A9809" s="10">
        <v>45247.0</v>
      </c>
      <c r="B9809" s="11" t="s">
        <v>2778</v>
      </c>
      <c r="C9809" s="12">
        <v>0.0</v>
      </c>
      <c r="D9809" s="12">
        <f t="shared" si="1"/>
        <v>17</v>
      </c>
    </row>
    <row r="9810">
      <c r="A9810" s="10">
        <v>45247.0</v>
      </c>
      <c r="B9810" s="11" t="s">
        <v>1536</v>
      </c>
      <c r="C9810" s="12">
        <v>0.0</v>
      </c>
      <c r="D9810" s="12">
        <f t="shared" si="1"/>
        <v>17</v>
      </c>
    </row>
    <row r="9811">
      <c r="A9811" s="10">
        <v>45247.0</v>
      </c>
      <c r="B9811" s="11" t="s">
        <v>1777</v>
      </c>
      <c r="C9811" s="12">
        <v>0.0</v>
      </c>
      <c r="D9811" s="12">
        <f t="shared" si="1"/>
        <v>17</v>
      </c>
    </row>
    <row r="9812">
      <c r="A9812" s="10">
        <v>45247.0</v>
      </c>
      <c r="B9812" s="11" t="s">
        <v>2940</v>
      </c>
      <c r="C9812" s="12">
        <v>0.0</v>
      </c>
      <c r="D9812" s="12">
        <f t="shared" si="1"/>
        <v>17</v>
      </c>
    </row>
    <row r="9813">
      <c r="A9813" s="10">
        <v>45247.0</v>
      </c>
      <c r="B9813" s="11" t="s">
        <v>2513</v>
      </c>
      <c r="C9813" s="12">
        <v>0.0</v>
      </c>
      <c r="D9813" s="12">
        <f t="shared" si="1"/>
        <v>17</v>
      </c>
    </row>
    <row r="9814">
      <c r="A9814" s="10">
        <v>45247.0</v>
      </c>
      <c r="B9814" s="11" t="s">
        <v>1937</v>
      </c>
      <c r="C9814" s="12">
        <v>0.0</v>
      </c>
      <c r="D9814" s="12">
        <f t="shared" si="1"/>
        <v>17</v>
      </c>
    </row>
    <row r="9815">
      <c r="A9815" s="10">
        <v>45247.0</v>
      </c>
      <c r="B9815" s="11" t="s">
        <v>4258</v>
      </c>
      <c r="C9815" s="12">
        <v>0.0</v>
      </c>
      <c r="D9815" s="12">
        <f t="shared" si="1"/>
        <v>17</v>
      </c>
    </row>
    <row r="9816">
      <c r="A9816" s="10">
        <v>45247.0</v>
      </c>
      <c r="B9816" s="11" t="s">
        <v>1266</v>
      </c>
      <c r="C9816" s="12">
        <v>0.0</v>
      </c>
      <c r="D9816" s="12">
        <f t="shared" si="1"/>
        <v>17</v>
      </c>
    </row>
    <row r="9817">
      <c r="A9817" s="10">
        <v>45247.0</v>
      </c>
      <c r="B9817" s="11" t="s">
        <v>4420</v>
      </c>
      <c r="C9817" s="12">
        <v>0.0</v>
      </c>
      <c r="D9817" s="12">
        <f t="shared" si="1"/>
        <v>17</v>
      </c>
    </row>
    <row r="9818">
      <c r="A9818" s="10">
        <v>45247.0</v>
      </c>
      <c r="B9818" s="11" t="s">
        <v>4413</v>
      </c>
      <c r="C9818" s="12">
        <v>0.0</v>
      </c>
      <c r="D9818" s="12">
        <f t="shared" si="1"/>
        <v>17</v>
      </c>
    </row>
    <row r="9819">
      <c r="A9819" s="10">
        <v>45247.0</v>
      </c>
      <c r="B9819" s="11" t="s">
        <v>3578</v>
      </c>
      <c r="C9819" s="12">
        <v>0.0</v>
      </c>
      <c r="D9819" s="12">
        <f t="shared" si="1"/>
        <v>17</v>
      </c>
    </row>
    <row r="9820">
      <c r="A9820" s="10">
        <v>45247.0</v>
      </c>
      <c r="B9820" s="11" t="s">
        <v>2046</v>
      </c>
      <c r="C9820" s="12">
        <v>0.0</v>
      </c>
      <c r="D9820" s="12">
        <f t="shared" si="1"/>
        <v>17</v>
      </c>
    </row>
    <row r="9821">
      <c r="A9821" s="10">
        <v>45247.0</v>
      </c>
      <c r="B9821" s="11" t="s">
        <v>5548</v>
      </c>
      <c r="C9821" s="12">
        <v>0.0</v>
      </c>
      <c r="D9821" s="12">
        <f t="shared" si="1"/>
        <v>17</v>
      </c>
    </row>
    <row r="9822">
      <c r="A9822" s="10">
        <v>45247.0</v>
      </c>
      <c r="B9822" s="11" t="s">
        <v>3579</v>
      </c>
      <c r="C9822" s="12">
        <v>0.0</v>
      </c>
      <c r="D9822" s="12">
        <f t="shared" si="1"/>
        <v>17</v>
      </c>
    </row>
    <row r="9823">
      <c r="A9823" s="10">
        <v>45247.0</v>
      </c>
      <c r="B9823" s="11" t="s">
        <v>810</v>
      </c>
      <c r="C9823" s="12">
        <v>0.0</v>
      </c>
      <c r="D9823" s="12">
        <f t="shared" si="1"/>
        <v>17</v>
      </c>
    </row>
    <row r="9824">
      <c r="A9824" s="10">
        <v>45247.0</v>
      </c>
      <c r="B9824" s="11" t="s">
        <v>562</v>
      </c>
      <c r="C9824" s="12">
        <v>0.0</v>
      </c>
      <c r="D9824" s="12">
        <f t="shared" si="1"/>
        <v>17</v>
      </c>
    </row>
    <row r="9825">
      <c r="A9825" s="10">
        <v>45247.0</v>
      </c>
      <c r="B9825" s="11" t="s">
        <v>5549</v>
      </c>
      <c r="C9825" s="12">
        <v>0.0</v>
      </c>
      <c r="D9825" s="12">
        <f t="shared" si="1"/>
        <v>17</v>
      </c>
    </row>
    <row r="9826">
      <c r="A9826" s="10">
        <v>45247.0</v>
      </c>
      <c r="B9826" s="11" t="s">
        <v>2276</v>
      </c>
      <c r="C9826" s="12">
        <v>0.0</v>
      </c>
      <c r="D9826" s="12">
        <f t="shared" si="1"/>
        <v>17</v>
      </c>
    </row>
    <row r="9827">
      <c r="A9827" s="10">
        <v>45247.0</v>
      </c>
      <c r="B9827" s="11" t="s">
        <v>1594</v>
      </c>
      <c r="C9827" s="12">
        <v>0.0</v>
      </c>
      <c r="D9827" s="12">
        <f t="shared" si="1"/>
        <v>17</v>
      </c>
    </row>
    <row r="9828">
      <c r="A9828" s="10">
        <v>45247.0</v>
      </c>
      <c r="B9828" s="11" t="s">
        <v>466</v>
      </c>
      <c r="C9828" s="12">
        <v>0.0</v>
      </c>
      <c r="D9828" s="12">
        <f t="shared" si="1"/>
        <v>17</v>
      </c>
    </row>
    <row r="9829">
      <c r="A9829" s="10">
        <v>45247.0</v>
      </c>
      <c r="B9829" s="11" t="s">
        <v>455</v>
      </c>
      <c r="C9829" s="12">
        <v>0.0</v>
      </c>
      <c r="D9829" s="12">
        <f t="shared" si="1"/>
        <v>17</v>
      </c>
    </row>
    <row r="9830">
      <c r="A9830" s="10">
        <v>45247.0</v>
      </c>
      <c r="B9830" s="11" t="s">
        <v>5550</v>
      </c>
      <c r="C9830" s="12">
        <v>0.0</v>
      </c>
      <c r="D9830" s="12">
        <f t="shared" si="1"/>
        <v>17</v>
      </c>
    </row>
    <row r="9831">
      <c r="A9831" s="10">
        <v>45247.0</v>
      </c>
      <c r="B9831" s="11" t="s">
        <v>3499</v>
      </c>
      <c r="C9831" s="12">
        <v>0.0</v>
      </c>
      <c r="D9831" s="12">
        <f t="shared" si="1"/>
        <v>17</v>
      </c>
    </row>
    <row r="9832">
      <c r="A9832" s="10">
        <v>45247.0</v>
      </c>
      <c r="B9832" s="11" t="s">
        <v>5551</v>
      </c>
      <c r="C9832" s="12">
        <v>0.0</v>
      </c>
      <c r="D9832" s="12">
        <f t="shared" si="1"/>
        <v>17</v>
      </c>
    </row>
    <row r="9833">
      <c r="A9833" s="10">
        <v>45247.0</v>
      </c>
      <c r="B9833" s="11" t="s">
        <v>5552</v>
      </c>
      <c r="C9833" s="12">
        <v>0.0</v>
      </c>
      <c r="D9833" s="12">
        <f t="shared" si="1"/>
        <v>17</v>
      </c>
    </row>
    <row r="9834">
      <c r="A9834" s="10">
        <v>45247.0</v>
      </c>
      <c r="B9834" s="11" t="s">
        <v>5553</v>
      </c>
      <c r="C9834" s="12">
        <v>0.0</v>
      </c>
      <c r="D9834" s="12">
        <f t="shared" si="1"/>
        <v>17</v>
      </c>
    </row>
    <row r="9835">
      <c r="A9835" s="10">
        <v>45247.0</v>
      </c>
      <c r="B9835" s="11" t="s">
        <v>1030</v>
      </c>
      <c r="C9835" s="12">
        <v>0.0</v>
      </c>
      <c r="D9835" s="12">
        <f t="shared" si="1"/>
        <v>17</v>
      </c>
    </row>
    <row r="9836">
      <c r="A9836" s="10">
        <v>45247.0</v>
      </c>
      <c r="B9836" s="11" t="s">
        <v>4617</v>
      </c>
      <c r="C9836" s="12">
        <v>0.0</v>
      </c>
      <c r="D9836" s="12">
        <f t="shared" si="1"/>
        <v>17</v>
      </c>
    </row>
    <row r="9837">
      <c r="A9837" s="10">
        <v>45247.0</v>
      </c>
      <c r="B9837" s="11" t="s">
        <v>1947</v>
      </c>
      <c r="C9837" s="12">
        <v>0.0</v>
      </c>
      <c r="D9837" s="12">
        <f t="shared" si="1"/>
        <v>17</v>
      </c>
    </row>
    <row r="9838">
      <c r="A9838" s="10">
        <v>45247.0</v>
      </c>
      <c r="B9838" s="11" t="s">
        <v>5554</v>
      </c>
      <c r="C9838" s="12">
        <v>0.0</v>
      </c>
      <c r="D9838" s="12">
        <f t="shared" si="1"/>
        <v>17</v>
      </c>
    </row>
    <row r="9839">
      <c r="A9839" s="10">
        <v>45247.0</v>
      </c>
      <c r="B9839" s="11" t="s">
        <v>375</v>
      </c>
      <c r="C9839" s="12">
        <v>0.0</v>
      </c>
      <c r="D9839" s="12">
        <f t="shared" si="1"/>
        <v>17</v>
      </c>
    </row>
    <row r="9840">
      <c r="A9840" s="10">
        <v>45253.0</v>
      </c>
      <c r="B9840" s="11" t="s">
        <v>272</v>
      </c>
      <c r="C9840" s="12">
        <v>0.0</v>
      </c>
      <c r="D9840" s="12">
        <f t="shared" si="1"/>
        <v>23</v>
      </c>
    </row>
    <row r="9841">
      <c r="A9841" s="10">
        <v>45253.0</v>
      </c>
      <c r="B9841" s="11" t="s">
        <v>2142</v>
      </c>
      <c r="C9841" s="12">
        <v>0.0</v>
      </c>
      <c r="D9841" s="12">
        <f t="shared" si="1"/>
        <v>23</v>
      </c>
    </row>
    <row r="9842">
      <c r="A9842" s="10">
        <v>45253.0</v>
      </c>
      <c r="B9842" s="11" t="s">
        <v>5555</v>
      </c>
      <c r="C9842" s="12">
        <v>0.0</v>
      </c>
      <c r="D9842" s="12">
        <f t="shared" si="1"/>
        <v>23</v>
      </c>
    </row>
    <row r="9843">
      <c r="A9843" s="10">
        <v>45253.0</v>
      </c>
      <c r="B9843" s="11" t="s">
        <v>811</v>
      </c>
      <c r="C9843" s="12">
        <v>0.0</v>
      </c>
      <c r="D9843" s="12">
        <f t="shared" si="1"/>
        <v>23</v>
      </c>
    </row>
    <row r="9844">
      <c r="A9844" s="10">
        <v>45253.0</v>
      </c>
      <c r="B9844" s="11" t="s">
        <v>1274</v>
      </c>
      <c r="C9844" s="12">
        <v>0.0</v>
      </c>
      <c r="D9844" s="12">
        <f t="shared" si="1"/>
        <v>23</v>
      </c>
    </row>
    <row r="9845">
      <c r="A9845" s="10">
        <v>45253.0</v>
      </c>
      <c r="B9845" s="11" t="s">
        <v>3079</v>
      </c>
      <c r="C9845" s="12">
        <v>0.0</v>
      </c>
      <c r="D9845" s="12">
        <f t="shared" si="1"/>
        <v>23</v>
      </c>
    </row>
    <row r="9846">
      <c r="A9846" s="10">
        <v>45253.0</v>
      </c>
      <c r="B9846" s="11" t="s">
        <v>863</v>
      </c>
      <c r="C9846" s="12">
        <v>0.0</v>
      </c>
      <c r="D9846" s="12">
        <f t="shared" si="1"/>
        <v>23</v>
      </c>
    </row>
    <row r="9847">
      <c r="A9847" s="10">
        <v>45253.0</v>
      </c>
      <c r="B9847" s="11" t="s">
        <v>980</v>
      </c>
      <c r="C9847" s="12">
        <v>0.0</v>
      </c>
      <c r="D9847" s="12">
        <f t="shared" si="1"/>
        <v>23</v>
      </c>
    </row>
    <row r="9848">
      <c r="A9848" s="10">
        <v>45253.0</v>
      </c>
      <c r="B9848" s="11" t="s">
        <v>2602</v>
      </c>
      <c r="C9848" s="12">
        <v>0.0</v>
      </c>
      <c r="D9848" s="12">
        <f t="shared" si="1"/>
        <v>23</v>
      </c>
    </row>
    <row r="9849">
      <c r="A9849" s="10">
        <v>45253.0</v>
      </c>
      <c r="B9849" s="11" t="s">
        <v>1394</v>
      </c>
      <c r="C9849" s="12">
        <v>0.0</v>
      </c>
      <c r="D9849" s="12">
        <f t="shared" si="1"/>
        <v>23</v>
      </c>
    </row>
    <row r="9850">
      <c r="A9850" s="10">
        <v>45253.0</v>
      </c>
      <c r="B9850" s="11" t="s">
        <v>2518</v>
      </c>
      <c r="C9850" s="12">
        <v>0.0</v>
      </c>
      <c r="D9850" s="12">
        <f t="shared" si="1"/>
        <v>23</v>
      </c>
    </row>
    <row r="9851">
      <c r="A9851" s="10">
        <v>45253.0</v>
      </c>
      <c r="B9851" s="11" t="s">
        <v>174</v>
      </c>
      <c r="C9851" s="12">
        <v>0.0</v>
      </c>
      <c r="D9851" s="12">
        <f t="shared" si="1"/>
        <v>23</v>
      </c>
    </row>
    <row r="9852">
      <c r="A9852" s="10">
        <v>45253.0</v>
      </c>
      <c r="B9852" s="11" t="s">
        <v>5556</v>
      </c>
      <c r="C9852" s="12">
        <v>0.0</v>
      </c>
      <c r="D9852" s="12">
        <f t="shared" si="1"/>
        <v>23</v>
      </c>
    </row>
    <row r="9853">
      <c r="A9853" s="10">
        <v>45253.0</v>
      </c>
      <c r="B9853" s="11" t="s">
        <v>5557</v>
      </c>
      <c r="C9853" s="12">
        <v>0.0</v>
      </c>
      <c r="D9853" s="12">
        <f t="shared" si="1"/>
        <v>23</v>
      </c>
    </row>
    <row r="9854">
      <c r="A9854" s="10">
        <v>45253.0</v>
      </c>
      <c r="B9854" s="11" t="s">
        <v>713</v>
      </c>
      <c r="C9854" s="12">
        <v>0.0</v>
      </c>
      <c r="D9854" s="12">
        <f t="shared" si="1"/>
        <v>23</v>
      </c>
    </row>
    <row r="9855">
      <c r="A9855" s="10">
        <v>45253.0</v>
      </c>
      <c r="B9855" s="11" t="s">
        <v>5192</v>
      </c>
      <c r="C9855" s="12">
        <v>0.0</v>
      </c>
      <c r="D9855" s="12">
        <f t="shared" si="1"/>
        <v>23</v>
      </c>
    </row>
    <row r="9856">
      <c r="A9856" s="10">
        <v>45253.0</v>
      </c>
      <c r="B9856" s="11" t="s">
        <v>524</v>
      </c>
      <c r="C9856" s="12">
        <v>0.0</v>
      </c>
      <c r="D9856" s="12">
        <f t="shared" si="1"/>
        <v>23</v>
      </c>
    </row>
    <row r="9857">
      <c r="A9857" s="10">
        <v>45253.0</v>
      </c>
      <c r="B9857" s="11" t="s">
        <v>5558</v>
      </c>
      <c r="C9857" s="12">
        <v>0.0</v>
      </c>
      <c r="D9857" s="12">
        <f t="shared" si="1"/>
        <v>23</v>
      </c>
    </row>
    <row r="9858">
      <c r="A9858" s="10">
        <v>45253.0</v>
      </c>
      <c r="B9858" s="11" t="s">
        <v>5559</v>
      </c>
      <c r="C9858" s="12">
        <v>0.0</v>
      </c>
      <c r="D9858" s="12">
        <f t="shared" si="1"/>
        <v>23</v>
      </c>
    </row>
    <row r="9859">
      <c r="A9859" s="10">
        <v>45253.0</v>
      </c>
      <c r="B9859" s="11" t="s">
        <v>5560</v>
      </c>
      <c r="C9859" s="12">
        <v>0.0</v>
      </c>
      <c r="D9859" s="12">
        <f t="shared" si="1"/>
        <v>23</v>
      </c>
    </row>
    <row r="9860">
      <c r="A9860" s="10">
        <v>45253.0</v>
      </c>
      <c r="B9860" s="11" t="s">
        <v>569</v>
      </c>
      <c r="C9860" s="12">
        <v>0.0</v>
      </c>
      <c r="D9860" s="12">
        <f t="shared" si="1"/>
        <v>23</v>
      </c>
    </row>
    <row r="9861">
      <c r="A9861" s="10">
        <v>45253.0</v>
      </c>
      <c r="B9861" s="11" t="s">
        <v>601</v>
      </c>
      <c r="C9861" s="12">
        <v>0.0</v>
      </c>
      <c r="D9861" s="12">
        <f t="shared" si="1"/>
        <v>23</v>
      </c>
    </row>
    <row r="9862">
      <c r="A9862" s="10">
        <v>45253.0</v>
      </c>
      <c r="B9862" s="11" t="s">
        <v>239</v>
      </c>
      <c r="C9862" s="12">
        <v>0.0</v>
      </c>
      <c r="D9862" s="12">
        <f t="shared" si="1"/>
        <v>23</v>
      </c>
    </row>
    <row r="9863">
      <c r="A9863" s="10">
        <v>45253.0</v>
      </c>
      <c r="B9863" s="11" t="s">
        <v>5561</v>
      </c>
      <c r="C9863" s="12">
        <v>0.0</v>
      </c>
      <c r="D9863" s="12">
        <f t="shared" si="1"/>
        <v>23</v>
      </c>
    </row>
    <row r="9864">
      <c r="A9864" s="10">
        <v>45253.0</v>
      </c>
      <c r="B9864" s="11" t="s">
        <v>1336</v>
      </c>
      <c r="C9864" s="12">
        <v>0.0</v>
      </c>
      <c r="D9864" s="12">
        <f t="shared" si="1"/>
        <v>23</v>
      </c>
    </row>
    <row r="9865">
      <c r="A9865" s="10">
        <v>45253.0</v>
      </c>
      <c r="B9865" s="11" t="s">
        <v>328</v>
      </c>
      <c r="C9865" s="12">
        <v>0.0</v>
      </c>
      <c r="D9865" s="12">
        <f t="shared" si="1"/>
        <v>23</v>
      </c>
    </row>
    <row r="9866">
      <c r="A9866" s="10">
        <v>45253.0</v>
      </c>
      <c r="B9866" s="11" t="s">
        <v>1854</v>
      </c>
      <c r="C9866" s="12">
        <v>0.0</v>
      </c>
      <c r="D9866" s="12">
        <f t="shared" si="1"/>
        <v>23</v>
      </c>
    </row>
    <row r="9867">
      <c r="A9867" s="10">
        <v>45253.0</v>
      </c>
      <c r="B9867" s="11" t="s">
        <v>4393</v>
      </c>
      <c r="C9867" s="12">
        <v>0.0</v>
      </c>
      <c r="D9867" s="12">
        <f t="shared" si="1"/>
        <v>23</v>
      </c>
    </row>
    <row r="9868">
      <c r="A9868" s="10">
        <v>45253.0</v>
      </c>
      <c r="B9868" s="11" t="s">
        <v>5562</v>
      </c>
      <c r="C9868" s="12">
        <v>0.0</v>
      </c>
      <c r="D9868" s="12">
        <f t="shared" si="1"/>
        <v>23</v>
      </c>
    </row>
    <row r="9869">
      <c r="A9869" s="10">
        <v>45253.0</v>
      </c>
      <c r="B9869" s="11" t="s">
        <v>5563</v>
      </c>
      <c r="C9869" s="12">
        <v>0.0</v>
      </c>
      <c r="D9869" s="12">
        <f t="shared" si="1"/>
        <v>23</v>
      </c>
    </row>
    <row r="9870">
      <c r="A9870" s="10">
        <v>45253.0</v>
      </c>
      <c r="B9870" s="11" t="s">
        <v>1393</v>
      </c>
      <c r="C9870" s="12">
        <v>0.0</v>
      </c>
      <c r="D9870" s="12">
        <f t="shared" si="1"/>
        <v>23</v>
      </c>
    </row>
    <row r="9871">
      <c r="A9871" s="10">
        <v>45253.0</v>
      </c>
      <c r="B9871" s="11" t="s">
        <v>1010</v>
      </c>
      <c r="C9871" s="12">
        <v>0.0</v>
      </c>
      <c r="D9871" s="12">
        <f t="shared" si="1"/>
        <v>23</v>
      </c>
    </row>
    <row r="9872">
      <c r="A9872" s="10">
        <v>45253.0</v>
      </c>
      <c r="B9872" s="11" t="s">
        <v>804</v>
      </c>
      <c r="C9872" s="12">
        <v>0.0</v>
      </c>
      <c r="D9872" s="12">
        <f t="shared" si="1"/>
        <v>23</v>
      </c>
    </row>
    <row r="9873">
      <c r="A9873" s="10">
        <v>45253.0</v>
      </c>
      <c r="B9873" s="11" t="s">
        <v>751</v>
      </c>
      <c r="C9873" s="12">
        <v>0.0</v>
      </c>
      <c r="D9873" s="12">
        <f t="shared" si="1"/>
        <v>23</v>
      </c>
    </row>
    <row r="9874">
      <c r="A9874" s="10">
        <v>45253.0</v>
      </c>
      <c r="B9874" s="11" t="s">
        <v>1685</v>
      </c>
      <c r="C9874" s="12">
        <v>0.0</v>
      </c>
      <c r="D9874" s="12">
        <f t="shared" si="1"/>
        <v>23</v>
      </c>
    </row>
    <row r="9875">
      <c r="A9875" s="10">
        <v>45253.0</v>
      </c>
      <c r="B9875" s="11" t="s">
        <v>2128</v>
      </c>
      <c r="C9875" s="12">
        <v>0.0</v>
      </c>
      <c r="D9875" s="12">
        <f t="shared" si="1"/>
        <v>23</v>
      </c>
    </row>
    <row r="9876">
      <c r="A9876" s="10">
        <v>45253.0</v>
      </c>
      <c r="B9876" s="11" t="s">
        <v>298</v>
      </c>
      <c r="C9876" s="12">
        <v>0.0</v>
      </c>
      <c r="D9876" s="12">
        <f t="shared" si="1"/>
        <v>23</v>
      </c>
    </row>
    <row r="9877">
      <c r="A9877" s="10">
        <v>45253.0</v>
      </c>
      <c r="B9877" s="11" t="s">
        <v>5564</v>
      </c>
      <c r="C9877" s="12">
        <v>0.0</v>
      </c>
      <c r="D9877" s="12">
        <f t="shared" si="1"/>
        <v>23</v>
      </c>
    </row>
    <row r="9878">
      <c r="A9878" s="10">
        <v>45253.0</v>
      </c>
      <c r="B9878" s="11" t="s">
        <v>1995</v>
      </c>
      <c r="C9878" s="12">
        <v>0.0</v>
      </c>
      <c r="D9878" s="12">
        <f t="shared" si="1"/>
        <v>23</v>
      </c>
    </row>
    <row r="9879">
      <c r="A9879" s="10">
        <v>45253.0</v>
      </c>
      <c r="B9879" s="11" t="s">
        <v>2489</v>
      </c>
      <c r="C9879" s="12">
        <v>0.0</v>
      </c>
      <c r="D9879" s="12">
        <f t="shared" si="1"/>
        <v>23</v>
      </c>
    </row>
    <row r="9880">
      <c r="A9880" s="10">
        <v>45253.0</v>
      </c>
      <c r="B9880" s="11" t="s">
        <v>5565</v>
      </c>
      <c r="C9880" s="12">
        <v>0.0</v>
      </c>
      <c r="D9880" s="12">
        <f t="shared" si="1"/>
        <v>23</v>
      </c>
    </row>
    <row r="9881">
      <c r="A9881" s="10">
        <v>45253.0</v>
      </c>
      <c r="B9881" s="11" t="s">
        <v>5566</v>
      </c>
      <c r="C9881" s="12">
        <v>0.0</v>
      </c>
      <c r="D9881" s="12">
        <f t="shared" si="1"/>
        <v>23</v>
      </c>
    </row>
    <row r="9882">
      <c r="A9882" s="10">
        <v>45253.0</v>
      </c>
      <c r="B9882" s="11" t="s">
        <v>5567</v>
      </c>
      <c r="C9882" s="12">
        <v>0.0</v>
      </c>
      <c r="D9882" s="12">
        <f t="shared" si="1"/>
        <v>23</v>
      </c>
    </row>
    <row r="9883">
      <c r="A9883" s="10">
        <v>45253.0</v>
      </c>
      <c r="B9883" s="11" t="s">
        <v>5568</v>
      </c>
      <c r="C9883" s="12">
        <v>0.0</v>
      </c>
      <c r="D9883" s="12">
        <f t="shared" si="1"/>
        <v>23</v>
      </c>
    </row>
    <row r="9884">
      <c r="A9884" s="10">
        <v>45253.0</v>
      </c>
      <c r="B9884" s="11" t="s">
        <v>5569</v>
      </c>
      <c r="C9884" s="12">
        <v>0.0</v>
      </c>
      <c r="D9884" s="12">
        <f t="shared" si="1"/>
        <v>23</v>
      </c>
    </row>
    <row r="9885">
      <c r="A9885" s="10">
        <v>45253.0</v>
      </c>
      <c r="B9885" s="11" t="s">
        <v>3049</v>
      </c>
      <c r="C9885" s="12">
        <v>0.0</v>
      </c>
      <c r="D9885" s="12">
        <f t="shared" si="1"/>
        <v>23</v>
      </c>
    </row>
    <row r="9886">
      <c r="A9886" s="10">
        <v>45253.0</v>
      </c>
      <c r="B9886" s="11" t="s">
        <v>5570</v>
      </c>
      <c r="C9886" s="12">
        <v>0.0</v>
      </c>
      <c r="D9886" s="12">
        <f t="shared" si="1"/>
        <v>23</v>
      </c>
    </row>
    <row r="9887">
      <c r="A9887" s="10">
        <v>45253.0</v>
      </c>
      <c r="B9887" s="11" t="s">
        <v>3307</v>
      </c>
      <c r="C9887" s="12">
        <v>0.0</v>
      </c>
      <c r="D9887" s="12">
        <f t="shared" si="1"/>
        <v>23</v>
      </c>
    </row>
    <row r="9888">
      <c r="A9888" s="10">
        <v>45253.0</v>
      </c>
      <c r="B9888" s="11" t="s">
        <v>3691</v>
      </c>
      <c r="C9888" s="12">
        <v>0.0</v>
      </c>
      <c r="D9888" s="12">
        <f t="shared" si="1"/>
        <v>23</v>
      </c>
    </row>
    <row r="9889">
      <c r="A9889" s="10">
        <v>45253.0</v>
      </c>
      <c r="B9889" s="11" t="s">
        <v>5571</v>
      </c>
      <c r="C9889" s="12">
        <v>0.0</v>
      </c>
      <c r="D9889" s="12">
        <f t="shared" si="1"/>
        <v>23</v>
      </c>
    </row>
    <row r="9890">
      <c r="A9890" s="10">
        <v>45253.0</v>
      </c>
      <c r="B9890" s="11" t="s">
        <v>4060</v>
      </c>
      <c r="C9890" s="12">
        <v>0.0</v>
      </c>
      <c r="D9890" s="12">
        <f t="shared" si="1"/>
        <v>23</v>
      </c>
    </row>
    <row r="9891">
      <c r="A9891" s="10">
        <v>45253.0</v>
      </c>
      <c r="B9891" s="11" t="s">
        <v>1368</v>
      </c>
      <c r="C9891" s="12">
        <v>0.0</v>
      </c>
      <c r="D9891" s="12">
        <f t="shared" si="1"/>
        <v>23</v>
      </c>
    </row>
    <row r="9892">
      <c r="A9892" s="10">
        <v>45253.0</v>
      </c>
      <c r="B9892" s="11" t="s">
        <v>962</v>
      </c>
      <c r="C9892" s="12">
        <v>0.0</v>
      </c>
      <c r="D9892" s="12">
        <f t="shared" si="1"/>
        <v>23</v>
      </c>
    </row>
    <row r="9893">
      <c r="A9893" s="10">
        <v>45253.0</v>
      </c>
      <c r="B9893" s="11" t="s">
        <v>5572</v>
      </c>
      <c r="C9893" s="12">
        <v>0.0</v>
      </c>
      <c r="D9893" s="12">
        <f t="shared" si="1"/>
        <v>23</v>
      </c>
    </row>
    <row r="9894">
      <c r="A9894" s="10">
        <v>45253.0</v>
      </c>
      <c r="B9894" s="11" t="s">
        <v>2490</v>
      </c>
      <c r="C9894" s="12">
        <v>0.0</v>
      </c>
      <c r="D9894" s="12">
        <f t="shared" si="1"/>
        <v>23</v>
      </c>
    </row>
    <row r="9895">
      <c r="A9895" s="10">
        <v>45253.0</v>
      </c>
      <c r="B9895" s="11" t="s">
        <v>5573</v>
      </c>
      <c r="C9895" s="12">
        <v>0.0</v>
      </c>
      <c r="D9895" s="12">
        <f t="shared" si="1"/>
        <v>23</v>
      </c>
    </row>
    <row r="9896">
      <c r="A9896" s="10">
        <v>45253.0</v>
      </c>
      <c r="B9896" s="11" t="s">
        <v>5574</v>
      </c>
      <c r="C9896" s="12">
        <v>0.0</v>
      </c>
      <c r="D9896" s="12">
        <f t="shared" si="1"/>
        <v>23</v>
      </c>
    </row>
    <row r="9897">
      <c r="A9897" s="10">
        <v>45253.0</v>
      </c>
      <c r="B9897" s="11" t="s">
        <v>890</v>
      </c>
      <c r="C9897" s="12">
        <v>0.0</v>
      </c>
      <c r="D9897" s="12">
        <f t="shared" si="1"/>
        <v>23</v>
      </c>
    </row>
    <row r="9898">
      <c r="A9898" s="10">
        <v>45253.0</v>
      </c>
      <c r="B9898" s="11" t="s">
        <v>939</v>
      </c>
      <c r="C9898" s="12">
        <v>0.0</v>
      </c>
      <c r="D9898" s="12">
        <f t="shared" si="1"/>
        <v>23</v>
      </c>
    </row>
    <row r="9899">
      <c r="A9899" s="10">
        <v>45253.0</v>
      </c>
      <c r="B9899" s="11" t="s">
        <v>742</v>
      </c>
      <c r="C9899" s="12">
        <v>0.0</v>
      </c>
      <c r="D9899" s="12">
        <f t="shared" si="1"/>
        <v>23</v>
      </c>
    </row>
    <row r="9900">
      <c r="A9900" s="10">
        <v>45253.0</v>
      </c>
      <c r="B9900" s="11" t="s">
        <v>2361</v>
      </c>
      <c r="C9900" s="12">
        <v>0.0</v>
      </c>
      <c r="D9900" s="12">
        <f t="shared" si="1"/>
        <v>23</v>
      </c>
    </row>
    <row r="9901">
      <c r="A9901" s="10">
        <v>45253.0</v>
      </c>
      <c r="B9901" s="11" t="s">
        <v>4447</v>
      </c>
      <c r="C9901" s="12">
        <v>0.0</v>
      </c>
      <c r="D9901" s="12">
        <f t="shared" si="1"/>
        <v>23</v>
      </c>
    </row>
    <row r="9902">
      <c r="A9902" s="10">
        <v>45253.0</v>
      </c>
      <c r="B9902" s="11" t="s">
        <v>1500</v>
      </c>
      <c r="C9902" s="12">
        <v>0.0</v>
      </c>
      <c r="D9902" s="12">
        <f t="shared" si="1"/>
        <v>23</v>
      </c>
    </row>
    <row r="9903">
      <c r="A9903" s="10">
        <v>45253.0</v>
      </c>
      <c r="B9903" s="11" t="s">
        <v>5575</v>
      </c>
      <c r="C9903" s="12">
        <v>0.0</v>
      </c>
      <c r="D9903" s="12">
        <f t="shared" si="1"/>
        <v>23</v>
      </c>
    </row>
    <row r="9904">
      <c r="A9904" s="10">
        <v>45253.0</v>
      </c>
      <c r="B9904" s="11" t="s">
        <v>339</v>
      </c>
      <c r="C9904" s="12">
        <v>0.0</v>
      </c>
      <c r="D9904" s="12">
        <f t="shared" si="1"/>
        <v>23</v>
      </c>
    </row>
    <row r="9905">
      <c r="A9905" s="10">
        <v>45253.0</v>
      </c>
      <c r="B9905" s="11" t="s">
        <v>5576</v>
      </c>
      <c r="C9905" s="12">
        <v>0.0</v>
      </c>
      <c r="D9905" s="12">
        <f t="shared" si="1"/>
        <v>23</v>
      </c>
    </row>
    <row r="9906">
      <c r="A9906" s="10">
        <v>45253.0</v>
      </c>
      <c r="B9906" s="11" t="s">
        <v>3026</v>
      </c>
      <c r="C9906" s="12">
        <v>0.0</v>
      </c>
      <c r="D9906" s="12">
        <f t="shared" si="1"/>
        <v>23</v>
      </c>
    </row>
    <row r="9907">
      <c r="A9907" s="10">
        <v>45253.0</v>
      </c>
      <c r="B9907" s="11" t="s">
        <v>1130</v>
      </c>
      <c r="C9907" s="12">
        <v>0.0</v>
      </c>
      <c r="D9907" s="12">
        <f t="shared" si="1"/>
        <v>23</v>
      </c>
    </row>
    <row r="9908">
      <c r="A9908" s="10">
        <v>45253.0</v>
      </c>
      <c r="B9908" s="11" t="s">
        <v>5577</v>
      </c>
      <c r="C9908" s="12">
        <v>0.0</v>
      </c>
      <c r="D9908" s="12">
        <f t="shared" si="1"/>
        <v>23</v>
      </c>
    </row>
    <row r="9909">
      <c r="A9909" s="10">
        <v>45253.0</v>
      </c>
      <c r="B9909" s="11" t="s">
        <v>5578</v>
      </c>
      <c r="C9909" s="12">
        <v>0.0</v>
      </c>
      <c r="D9909" s="12">
        <f t="shared" si="1"/>
        <v>23</v>
      </c>
    </row>
    <row r="9910">
      <c r="A9910" s="10">
        <v>45253.0</v>
      </c>
      <c r="B9910" s="11" t="s">
        <v>2223</v>
      </c>
      <c r="C9910" s="12">
        <v>0.0</v>
      </c>
      <c r="D9910" s="12">
        <f t="shared" si="1"/>
        <v>23</v>
      </c>
    </row>
    <row r="9911">
      <c r="A9911" s="10">
        <v>45253.0</v>
      </c>
      <c r="B9911" s="11" t="s">
        <v>5579</v>
      </c>
      <c r="C9911" s="12">
        <v>0.0</v>
      </c>
      <c r="D9911" s="12">
        <f t="shared" si="1"/>
        <v>23</v>
      </c>
    </row>
    <row r="9912">
      <c r="A9912" s="10">
        <v>45253.0</v>
      </c>
      <c r="B9912" s="11" t="s">
        <v>5580</v>
      </c>
      <c r="C9912" s="12">
        <v>0.0</v>
      </c>
      <c r="D9912" s="12">
        <f t="shared" si="1"/>
        <v>23</v>
      </c>
    </row>
    <row r="9913">
      <c r="A9913" s="10">
        <v>45253.0</v>
      </c>
      <c r="B9913" s="11" t="s">
        <v>2542</v>
      </c>
      <c r="C9913" s="12">
        <v>0.0</v>
      </c>
      <c r="D9913" s="12">
        <f t="shared" si="1"/>
        <v>23</v>
      </c>
    </row>
    <row r="9914">
      <c r="A9914" s="10">
        <v>45253.0</v>
      </c>
      <c r="B9914" s="11" t="s">
        <v>5020</v>
      </c>
      <c r="C9914" s="12">
        <v>0.0</v>
      </c>
      <c r="D9914" s="12">
        <f t="shared" si="1"/>
        <v>23</v>
      </c>
    </row>
    <row r="9915">
      <c r="A9915" s="10">
        <v>45235.0</v>
      </c>
      <c r="B9915" s="11" t="s">
        <v>5364</v>
      </c>
      <c r="C9915" s="12">
        <v>0.0</v>
      </c>
      <c r="D9915" s="12">
        <f t="shared" si="1"/>
        <v>5</v>
      </c>
    </row>
    <row r="9916">
      <c r="A9916" s="10">
        <v>45235.0</v>
      </c>
      <c r="B9916" s="11" t="s">
        <v>5581</v>
      </c>
      <c r="C9916" s="12">
        <v>0.0</v>
      </c>
      <c r="D9916" s="12">
        <f t="shared" si="1"/>
        <v>5</v>
      </c>
    </row>
    <row r="9917">
      <c r="A9917" s="10">
        <v>45235.0</v>
      </c>
      <c r="B9917" s="11" t="s">
        <v>5582</v>
      </c>
      <c r="C9917" s="12">
        <v>0.0</v>
      </c>
      <c r="D9917" s="12">
        <f t="shared" si="1"/>
        <v>5</v>
      </c>
    </row>
    <row r="9918">
      <c r="A9918" s="10">
        <v>45235.0</v>
      </c>
      <c r="B9918" s="11" t="s">
        <v>1106</v>
      </c>
      <c r="C9918" s="12">
        <v>0.0</v>
      </c>
      <c r="D9918" s="12">
        <f t="shared" si="1"/>
        <v>5</v>
      </c>
    </row>
    <row r="9919">
      <c r="A9919" s="10">
        <v>45235.0</v>
      </c>
      <c r="B9919" s="11" t="s">
        <v>5583</v>
      </c>
      <c r="C9919" s="12">
        <v>0.0</v>
      </c>
      <c r="D9919" s="12">
        <f t="shared" si="1"/>
        <v>5</v>
      </c>
    </row>
    <row r="9920">
      <c r="A9920" s="10">
        <v>45235.0</v>
      </c>
      <c r="B9920" s="11" t="s">
        <v>876</v>
      </c>
      <c r="C9920" s="12">
        <v>0.0</v>
      </c>
      <c r="D9920" s="12">
        <f t="shared" si="1"/>
        <v>5</v>
      </c>
    </row>
    <row r="9921">
      <c r="A9921" s="10">
        <v>45235.0</v>
      </c>
      <c r="B9921" s="11" t="s">
        <v>3089</v>
      </c>
      <c r="C9921" s="12">
        <v>0.0</v>
      </c>
      <c r="D9921" s="12">
        <f t="shared" si="1"/>
        <v>5</v>
      </c>
    </row>
    <row r="9922">
      <c r="A9922" s="10">
        <v>45235.0</v>
      </c>
      <c r="B9922" s="11" t="s">
        <v>1059</v>
      </c>
      <c r="C9922" s="12">
        <v>0.0</v>
      </c>
      <c r="D9922" s="12">
        <f t="shared" si="1"/>
        <v>5</v>
      </c>
    </row>
    <row r="9923">
      <c r="A9923" s="10">
        <v>45235.0</v>
      </c>
      <c r="B9923" s="11" t="s">
        <v>3487</v>
      </c>
      <c r="C9923" s="12">
        <v>0.0</v>
      </c>
      <c r="D9923" s="12">
        <f t="shared" si="1"/>
        <v>5</v>
      </c>
    </row>
    <row r="9924">
      <c r="A9924" s="10">
        <v>45235.0</v>
      </c>
      <c r="B9924" s="11" t="s">
        <v>5584</v>
      </c>
      <c r="C9924" s="12">
        <v>0.0</v>
      </c>
      <c r="D9924" s="12">
        <f t="shared" si="1"/>
        <v>5</v>
      </c>
    </row>
    <row r="9925">
      <c r="A9925" s="10">
        <v>45235.0</v>
      </c>
      <c r="B9925" s="11" t="s">
        <v>5585</v>
      </c>
      <c r="C9925" s="12">
        <v>0.0</v>
      </c>
      <c r="D9925" s="12">
        <f t="shared" si="1"/>
        <v>5</v>
      </c>
    </row>
    <row r="9926">
      <c r="A9926" s="10">
        <v>45235.0</v>
      </c>
      <c r="B9926" s="11" t="s">
        <v>2420</v>
      </c>
      <c r="C9926" s="12">
        <v>0.0</v>
      </c>
      <c r="D9926" s="12">
        <f t="shared" si="1"/>
        <v>5</v>
      </c>
    </row>
    <row r="9927">
      <c r="A9927" s="10">
        <v>45235.0</v>
      </c>
      <c r="B9927" s="11" t="s">
        <v>2384</v>
      </c>
      <c r="C9927" s="12">
        <v>0.0</v>
      </c>
      <c r="D9927" s="12">
        <f t="shared" si="1"/>
        <v>5</v>
      </c>
    </row>
    <row r="9928">
      <c r="A9928" s="10">
        <v>45235.0</v>
      </c>
      <c r="B9928" s="11" t="s">
        <v>3472</v>
      </c>
      <c r="C9928" s="12">
        <v>0.0</v>
      </c>
      <c r="D9928" s="12">
        <f t="shared" si="1"/>
        <v>5</v>
      </c>
    </row>
    <row r="9929">
      <c r="A9929" s="10">
        <v>45235.0</v>
      </c>
      <c r="B9929" s="11" t="s">
        <v>557</v>
      </c>
      <c r="C9929" s="12">
        <v>0.0</v>
      </c>
      <c r="D9929" s="12">
        <f t="shared" si="1"/>
        <v>5</v>
      </c>
    </row>
    <row r="9930">
      <c r="A9930" s="10">
        <v>45235.0</v>
      </c>
      <c r="B9930" s="11" t="s">
        <v>3476</v>
      </c>
      <c r="C9930" s="12">
        <v>0.0</v>
      </c>
      <c r="D9930" s="12">
        <f t="shared" si="1"/>
        <v>5</v>
      </c>
    </row>
    <row r="9931">
      <c r="A9931" s="10">
        <v>45235.0</v>
      </c>
      <c r="B9931" s="11" t="s">
        <v>2611</v>
      </c>
      <c r="C9931" s="12">
        <v>0.0</v>
      </c>
      <c r="D9931" s="12">
        <f t="shared" si="1"/>
        <v>5</v>
      </c>
    </row>
    <row r="9932">
      <c r="A9932" s="10">
        <v>45235.0</v>
      </c>
      <c r="B9932" s="11" t="s">
        <v>546</v>
      </c>
      <c r="C9932" s="12">
        <v>0.0</v>
      </c>
      <c r="D9932" s="12">
        <f t="shared" si="1"/>
        <v>5</v>
      </c>
    </row>
    <row r="9933">
      <c r="A9933" s="10">
        <v>45235.0</v>
      </c>
      <c r="B9933" s="11" t="s">
        <v>5586</v>
      </c>
      <c r="C9933" s="12">
        <v>0.0</v>
      </c>
      <c r="D9933" s="12">
        <f t="shared" si="1"/>
        <v>5</v>
      </c>
    </row>
    <row r="9934">
      <c r="A9934" s="10">
        <v>45235.0</v>
      </c>
      <c r="B9934" s="11" t="s">
        <v>970</v>
      </c>
      <c r="C9934" s="12">
        <v>0.0</v>
      </c>
      <c r="D9934" s="12">
        <f t="shared" si="1"/>
        <v>5</v>
      </c>
    </row>
    <row r="9935">
      <c r="A9935" s="10">
        <v>45235.0</v>
      </c>
      <c r="B9935" s="11" t="s">
        <v>51</v>
      </c>
      <c r="C9935" s="12">
        <v>0.0</v>
      </c>
      <c r="D9935" s="12">
        <f t="shared" si="1"/>
        <v>5</v>
      </c>
    </row>
    <row r="9936">
      <c r="A9936" s="10">
        <v>45235.0</v>
      </c>
      <c r="B9936" s="11" t="s">
        <v>2289</v>
      </c>
      <c r="C9936" s="12">
        <v>0.0</v>
      </c>
      <c r="D9936" s="12">
        <f t="shared" si="1"/>
        <v>5</v>
      </c>
    </row>
    <row r="9937">
      <c r="A9937" s="10">
        <v>45235.0</v>
      </c>
      <c r="B9937" s="11" t="s">
        <v>282</v>
      </c>
      <c r="C9937" s="12">
        <v>0.0</v>
      </c>
      <c r="D9937" s="12">
        <f t="shared" si="1"/>
        <v>5</v>
      </c>
    </row>
    <row r="9938">
      <c r="A9938" s="10">
        <v>45235.0</v>
      </c>
      <c r="B9938" s="11" t="s">
        <v>812</v>
      </c>
      <c r="C9938" s="12">
        <v>0.0</v>
      </c>
      <c r="D9938" s="12">
        <f t="shared" si="1"/>
        <v>5</v>
      </c>
    </row>
    <row r="9939">
      <c r="A9939" s="10">
        <v>45235.0</v>
      </c>
      <c r="B9939" s="11" t="s">
        <v>5587</v>
      </c>
      <c r="C9939" s="12">
        <v>0.0</v>
      </c>
      <c r="D9939" s="12">
        <f t="shared" si="1"/>
        <v>5</v>
      </c>
    </row>
    <row r="9940">
      <c r="A9940" s="10">
        <v>45235.0</v>
      </c>
      <c r="B9940" s="11" t="s">
        <v>5533</v>
      </c>
      <c r="C9940" s="12">
        <v>0.0</v>
      </c>
      <c r="D9940" s="12">
        <f t="shared" si="1"/>
        <v>5</v>
      </c>
    </row>
    <row r="9941">
      <c r="A9941" s="10">
        <v>45235.0</v>
      </c>
      <c r="B9941" s="11" t="s">
        <v>5588</v>
      </c>
      <c r="C9941" s="12">
        <v>0.0</v>
      </c>
      <c r="D9941" s="12">
        <f t="shared" si="1"/>
        <v>5</v>
      </c>
    </row>
    <row r="9942">
      <c r="A9942" s="10">
        <v>45235.0</v>
      </c>
      <c r="B9942" s="11" t="s">
        <v>318</v>
      </c>
      <c r="C9942" s="12">
        <v>0.0</v>
      </c>
      <c r="D9942" s="12">
        <f t="shared" si="1"/>
        <v>5</v>
      </c>
    </row>
    <row r="9943">
      <c r="A9943" s="10">
        <v>45235.0</v>
      </c>
      <c r="B9943" s="11" t="s">
        <v>5589</v>
      </c>
      <c r="C9943" s="12">
        <v>0.0</v>
      </c>
      <c r="D9943" s="12">
        <f t="shared" si="1"/>
        <v>5</v>
      </c>
    </row>
    <row r="9944">
      <c r="A9944" s="10">
        <v>45235.0</v>
      </c>
      <c r="B9944" s="11" t="s">
        <v>2737</v>
      </c>
      <c r="C9944" s="12">
        <v>0.0</v>
      </c>
      <c r="D9944" s="12">
        <f t="shared" si="1"/>
        <v>5</v>
      </c>
    </row>
    <row r="9945">
      <c r="A9945" s="10">
        <v>45235.0</v>
      </c>
      <c r="B9945" s="11" t="s">
        <v>1666</v>
      </c>
      <c r="C9945" s="12">
        <v>0.0</v>
      </c>
      <c r="D9945" s="12">
        <f t="shared" si="1"/>
        <v>5</v>
      </c>
    </row>
    <row r="9946">
      <c r="A9946" s="10">
        <v>45235.0</v>
      </c>
      <c r="B9946" s="11" t="s">
        <v>2363</v>
      </c>
      <c r="C9946" s="12">
        <v>0.0</v>
      </c>
      <c r="D9946" s="12">
        <f t="shared" si="1"/>
        <v>5</v>
      </c>
    </row>
    <row r="9947">
      <c r="A9947" s="10">
        <v>45235.0</v>
      </c>
      <c r="B9947" s="11" t="s">
        <v>1887</v>
      </c>
      <c r="C9947" s="12">
        <v>0.0</v>
      </c>
      <c r="D9947" s="12">
        <f t="shared" si="1"/>
        <v>5</v>
      </c>
    </row>
    <row r="9948">
      <c r="A9948" s="10">
        <v>45235.0</v>
      </c>
      <c r="B9948" s="11" t="s">
        <v>1136</v>
      </c>
      <c r="C9948" s="12">
        <v>0.0</v>
      </c>
      <c r="D9948" s="12">
        <f t="shared" si="1"/>
        <v>5</v>
      </c>
    </row>
    <row r="9949">
      <c r="A9949" s="10">
        <v>45235.0</v>
      </c>
      <c r="B9949" s="11" t="s">
        <v>280</v>
      </c>
      <c r="C9949" s="12">
        <v>0.0</v>
      </c>
      <c r="D9949" s="12">
        <f t="shared" si="1"/>
        <v>5</v>
      </c>
    </row>
    <row r="9950">
      <c r="A9950" s="10">
        <v>45254.0</v>
      </c>
      <c r="B9950" s="11" t="s">
        <v>5590</v>
      </c>
      <c r="C9950" s="12">
        <v>0.0</v>
      </c>
      <c r="D9950" s="12">
        <f t="shared" si="1"/>
        <v>24</v>
      </c>
    </row>
    <row r="9951">
      <c r="A9951" s="10">
        <v>45254.0</v>
      </c>
      <c r="B9951" s="11" t="s">
        <v>5591</v>
      </c>
      <c r="C9951" s="12">
        <v>0.0</v>
      </c>
      <c r="D9951" s="12">
        <f t="shared" si="1"/>
        <v>24</v>
      </c>
    </row>
    <row r="9952">
      <c r="A9952" s="10">
        <v>45254.0</v>
      </c>
      <c r="B9952" s="11" t="s">
        <v>594</v>
      </c>
      <c r="C9952" s="12">
        <v>0.0</v>
      </c>
      <c r="D9952" s="12">
        <f t="shared" si="1"/>
        <v>24</v>
      </c>
    </row>
    <row r="9953">
      <c r="A9953" s="10">
        <v>45254.0</v>
      </c>
      <c r="B9953" s="11" t="s">
        <v>5592</v>
      </c>
      <c r="C9953" s="12">
        <v>0.0</v>
      </c>
      <c r="D9953" s="12">
        <f t="shared" si="1"/>
        <v>24</v>
      </c>
    </row>
    <row r="9954">
      <c r="A9954" s="10">
        <v>45254.0</v>
      </c>
      <c r="B9954" s="11" t="s">
        <v>5593</v>
      </c>
      <c r="C9954" s="12">
        <v>0.0</v>
      </c>
      <c r="D9954" s="12">
        <f t="shared" si="1"/>
        <v>24</v>
      </c>
    </row>
    <row r="9955">
      <c r="A9955" s="10">
        <v>45254.0</v>
      </c>
      <c r="B9955" s="11" t="s">
        <v>5594</v>
      </c>
      <c r="C9955" s="12">
        <v>0.0</v>
      </c>
      <c r="D9955" s="12">
        <f t="shared" si="1"/>
        <v>24</v>
      </c>
    </row>
    <row r="9956">
      <c r="A9956" s="10">
        <v>45254.0</v>
      </c>
      <c r="B9956" s="11" t="s">
        <v>2048</v>
      </c>
      <c r="C9956" s="12">
        <v>0.0</v>
      </c>
      <c r="D9956" s="12">
        <f t="shared" si="1"/>
        <v>24</v>
      </c>
    </row>
    <row r="9957">
      <c r="A9957" s="10">
        <v>45254.0</v>
      </c>
      <c r="B9957" s="11" t="s">
        <v>5343</v>
      </c>
      <c r="C9957" s="12">
        <v>0.0</v>
      </c>
      <c r="D9957" s="12">
        <f t="shared" si="1"/>
        <v>24</v>
      </c>
    </row>
    <row r="9958">
      <c r="A9958" s="10">
        <v>45254.0</v>
      </c>
      <c r="B9958" s="11" t="s">
        <v>4807</v>
      </c>
      <c r="C9958" s="12">
        <v>0.0</v>
      </c>
      <c r="D9958" s="12">
        <f t="shared" si="1"/>
        <v>24</v>
      </c>
    </row>
    <row r="9959">
      <c r="A9959" s="10">
        <v>45254.0</v>
      </c>
      <c r="B9959" s="11" t="s">
        <v>5595</v>
      </c>
      <c r="C9959" s="12">
        <v>0.0</v>
      </c>
      <c r="D9959" s="12">
        <f t="shared" si="1"/>
        <v>24</v>
      </c>
    </row>
    <row r="9960">
      <c r="A9960" s="10">
        <v>45254.0</v>
      </c>
      <c r="B9960" s="11" t="s">
        <v>5596</v>
      </c>
      <c r="C9960" s="12">
        <v>0.0</v>
      </c>
      <c r="D9960" s="12">
        <f t="shared" si="1"/>
        <v>24</v>
      </c>
    </row>
    <row r="9961">
      <c r="A9961" s="10">
        <v>45254.0</v>
      </c>
      <c r="B9961" s="11" t="s">
        <v>2391</v>
      </c>
      <c r="C9961" s="12">
        <v>0.0</v>
      </c>
      <c r="D9961" s="12">
        <f t="shared" si="1"/>
        <v>24</v>
      </c>
    </row>
    <row r="9962">
      <c r="A9962" s="10">
        <v>45254.0</v>
      </c>
      <c r="B9962" s="11" t="s">
        <v>5597</v>
      </c>
      <c r="C9962" s="12">
        <v>0.0</v>
      </c>
      <c r="D9962" s="12">
        <f t="shared" si="1"/>
        <v>24</v>
      </c>
    </row>
    <row r="9963">
      <c r="A9963" s="10">
        <v>45254.0</v>
      </c>
      <c r="B9963" s="11" t="s">
        <v>547</v>
      </c>
      <c r="C9963" s="12">
        <v>0.0</v>
      </c>
      <c r="D9963" s="12">
        <f t="shared" si="1"/>
        <v>24</v>
      </c>
    </row>
    <row r="9964">
      <c r="A9964" s="10">
        <v>45254.0</v>
      </c>
      <c r="B9964" s="11" t="s">
        <v>5598</v>
      </c>
      <c r="C9964" s="12">
        <v>0.0</v>
      </c>
      <c r="D9964" s="12">
        <f t="shared" si="1"/>
        <v>24</v>
      </c>
    </row>
    <row r="9965">
      <c r="A9965" s="10">
        <v>45254.0</v>
      </c>
      <c r="B9965" s="11" t="s">
        <v>1460</v>
      </c>
      <c r="C9965" s="12">
        <v>0.0</v>
      </c>
      <c r="D9965" s="12">
        <f t="shared" si="1"/>
        <v>24</v>
      </c>
    </row>
    <row r="9966">
      <c r="A9966" s="10">
        <v>45254.0</v>
      </c>
      <c r="B9966" s="11" t="s">
        <v>5599</v>
      </c>
      <c r="C9966" s="12">
        <v>0.0</v>
      </c>
      <c r="D9966" s="12">
        <f t="shared" si="1"/>
        <v>24</v>
      </c>
    </row>
    <row r="9967">
      <c r="A9967" s="10">
        <v>45254.0</v>
      </c>
      <c r="B9967" s="11" t="s">
        <v>5600</v>
      </c>
      <c r="C9967" s="12">
        <v>0.0</v>
      </c>
      <c r="D9967" s="12">
        <f t="shared" si="1"/>
        <v>24</v>
      </c>
    </row>
    <row r="9968">
      <c r="A9968" s="10">
        <v>45254.0</v>
      </c>
      <c r="B9968" s="11" t="s">
        <v>1509</v>
      </c>
      <c r="C9968" s="12">
        <v>0.0</v>
      </c>
      <c r="D9968" s="12">
        <f t="shared" si="1"/>
        <v>24</v>
      </c>
    </row>
    <row r="9969">
      <c r="A9969" s="10">
        <v>45254.0</v>
      </c>
      <c r="B9969" s="11" t="s">
        <v>546</v>
      </c>
      <c r="C9969" s="12">
        <v>0.0</v>
      </c>
      <c r="D9969" s="12">
        <f t="shared" si="1"/>
        <v>24</v>
      </c>
    </row>
    <row r="9970">
      <c r="A9970" s="10">
        <v>45254.0</v>
      </c>
      <c r="B9970" s="11" t="s">
        <v>5601</v>
      </c>
      <c r="C9970" s="12">
        <v>0.0</v>
      </c>
      <c r="D9970" s="12">
        <f t="shared" si="1"/>
        <v>24</v>
      </c>
    </row>
    <row r="9971">
      <c r="A9971" s="10">
        <v>45254.0</v>
      </c>
      <c r="B9971" s="11" t="s">
        <v>5602</v>
      </c>
      <c r="C9971" s="12">
        <v>0.0</v>
      </c>
      <c r="D9971" s="12">
        <f t="shared" si="1"/>
        <v>24</v>
      </c>
    </row>
    <row r="9972">
      <c r="A9972" s="10">
        <v>45254.0</v>
      </c>
      <c r="B9972" s="11" t="s">
        <v>4706</v>
      </c>
      <c r="C9972" s="12">
        <v>0.0</v>
      </c>
      <c r="D9972" s="12">
        <f t="shared" si="1"/>
        <v>24</v>
      </c>
    </row>
    <row r="9973">
      <c r="A9973" s="10">
        <v>45254.0</v>
      </c>
      <c r="B9973" s="11" t="s">
        <v>5603</v>
      </c>
      <c r="C9973" s="12">
        <v>0.0</v>
      </c>
      <c r="D9973" s="12">
        <f t="shared" si="1"/>
        <v>24</v>
      </c>
    </row>
    <row r="9974">
      <c r="A9974" s="10">
        <v>45254.0</v>
      </c>
      <c r="B9974" s="11" t="s">
        <v>5604</v>
      </c>
      <c r="C9974" s="12">
        <v>0.0</v>
      </c>
      <c r="D9974" s="12">
        <f t="shared" si="1"/>
        <v>24</v>
      </c>
    </row>
    <row r="9975">
      <c r="A9975" s="10">
        <v>45254.0</v>
      </c>
      <c r="B9975" s="11" t="s">
        <v>324</v>
      </c>
      <c r="C9975" s="12">
        <v>0.0</v>
      </c>
      <c r="D9975" s="12">
        <f t="shared" si="1"/>
        <v>24</v>
      </c>
    </row>
    <row r="9976">
      <c r="A9976" s="10">
        <v>45254.0</v>
      </c>
      <c r="B9976" s="11" t="s">
        <v>1224</v>
      </c>
      <c r="C9976" s="12">
        <v>0.0</v>
      </c>
      <c r="D9976" s="12">
        <f t="shared" si="1"/>
        <v>24</v>
      </c>
    </row>
    <row r="9977">
      <c r="A9977" s="10">
        <v>45254.0</v>
      </c>
      <c r="B9977" s="11" t="s">
        <v>834</v>
      </c>
      <c r="C9977" s="12">
        <v>0.0</v>
      </c>
      <c r="D9977" s="12">
        <f t="shared" si="1"/>
        <v>24</v>
      </c>
    </row>
    <row r="9978">
      <c r="A9978" s="10">
        <v>45254.0</v>
      </c>
      <c r="B9978" s="11" t="s">
        <v>4979</v>
      </c>
      <c r="C9978" s="12">
        <v>0.0</v>
      </c>
      <c r="D9978" s="12">
        <f t="shared" si="1"/>
        <v>24</v>
      </c>
    </row>
    <row r="9979">
      <c r="A9979" s="10">
        <v>45254.0</v>
      </c>
      <c r="B9979" s="11" t="s">
        <v>2906</v>
      </c>
      <c r="C9979" s="12">
        <v>0.0</v>
      </c>
      <c r="D9979" s="12">
        <f t="shared" si="1"/>
        <v>24</v>
      </c>
    </row>
    <row r="9980">
      <c r="A9980" s="10">
        <v>45254.0</v>
      </c>
      <c r="B9980" s="11" t="s">
        <v>1443</v>
      </c>
      <c r="C9980" s="12">
        <v>0.0</v>
      </c>
      <c r="D9980" s="12">
        <f t="shared" si="1"/>
        <v>24</v>
      </c>
    </row>
    <row r="9981">
      <c r="A9981" s="10">
        <v>45254.0</v>
      </c>
      <c r="B9981" s="11" t="s">
        <v>2347</v>
      </c>
      <c r="C9981" s="12">
        <v>0.0</v>
      </c>
      <c r="D9981" s="12">
        <f t="shared" si="1"/>
        <v>24</v>
      </c>
    </row>
    <row r="9982">
      <c r="A9982" s="10">
        <v>45254.0</v>
      </c>
      <c r="B9982" s="11" t="s">
        <v>529</v>
      </c>
      <c r="C9982" s="12">
        <v>0.0</v>
      </c>
      <c r="D9982" s="12">
        <f t="shared" si="1"/>
        <v>24</v>
      </c>
    </row>
    <row r="9983">
      <c r="A9983" s="10">
        <v>45254.0</v>
      </c>
      <c r="B9983" s="11" t="s">
        <v>5605</v>
      </c>
      <c r="C9983" s="12">
        <v>0.0</v>
      </c>
      <c r="D9983" s="12">
        <f t="shared" si="1"/>
        <v>24</v>
      </c>
    </row>
    <row r="9984">
      <c r="A9984" s="10">
        <v>45254.0</v>
      </c>
      <c r="B9984" s="11" t="s">
        <v>4307</v>
      </c>
      <c r="C9984" s="12">
        <v>0.0</v>
      </c>
      <c r="D9984" s="12">
        <f t="shared" si="1"/>
        <v>24</v>
      </c>
    </row>
    <row r="9985">
      <c r="A9985" s="10">
        <v>45254.0</v>
      </c>
      <c r="B9985" s="11" t="s">
        <v>650</v>
      </c>
      <c r="C9985" s="12">
        <v>0.0</v>
      </c>
      <c r="D9985" s="12">
        <f t="shared" si="1"/>
        <v>24</v>
      </c>
    </row>
    <row r="9986">
      <c r="A9986" s="10">
        <v>45254.0</v>
      </c>
      <c r="B9986" s="11" t="s">
        <v>5606</v>
      </c>
      <c r="C9986" s="12">
        <v>0.0</v>
      </c>
      <c r="D9986" s="12">
        <f t="shared" si="1"/>
        <v>24</v>
      </c>
    </row>
    <row r="9987">
      <c r="A9987" s="10">
        <v>45254.0</v>
      </c>
      <c r="B9987" s="11" t="s">
        <v>5204</v>
      </c>
      <c r="C9987" s="12">
        <v>0.0</v>
      </c>
      <c r="D9987" s="12">
        <f t="shared" si="1"/>
        <v>24</v>
      </c>
    </row>
    <row r="9988">
      <c r="A9988" s="10">
        <v>45254.0</v>
      </c>
      <c r="B9988" s="11" t="s">
        <v>1815</v>
      </c>
      <c r="C9988" s="12">
        <v>0.0</v>
      </c>
      <c r="D9988" s="12">
        <f t="shared" si="1"/>
        <v>24</v>
      </c>
    </row>
    <row r="9989">
      <c r="A9989" s="10">
        <v>45254.0</v>
      </c>
      <c r="B9989" s="11" t="s">
        <v>1884</v>
      </c>
      <c r="C9989" s="12">
        <v>0.0</v>
      </c>
      <c r="D9989" s="12">
        <f t="shared" si="1"/>
        <v>24</v>
      </c>
    </row>
    <row r="9990">
      <c r="A9990" s="10">
        <v>45254.0</v>
      </c>
      <c r="B9990" s="11" t="s">
        <v>5607</v>
      </c>
      <c r="C9990" s="12">
        <v>0.0</v>
      </c>
      <c r="D9990" s="12">
        <f t="shared" si="1"/>
        <v>24</v>
      </c>
    </row>
    <row r="9991">
      <c r="A9991" s="10">
        <v>45254.0</v>
      </c>
      <c r="B9991" s="11" t="s">
        <v>1688</v>
      </c>
      <c r="C9991" s="12">
        <v>0.0</v>
      </c>
      <c r="D9991" s="12">
        <f t="shared" si="1"/>
        <v>24</v>
      </c>
    </row>
    <row r="9992">
      <c r="A9992" s="10">
        <v>45254.0</v>
      </c>
      <c r="B9992" s="11" t="s">
        <v>5608</v>
      </c>
      <c r="C9992" s="12">
        <v>0.0</v>
      </c>
      <c r="D9992" s="12">
        <f t="shared" si="1"/>
        <v>24</v>
      </c>
    </row>
    <row r="9993">
      <c r="A9993" s="10">
        <v>45254.0</v>
      </c>
      <c r="B9993" s="11" t="s">
        <v>3292</v>
      </c>
      <c r="C9993" s="12">
        <v>0.0</v>
      </c>
      <c r="D9993" s="12">
        <f t="shared" si="1"/>
        <v>24</v>
      </c>
    </row>
    <row r="9994">
      <c r="A9994" s="10">
        <v>45254.0</v>
      </c>
      <c r="B9994" s="11" t="s">
        <v>5609</v>
      </c>
      <c r="C9994" s="12">
        <v>0.0</v>
      </c>
      <c r="D9994" s="12">
        <f t="shared" si="1"/>
        <v>24</v>
      </c>
    </row>
    <row r="9995">
      <c r="A9995" s="10">
        <v>45254.0</v>
      </c>
      <c r="B9995" s="11" t="s">
        <v>5610</v>
      </c>
      <c r="C9995" s="12">
        <v>0.0</v>
      </c>
      <c r="D9995" s="12">
        <f t="shared" si="1"/>
        <v>24</v>
      </c>
    </row>
    <row r="9996">
      <c r="A9996" s="10">
        <v>45254.0</v>
      </c>
      <c r="B9996" s="11" t="s">
        <v>4969</v>
      </c>
      <c r="C9996" s="12">
        <v>0.0</v>
      </c>
      <c r="D9996" s="12">
        <f t="shared" si="1"/>
        <v>24</v>
      </c>
    </row>
    <row r="9997">
      <c r="A9997" s="10">
        <v>45254.0</v>
      </c>
      <c r="B9997" s="11" t="s">
        <v>5611</v>
      </c>
      <c r="C9997" s="12">
        <v>0.0</v>
      </c>
      <c r="D9997" s="12">
        <f t="shared" si="1"/>
        <v>24</v>
      </c>
    </row>
    <row r="9998">
      <c r="A9998" s="10">
        <v>45254.0</v>
      </c>
      <c r="B9998" s="11" t="s">
        <v>5612</v>
      </c>
      <c r="C9998" s="12">
        <v>0.0</v>
      </c>
      <c r="D9998" s="12">
        <f t="shared" si="1"/>
        <v>24</v>
      </c>
    </row>
    <row r="9999">
      <c r="A9999" s="10">
        <v>45254.0</v>
      </c>
      <c r="B9999" s="11" t="s">
        <v>5613</v>
      </c>
      <c r="C9999" s="12">
        <v>0.0</v>
      </c>
      <c r="D9999" s="12">
        <f t="shared" si="1"/>
        <v>24</v>
      </c>
    </row>
    <row r="10000">
      <c r="A10000" s="10">
        <v>45254.0</v>
      </c>
      <c r="B10000" s="11" t="s">
        <v>5614</v>
      </c>
      <c r="C10000" s="12">
        <v>0.0</v>
      </c>
      <c r="D10000" s="12">
        <f t="shared" si="1"/>
        <v>24</v>
      </c>
    </row>
    <row r="10001">
      <c r="A10001" s="10">
        <v>45254.0</v>
      </c>
      <c r="B10001" s="11" t="s">
        <v>822</v>
      </c>
      <c r="C10001" s="12">
        <v>0.0</v>
      </c>
      <c r="D10001" s="12">
        <f t="shared" si="1"/>
        <v>24</v>
      </c>
    </row>
    <row r="10002">
      <c r="A10002" s="10">
        <v>45254.0</v>
      </c>
      <c r="B10002" s="11" t="s">
        <v>2842</v>
      </c>
      <c r="C10002" s="12">
        <v>0.0</v>
      </c>
      <c r="D10002" s="12">
        <f t="shared" si="1"/>
        <v>24</v>
      </c>
    </row>
    <row r="10003">
      <c r="A10003" s="10">
        <v>45254.0</v>
      </c>
      <c r="B10003" s="11" t="s">
        <v>5615</v>
      </c>
      <c r="C10003" s="12">
        <v>0.0</v>
      </c>
      <c r="D10003" s="12">
        <f t="shared" si="1"/>
        <v>24</v>
      </c>
    </row>
    <row r="10004">
      <c r="A10004" s="10">
        <v>45254.0</v>
      </c>
      <c r="B10004" s="11" t="s">
        <v>5616</v>
      </c>
      <c r="C10004" s="12">
        <v>0.0</v>
      </c>
      <c r="D10004" s="12">
        <f t="shared" si="1"/>
        <v>24</v>
      </c>
    </row>
    <row r="10005">
      <c r="A10005" s="10">
        <v>45254.0</v>
      </c>
      <c r="B10005" s="11" t="s">
        <v>783</v>
      </c>
      <c r="C10005" s="12">
        <v>0.0</v>
      </c>
      <c r="D10005" s="12">
        <f t="shared" si="1"/>
        <v>24</v>
      </c>
    </row>
    <row r="10006">
      <c r="A10006" s="10">
        <v>45254.0</v>
      </c>
      <c r="B10006" s="11" t="s">
        <v>5617</v>
      </c>
      <c r="C10006" s="12">
        <v>0.0</v>
      </c>
      <c r="D10006" s="12">
        <f t="shared" si="1"/>
        <v>24</v>
      </c>
    </row>
    <row r="10007">
      <c r="A10007" s="10">
        <v>45254.0</v>
      </c>
      <c r="B10007" s="11" t="s">
        <v>333</v>
      </c>
      <c r="C10007" s="12">
        <v>0.0</v>
      </c>
      <c r="D10007" s="12">
        <f t="shared" si="1"/>
        <v>24</v>
      </c>
    </row>
    <row r="10008">
      <c r="A10008" s="10">
        <v>45254.0</v>
      </c>
      <c r="B10008" s="11" t="s">
        <v>1630</v>
      </c>
      <c r="C10008" s="12">
        <v>0.0</v>
      </c>
      <c r="D10008" s="12">
        <f t="shared" si="1"/>
        <v>24</v>
      </c>
    </row>
    <row r="10009">
      <c r="A10009" s="10">
        <v>45254.0</v>
      </c>
      <c r="B10009" s="11" t="s">
        <v>5618</v>
      </c>
      <c r="C10009" s="12">
        <v>0.0</v>
      </c>
      <c r="D10009" s="12">
        <f t="shared" si="1"/>
        <v>24</v>
      </c>
    </row>
    <row r="10010">
      <c r="A10010" s="10">
        <v>45254.0</v>
      </c>
      <c r="B10010" s="11" t="s">
        <v>5619</v>
      </c>
      <c r="C10010" s="12">
        <v>0.0</v>
      </c>
      <c r="D10010" s="12">
        <f t="shared" si="1"/>
        <v>24</v>
      </c>
    </row>
    <row r="10011">
      <c r="A10011" s="10">
        <v>45254.0</v>
      </c>
      <c r="B10011" s="11" t="s">
        <v>4618</v>
      </c>
      <c r="C10011" s="12">
        <v>0.0</v>
      </c>
      <c r="D10011" s="12">
        <f t="shared" si="1"/>
        <v>24</v>
      </c>
    </row>
    <row r="10012">
      <c r="A10012" s="10">
        <v>45246.0</v>
      </c>
      <c r="B10012" s="11" t="s">
        <v>635</v>
      </c>
      <c r="C10012" s="12">
        <v>0.0</v>
      </c>
      <c r="D10012" s="12">
        <f t="shared" si="1"/>
        <v>16</v>
      </c>
    </row>
    <row r="10013">
      <c r="A10013" s="10">
        <v>45246.0</v>
      </c>
      <c r="B10013" s="11" t="s">
        <v>3234</v>
      </c>
      <c r="C10013" s="12">
        <v>0.0</v>
      </c>
      <c r="D10013" s="12">
        <f t="shared" si="1"/>
        <v>16</v>
      </c>
    </row>
    <row r="10014">
      <c r="A10014" s="10">
        <v>45246.0</v>
      </c>
      <c r="B10014" s="11" t="s">
        <v>2904</v>
      </c>
      <c r="C10014" s="12">
        <v>0.0</v>
      </c>
      <c r="D10014" s="12">
        <f t="shared" si="1"/>
        <v>16</v>
      </c>
    </row>
    <row r="10015">
      <c r="A10015" s="10">
        <v>45246.0</v>
      </c>
      <c r="B10015" s="11" t="s">
        <v>1929</v>
      </c>
      <c r="C10015" s="12">
        <v>0.0</v>
      </c>
      <c r="D10015" s="12">
        <f t="shared" si="1"/>
        <v>16</v>
      </c>
    </row>
    <row r="10016">
      <c r="A10016" s="10">
        <v>45246.0</v>
      </c>
      <c r="B10016" s="11" t="s">
        <v>3488</v>
      </c>
      <c r="C10016" s="12">
        <v>0.0</v>
      </c>
      <c r="D10016" s="12">
        <f t="shared" si="1"/>
        <v>16</v>
      </c>
    </row>
    <row r="10017">
      <c r="A10017" s="10">
        <v>45246.0</v>
      </c>
      <c r="B10017" s="11" t="s">
        <v>755</v>
      </c>
      <c r="C10017" s="12">
        <v>0.0</v>
      </c>
      <c r="D10017" s="12">
        <f t="shared" si="1"/>
        <v>16</v>
      </c>
    </row>
    <row r="10018">
      <c r="A10018" s="10">
        <v>45246.0</v>
      </c>
      <c r="B10018" s="11" t="s">
        <v>397</v>
      </c>
      <c r="C10018" s="12">
        <v>0.0</v>
      </c>
      <c r="D10018" s="12">
        <f t="shared" si="1"/>
        <v>16</v>
      </c>
    </row>
    <row r="10019">
      <c r="A10019" s="10">
        <v>45246.0</v>
      </c>
      <c r="B10019" s="11" t="s">
        <v>5620</v>
      </c>
      <c r="C10019" s="12">
        <v>0.0</v>
      </c>
      <c r="D10019" s="12">
        <f t="shared" si="1"/>
        <v>16</v>
      </c>
    </row>
    <row r="10020">
      <c r="A10020" s="10">
        <v>45246.0</v>
      </c>
      <c r="B10020" s="11" t="s">
        <v>2778</v>
      </c>
      <c r="C10020" s="12">
        <v>0.0</v>
      </c>
      <c r="D10020" s="12">
        <f t="shared" si="1"/>
        <v>16</v>
      </c>
    </row>
    <row r="10021">
      <c r="A10021" s="10">
        <v>45246.0</v>
      </c>
      <c r="B10021" s="11" t="s">
        <v>5621</v>
      </c>
      <c r="C10021" s="12">
        <v>0.0</v>
      </c>
      <c r="D10021" s="12">
        <f t="shared" si="1"/>
        <v>16</v>
      </c>
    </row>
    <row r="10022">
      <c r="A10022" s="10">
        <v>45246.0</v>
      </c>
      <c r="B10022" s="11" t="s">
        <v>1516</v>
      </c>
      <c r="C10022" s="12">
        <v>0.0</v>
      </c>
      <c r="D10022" s="12">
        <f t="shared" si="1"/>
        <v>16</v>
      </c>
    </row>
    <row r="10023">
      <c r="A10023" s="10">
        <v>45246.0</v>
      </c>
      <c r="B10023" s="11" t="s">
        <v>3544</v>
      </c>
      <c r="C10023" s="12">
        <v>0.0</v>
      </c>
      <c r="D10023" s="12">
        <f t="shared" si="1"/>
        <v>16</v>
      </c>
    </row>
    <row r="10024">
      <c r="A10024" s="10">
        <v>45246.0</v>
      </c>
      <c r="B10024" s="11" t="s">
        <v>2054</v>
      </c>
      <c r="C10024" s="12">
        <v>0.0</v>
      </c>
      <c r="D10024" s="12">
        <f t="shared" si="1"/>
        <v>16</v>
      </c>
    </row>
    <row r="10025">
      <c r="A10025" s="10">
        <v>45246.0</v>
      </c>
      <c r="B10025" s="11" t="s">
        <v>5066</v>
      </c>
      <c r="C10025" s="12">
        <v>0.0</v>
      </c>
      <c r="D10025" s="12">
        <f t="shared" si="1"/>
        <v>16</v>
      </c>
    </row>
    <row r="10026">
      <c r="A10026" s="10">
        <v>45246.0</v>
      </c>
      <c r="B10026" s="11" t="s">
        <v>5622</v>
      </c>
      <c r="C10026" s="12">
        <v>0.0</v>
      </c>
      <c r="D10026" s="12">
        <f t="shared" si="1"/>
        <v>16</v>
      </c>
    </row>
    <row r="10027">
      <c r="A10027" s="10">
        <v>45246.0</v>
      </c>
      <c r="B10027" s="11" t="s">
        <v>620</v>
      </c>
      <c r="C10027" s="12">
        <v>0.0</v>
      </c>
      <c r="D10027" s="12">
        <f t="shared" si="1"/>
        <v>16</v>
      </c>
    </row>
    <row r="10028">
      <c r="A10028" s="10">
        <v>45246.0</v>
      </c>
      <c r="B10028" s="11" t="s">
        <v>888</v>
      </c>
      <c r="C10028" s="12">
        <v>0.0</v>
      </c>
      <c r="D10028" s="12">
        <f t="shared" si="1"/>
        <v>16</v>
      </c>
    </row>
    <row r="10029">
      <c r="A10029" s="10">
        <v>45246.0</v>
      </c>
      <c r="B10029" s="11" t="s">
        <v>993</v>
      </c>
      <c r="C10029" s="12">
        <v>0.0</v>
      </c>
      <c r="D10029" s="12">
        <f t="shared" si="1"/>
        <v>16</v>
      </c>
    </row>
    <row r="10030">
      <c r="A10030" s="10">
        <v>45246.0</v>
      </c>
      <c r="B10030" s="11" t="s">
        <v>5177</v>
      </c>
      <c r="C10030" s="12">
        <v>0.0</v>
      </c>
      <c r="D10030" s="12">
        <f t="shared" si="1"/>
        <v>16</v>
      </c>
    </row>
    <row r="10031">
      <c r="A10031" s="10">
        <v>45246.0</v>
      </c>
      <c r="B10031" s="11" t="s">
        <v>2401</v>
      </c>
      <c r="C10031" s="12">
        <v>0.0</v>
      </c>
      <c r="D10031" s="12">
        <f t="shared" si="1"/>
        <v>16</v>
      </c>
    </row>
    <row r="10032">
      <c r="A10032" s="10">
        <v>45246.0</v>
      </c>
      <c r="B10032" s="11" t="s">
        <v>5623</v>
      </c>
      <c r="C10032" s="12">
        <v>0.0</v>
      </c>
      <c r="D10032" s="12">
        <f t="shared" si="1"/>
        <v>16</v>
      </c>
    </row>
    <row r="10033">
      <c r="A10033" s="10">
        <v>45246.0</v>
      </c>
      <c r="B10033" s="11" t="s">
        <v>5624</v>
      </c>
      <c r="C10033" s="12">
        <v>0.0</v>
      </c>
      <c r="D10033" s="12">
        <f t="shared" si="1"/>
        <v>16</v>
      </c>
    </row>
    <row r="10034">
      <c r="A10034" s="10">
        <v>45246.0</v>
      </c>
      <c r="B10034" s="11" t="s">
        <v>5625</v>
      </c>
      <c r="C10034" s="12">
        <v>0.0</v>
      </c>
      <c r="D10034" s="12">
        <f t="shared" si="1"/>
        <v>16</v>
      </c>
    </row>
    <row r="10035">
      <c r="A10035" s="10">
        <v>45246.0</v>
      </c>
      <c r="B10035" s="11" t="s">
        <v>5626</v>
      </c>
      <c r="C10035" s="12">
        <v>0.0</v>
      </c>
      <c r="D10035" s="12">
        <f t="shared" si="1"/>
        <v>16</v>
      </c>
    </row>
    <row r="10036">
      <c r="A10036" s="10">
        <v>45246.0</v>
      </c>
      <c r="B10036" s="11" t="s">
        <v>5627</v>
      </c>
      <c r="C10036" s="12">
        <v>0.0</v>
      </c>
      <c r="D10036" s="12">
        <f t="shared" si="1"/>
        <v>16</v>
      </c>
    </row>
    <row r="10037">
      <c r="A10037" s="10">
        <v>45246.0</v>
      </c>
      <c r="B10037" s="11" t="s">
        <v>5628</v>
      </c>
      <c r="C10037" s="12">
        <v>0.0</v>
      </c>
      <c r="D10037" s="12">
        <f t="shared" si="1"/>
        <v>16</v>
      </c>
    </row>
    <row r="10038">
      <c r="A10038" s="10">
        <v>45246.0</v>
      </c>
      <c r="B10038" s="11" t="s">
        <v>2137</v>
      </c>
      <c r="C10038" s="12">
        <v>0.0</v>
      </c>
      <c r="D10038" s="12">
        <f t="shared" si="1"/>
        <v>16</v>
      </c>
    </row>
    <row r="10039">
      <c r="A10039" s="10">
        <v>45246.0</v>
      </c>
      <c r="B10039" s="11" t="s">
        <v>434</v>
      </c>
      <c r="C10039" s="12">
        <v>0.0</v>
      </c>
      <c r="D10039" s="12">
        <f t="shared" si="1"/>
        <v>16</v>
      </c>
    </row>
    <row r="10040">
      <c r="A10040" s="10">
        <v>45246.0</v>
      </c>
      <c r="B10040" s="11" t="s">
        <v>2006</v>
      </c>
      <c r="C10040" s="12">
        <v>0.0</v>
      </c>
      <c r="D10040" s="12">
        <f t="shared" si="1"/>
        <v>16</v>
      </c>
    </row>
    <row r="10041">
      <c r="A10041" s="10">
        <v>45246.0</v>
      </c>
      <c r="B10041" s="11" t="s">
        <v>5629</v>
      </c>
      <c r="C10041" s="12">
        <v>0.0</v>
      </c>
      <c r="D10041" s="12">
        <f t="shared" si="1"/>
        <v>16</v>
      </c>
    </row>
    <row r="10042">
      <c r="A10042" s="10">
        <v>45246.0</v>
      </c>
      <c r="B10042" s="11" t="s">
        <v>3618</v>
      </c>
      <c r="C10042" s="12">
        <v>0.0</v>
      </c>
      <c r="D10042" s="12">
        <f t="shared" si="1"/>
        <v>16</v>
      </c>
    </row>
    <row r="10043">
      <c r="A10043" s="10">
        <v>45246.0</v>
      </c>
      <c r="B10043" s="11" t="s">
        <v>1479</v>
      </c>
      <c r="C10043" s="12">
        <v>0.0</v>
      </c>
      <c r="D10043" s="12">
        <f t="shared" si="1"/>
        <v>16</v>
      </c>
    </row>
    <row r="10044">
      <c r="A10044" s="10">
        <v>45246.0</v>
      </c>
      <c r="B10044" s="11" t="s">
        <v>3627</v>
      </c>
      <c r="C10044" s="12">
        <v>0.0</v>
      </c>
      <c r="D10044" s="12">
        <f t="shared" si="1"/>
        <v>16</v>
      </c>
    </row>
    <row r="10045">
      <c r="A10045" s="10">
        <v>45246.0</v>
      </c>
      <c r="B10045" s="11" t="s">
        <v>5630</v>
      </c>
      <c r="C10045" s="12">
        <v>0.0</v>
      </c>
      <c r="D10045" s="12">
        <f t="shared" si="1"/>
        <v>16</v>
      </c>
    </row>
    <row r="10046">
      <c r="A10046" s="10">
        <v>45246.0</v>
      </c>
      <c r="B10046" s="11" t="s">
        <v>1022</v>
      </c>
      <c r="C10046" s="12">
        <v>0.0</v>
      </c>
      <c r="D10046" s="12">
        <f t="shared" si="1"/>
        <v>16</v>
      </c>
    </row>
    <row r="10047">
      <c r="A10047" s="10">
        <v>45246.0</v>
      </c>
      <c r="B10047" s="11" t="s">
        <v>1898</v>
      </c>
      <c r="C10047" s="12">
        <v>0.0</v>
      </c>
      <c r="D10047" s="12">
        <f t="shared" si="1"/>
        <v>16</v>
      </c>
    </row>
    <row r="10048">
      <c r="A10048" s="10">
        <v>45246.0</v>
      </c>
      <c r="B10048" s="11" t="s">
        <v>2273</v>
      </c>
      <c r="C10048" s="12">
        <v>0.0</v>
      </c>
      <c r="D10048" s="12">
        <f t="shared" si="1"/>
        <v>16</v>
      </c>
    </row>
    <row r="10049">
      <c r="A10049" s="10">
        <v>45246.0</v>
      </c>
      <c r="B10049" s="11" t="s">
        <v>3259</v>
      </c>
      <c r="C10049" s="12">
        <v>0.0</v>
      </c>
      <c r="D10049" s="12">
        <f t="shared" si="1"/>
        <v>16</v>
      </c>
    </row>
    <row r="10050">
      <c r="A10050" s="10">
        <v>45246.0</v>
      </c>
      <c r="B10050" s="11" t="s">
        <v>5631</v>
      </c>
      <c r="C10050" s="12">
        <v>0.0</v>
      </c>
      <c r="D10050" s="12">
        <f t="shared" si="1"/>
        <v>16</v>
      </c>
    </row>
    <row r="10051">
      <c r="A10051" s="10">
        <v>45246.0</v>
      </c>
      <c r="B10051" s="11" t="s">
        <v>3421</v>
      </c>
      <c r="C10051" s="12">
        <v>0.0</v>
      </c>
      <c r="D10051" s="12">
        <f t="shared" si="1"/>
        <v>16</v>
      </c>
    </row>
    <row r="10052">
      <c r="A10052" s="10">
        <v>45246.0</v>
      </c>
      <c r="B10052" s="11" t="s">
        <v>4165</v>
      </c>
      <c r="C10052" s="12">
        <v>0.0</v>
      </c>
      <c r="D10052" s="12">
        <f t="shared" si="1"/>
        <v>16</v>
      </c>
    </row>
    <row r="10053">
      <c r="A10053" s="10">
        <v>45246.0</v>
      </c>
      <c r="B10053" s="11" t="s">
        <v>1463</v>
      </c>
      <c r="C10053" s="12">
        <v>0.0</v>
      </c>
      <c r="D10053" s="12">
        <f t="shared" si="1"/>
        <v>16</v>
      </c>
    </row>
    <row r="10054">
      <c r="A10054" s="10">
        <v>45246.0</v>
      </c>
      <c r="B10054" s="11" t="s">
        <v>5632</v>
      </c>
      <c r="C10054" s="12">
        <v>0.0</v>
      </c>
      <c r="D10054" s="12">
        <f t="shared" si="1"/>
        <v>16</v>
      </c>
    </row>
    <row r="10055">
      <c r="A10055" s="10">
        <v>45246.0</v>
      </c>
      <c r="B10055" s="11" t="s">
        <v>2087</v>
      </c>
      <c r="C10055" s="12">
        <v>0.0</v>
      </c>
      <c r="D10055" s="12">
        <f t="shared" si="1"/>
        <v>16</v>
      </c>
    </row>
    <row r="10056">
      <c r="A10056" s="10">
        <v>45246.0</v>
      </c>
      <c r="B10056" s="11" t="s">
        <v>650</v>
      </c>
      <c r="C10056" s="12">
        <v>0.0</v>
      </c>
      <c r="D10056" s="12">
        <f t="shared" si="1"/>
        <v>16</v>
      </c>
    </row>
    <row r="10057">
      <c r="A10057" s="10">
        <v>45246.0</v>
      </c>
      <c r="B10057" s="11" t="s">
        <v>5633</v>
      </c>
      <c r="C10057" s="12">
        <v>0.0</v>
      </c>
      <c r="D10057" s="12">
        <f t="shared" si="1"/>
        <v>16</v>
      </c>
    </row>
    <row r="10058">
      <c r="A10058" s="10">
        <v>45246.0</v>
      </c>
      <c r="B10058" s="11" t="s">
        <v>594</v>
      </c>
      <c r="C10058" s="12">
        <v>0.0</v>
      </c>
      <c r="D10058" s="12">
        <f t="shared" si="1"/>
        <v>16</v>
      </c>
    </row>
    <row r="10059">
      <c r="A10059" s="10">
        <v>45246.0</v>
      </c>
      <c r="B10059" s="11" t="s">
        <v>1165</v>
      </c>
      <c r="C10059" s="12">
        <v>0.0</v>
      </c>
      <c r="D10059" s="12">
        <f t="shared" si="1"/>
        <v>16</v>
      </c>
    </row>
    <row r="10060">
      <c r="A10060" s="10">
        <v>45246.0</v>
      </c>
      <c r="B10060" s="11" t="s">
        <v>3812</v>
      </c>
      <c r="C10060" s="12">
        <v>0.0</v>
      </c>
      <c r="D10060" s="12">
        <f t="shared" si="1"/>
        <v>16</v>
      </c>
    </row>
    <row r="10061">
      <c r="A10061" s="10">
        <v>45246.0</v>
      </c>
      <c r="B10061" s="11" t="s">
        <v>5634</v>
      </c>
      <c r="C10061" s="12">
        <v>0.0</v>
      </c>
      <c r="D10061" s="12">
        <f t="shared" si="1"/>
        <v>16</v>
      </c>
    </row>
    <row r="10062">
      <c r="A10062" s="10">
        <v>45246.0</v>
      </c>
      <c r="B10062" s="11" t="s">
        <v>2239</v>
      </c>
      <c r="C10062" s="12">
        <v>0.0</v>
      </c>
      <c r="D10062" s="12">
        <f t="shared" si="1"/>
        <v>16</v>
      </c>
    </row>
    <row r="10063">
      <c r="A10063" s="10">
        <v>45246.0</v>
      </c>
      <c r="B10063" s="11" t="s">
        <v>5635</v>
      </c>
      <c r="C10063" s="12">
        <v>0.0</v>
      </c>
      <c r="D10063" s="12">
        <f t="shared" si="1"/>
        <v>16</v>
      </c>
    </row>
    <row r="10064">
      <c r="A10064" s="10">
        <v>45246.0</v>
      </c>
      <c r="B10064" s="11" t="s">
        <v>5636</v>
      </c>
      <c r="C10064" s="12">
        <v>0.0</v>
      </c>
      <c r="D10064" s="12">
        <f t="shared" si="1"/>
        <v>16</v>
      </c>
    </row>
    <row r="10065">
      <c r="A10065" s="10">
        <v>45246.0</v>
      </c>
      <c r="B10065" s="11" t="s">
        <v>5637</v>
      </c>
      <c r="C10065" s="12">
        <v>0.0</v>
      </c>
      <c r="D10065" s="12">
        <f t="shared" si="1"/>
        <v>16</v>
      </c>
    </row>
    <row r="10066">
      <c r="A10066" s="10">
        <v>45246.0</v>
      </c>
      <c r="B10066" s="11" t="s">
        <v>2394</v>
      </c>
      <c r="C10066" s="12">
        <v>0.0</v>
      </c>
      <c r="D10066" s="12">
        <f t="shared" si="1"/>
        <v>16</v>
      </c>
    </row>
    <row r="10067">
      <c r="A10067" s="10">
        <v>45246.0</v>
      </c>
      <c r="B10067" s="11" t="s">
        <v>2122</v>
      </c>
      <c r="C10067" s="12">
        <v>0.0</v>
      </c>
      <c r="D10067" s="12">
        <f t="shared" si="1"/>
        <v>16</v>
      </c>
    </row>
    <row r="10068">
      <c r="A10068" s="10">
        <v>45246.0</v>
      </c>
      <c r="B10068" s="11" t="s">
        <v>1839</v>
      </c>
      <c r="C10068" s="12">
        <v>0.0</v>
      </c>
      <c r="D10068" s="12">
        <f t="shared" si="1"/>
        <v>16</v>
      </c>
    </row>
    <row r="10069">
      <c r="A10069" s="10">
        <v>45246.0</v>
      </c>
      <c r="B10069" s="11" t="s">
        <v>2388</v>
      </c>
      <c r="C10069" s="12">
        <v>0.0</v>
      </c>
      <c r="D10069" s="12">
        <f t="shared" si="1"/>
        <v>16</v>
      </c>
    </row>
    <row r="10070">
      <c r="A10070" s="10">
        <v>45246.0</v>
      </c>
      <c r="B10070" s="11" t="s">
        <v>5638</v>
      </c>
      <c r="C10070" s="12">
        <v>0.0</v>
      </c>
      <c r="D10070" s="12">
        <f t="shared" si="1"/>
        <v>16</v>
      </c>
    </row>
    <row r="10071">
      <c r="A10071" s="10">
        <v>45246.0</v>
      </c>
      <c r="B10071" s="11" t="s">
        <v>5639</v>
      </c>
      <c r="C10071" s="12">
        <v>0.0</v>
      </c>
      <c r="D10071" s="12">
        <f t="shared" si="1"/>
        <v>16</v>
      </c>
    </row>
    <row r="10072">
      <c r="A10072" s="10">
        <v>45246.0</v>
      </c>
      <c r="B10072" s="11" t="s">
        <v>1139</v>
      </c>
      <c r="C10072" s="12">
        <v>0.0</v>
      </c>
      <c r="D10072" s="12">
        <f t="shared" si="1"/>
        <v>16</v>
      </c>
    </row>
    <row r="10073">
      <c r="A10073" s="10">
        <v>45246.0</v>
      </c>
      <c r="B10073" s="11" t="s">
        <v>1183</v>
      </c>
      <c r="C10073" s="12">
        <v>0.0</v>
      </c>
      <c r="D10073" s="12">
        <f t="shared" si="1"/>
        <v>16</v>
      </c>
    </row>
    <row r="10074">
      <c r="A10074" s="10">
        <v>45246.0</v>
      </c>
      <c r="B10074" s="11" t="s">
        <v>3815</v>
      </c>
      <c r="C10074" s="12">
        <v>0.0</v>
      </c>
      <c r="D10074" s="12">
        <f t="shared" si="1"/>
        <v>16</v>
      </c>
    </row>
    <row r="10075">
      <c r="A10075" s="10">
        <v>45246.0</v>
      </c>
      <c r="B10075" s="11" t="s">
        <v>5640</v>
      </c>
      <c r="C10075" s="12">
        <v>0.0</v>
      </c>
      <c r="D10075" s="12">
        <f t="shared" si="1"/>
        <v>16</v>
      </c>
    </row>
    <row r="10076">
      <c r="A10076" s="10">
        <v>45246.0</v>
      </c>
      <c r="B10076" s="11" t="s">
        <v>1385</v>
      </c>
      <c r="C10076" s="12">
        <v>0.0</v>
      </c>
      <c r="D10076" s="12">
        <f t="shared" si="1"/>
        <v>16</v>
      </c>
    </row>
    <row r="10077">
      <c r="A10077" s="10">
        <v>45246.0</v>
      </c>
      <c r="B10077" s="11" t="s">
        <v>2601</v>
      </c>
      <c r="C10077" s="12">
        <v>0.0</v>
      </c>
      <c r="D10077" s="12">
        <f t="shared" si="1"/>
        <v>16</v>
      </c>
    </row>
    <row r="10078">
      <c r="A10078" s="10">
        <v>45246.0</v>
      </c>
      <c r="B10078" s="11" t="s">
        <v>601</v>
      </c>
      <c r="C10078" s="12">
        <v>0.0</v>
      </c>
      <c r="D10078" s="12">
        <f t="shared" si="1"/>
        <v>16</v>
      </c>
    </row>
    <row r="10079">
      <c r="A10079" s="10">
        <v>45246.0</v>
      </c>
      <c r="B10079" s="11" t="s">
        <v>5641</v>
      </c>
      <c r="C10079" s="12">
        <v>0.0</v>
      </c>
      <c r="D10079" s="12">
        <f t="shared" si="1"/>
        <v>16</v>
      </c>
    </row>
    <row r="10080">
      <c r="A10080" s="10">
        <v>45246.0</v>
      </c>
      <c r="B10080" s="11" t="s">
        <v>2297</v>
      </c>
      <c r="C10080" s="12">
        <v>0.0</v>
      </c>
      <c r="D10080" s="12">
        <f t="shared" si="1"/>
        <v>16</v>
      </c>
    </row>
    <row r="10081">
      <c r="A10081" s="10">
        <v>45246.0</v>
      </c>
      <c r="B10081" s="11" t="s">
        <v>813</v>
      </c>
      <c r="C10081" s="12">
        <v>0.0</v>
      </c>
      <c r="D10081" s="12">
        <f t="shared" si="1"/>
        <v>16</v>
      </c>
    </row>
    <row r="10082">
      <c r="A10082" s="10">
        <v>45246.0</v>
      </c>
      <c r="B10082" s="11" t="s">
        <v>5642</v>
      </c>
      <c r="C10082" s="12">
        <v>0.0</v>
      </c>
      <c r="D10082" s="12">
        <f t="shared" si="1"/>
        <v>16</v>
      </c>
    </row>
    <row r="10083">
      <c r="A10083" s="10">
        <v>45246.0</v>
      </c>
      <c r="B10083" s="11" t="s">
        <v>3961</v>
      </c>
      <c r="C10083" s="12">
        <v>0.0</v>
      </c>
      <c r="D10083" s="12">
        <f t="shared" si="1"/>
        <v>16</v>
      </c>
    </row>
    <row r="10084">
      <c r="A10084" s="10">
        <v>45246.0</v>
      </c>
      <c r="B10084" s="11" t="s">
        <v>742</v>
      </c>
      <c r="C10084" s="12">
        <v>0.0</v>
      </c>
      <c r="D10084" s="12">
        <f t="shared" si="1"/>
        <v>16</v>
      </c>
    </row>
    <row r="10085">
      <c r="A10085" s="10">
        <v>45246.0</v>
      </c>
      <c r="B10085" s="11" t="s">
        <v>268</v>
      </c>
      <c r="C10085" s="12">
        <v>0.0</v>
      </c>
      <c r="D10085" s="12">
        <f t="shared" si="1"/>
        <v>16</v>
      </c>
    </row>
    <row r="10086">
      <c r="A10086" s="10">
        <v>45246.0</v>
      </c>
      <c r="B10086" s="11" t="s">
        <v>5006</v>
      </c>
      <c r="C10086" s="12">
        <v>0.0</v>
      </c>
      <c r="D10086" s="12">
        <f t="shared" si="1"/>
        <v>16</v>
      </c>
    </row>
    <row r="10087">
      <c r="A10087" s="10">
        <v>45246.0</v>
      </c>
      <c r="B10087" s="11" t="s">
        <v>5643</v>
      </c>
      <c r="C10087" s="12">
        <v>0.0</v>
      </c>
      <c r="D10087" s="12">
        <f t="shared" si="1"/>
        <v>16</v>
      </c>
    </row>
    <row r="10088">
      <c r="A10088" s="10">
        <v>45246.0</v>
      </c>
      <c r="B10088" s="11" t="s">
        <v>963</v>
      </c>
      <c r="C10088" s="12">
        <v>0.0</v>
      </c>
      <c r="D10088" s="12">
        <f t="shared" si="1"/>
        <v>16</v>
      </c>
    </row>
    <row r="10089">
      <c r="A10089" s="10">
        <v>45246.0</v>
      </c>
      <c r="B10089" s="11" t="s">
        <v>870</v>
      </c>
      <c r="C10089" s="12">
        <v>0.0</v>
      </c>
      <c r="D10089" s="12">
        <f t="shared" si="1"/>
        <v>16</v>
      </c>
    </row>
    <row r="10090">
      <c r="A10090" s="10">
        <v>45246.0</v>
      </c>
      <c r="B10090" s="11" t="s">
        <v>5644</v>
      </c>
      <c r="C10090" s="12">
        <v>0.0</v>
      </c>
      <c r="D10090" s="12">
        <f t="shared" si="1"/>
        <v>16</v>
      </c>
    </row>
    <row r="10091">
      <c r="A10091" s="10">
        <v>45234.0</v>
      </c>
      <c r="B10091" s="11" t="s">
        <v>1414</v>
      </c>
      <c r="C10091" s="12">
        <v>0.0</v>
      </c>
      <c r="D10091" s="12">
        <f t="shared" si="1"/>
        <v>4</v>
      </c>
    </row>
    <row r="10092">
      <c r="A10092" s="10">
        <v>45234.0</v>
      </c>
      <c r="B10092" s="11" t="s">
        <v>848</v>
      </c>
      <c r="C10092" s="12">
        <v>0.0</v>
      </c>
      <c r="D10092" s="12">
        <f t="shared" si="1"/>
        <v>4</v>
      </c>
    </row>
    <row r="10093">
      <c r="A10093" s="10">
        <v>45234.0</v>
      </c>
      <c r="B10093" s="11" t="s">
        <v>5645</v>
      </c>
      <c r="C10093" s="12">
        <v>0.0</v>
      </c>
      <c r="D10093" s="12">
        <f t="shared" si="1"/>
        <v>4</v>
      </c>
    </row>
    <row r="10094">
      <c r="A10094" s="10">
        <v>45234.0</v>
      </c>
      <c r="B10094" s="11" t="s">
        <v>5583</v>
      </c>
      <c r="C10094" s="12">
        <v>0.0</v>
      </c>
      <c r="D10094" s="12">
        <f t="shared" si="1"/>
        <v>4</v>
      </c>
    </row>
    <row r="10095">
      <c r="A10095" s="10">
        <v>45234.0</v>
      </c>
      <c r="B10095" s="11" t="s">
        <v>2778</v>
      </c>
      <c r="C10095" s="12">
        <v>0.0</v>
      </c>
      <c r="D10095" s="12">
        <f t="shared" si="1"/>
        <v>4</v>
      </c>
    </row>
    <row r="10096">
      <c r="A10096" s="10">
        <v>45234.0</v>
      </c>
      <c r="B10096" s="11" t="s">
        <v>1972</v>
      </c>
      <c r="C10096" s="12">
        <v>0.0</v>
      </c>
      <c r="D10096" s="12">
        <f t="shared" si="1"/>
        <v>4</v>
      </c>
    </row>
    <row r="10097">
      <c r="A10097" s="10">
        <v>45234.0</v>
      </c>
      <c r="B10097" s="11" t="s">
        <v>4239</v>
      </c>
      <c r="C10097" s="12">
        <v>0.0</v>
      </c>
      <c r="D10097" s="12">
        <f t="shared" si="1"/>
        <v>4</v>
      </c>
    </row>
    <row r="10098">
      <c r="A10098" s="10">
        <v>45234.0</v>
      </c>
      <c r="B10098" s="11" t="s">
        <v>5646</v>
      </c>
      <c r="C10098" s="12">
        <v>0.0</v>
      </c>
      <c r="D10098" s="12">
        <f t="shared" si="1"/>
        <v>4</v>
      </c>
    </row>
    <row r="10099">
      <c r="A10099" s="10">
        <v>45234.0</v>
      </c>
      <c r="B10099" s="11" t="s">
        <v>1488</v>
      </c>
      <c r="C10099" s="12">
        <v>0.0</v>
      </c>
      <c r="D10099" s="12">
        <f t="shared" si="1"/>
        <v>4</v>
      </c>
    </row>
    <row r="10100">
      <c r="A10100" s="10">
        <v>45234.0</v>
      </c>
      <c r="B10100" s="11" t="s">
        <v>1111</v>
      </c>
      <c r="C10100" s="12">
        <v>0.0</v>
      </c>
      <c r="D10100" s="12">
        <f t="shared" si="1"/>
        <v>4</v>
      </c>
    </row>
    <row r="10101">
      <c r="A10101" s="10">
        <v>45234.0</v>
      </c>
      <c r="B10101" s="11" t="s">
        <v>363</v>
      </c>
      <c r="C10101" s="12">
        <v>0.0</v>
      </c>
      <c r="D10101" s="12">
        <f t="shared" si="1"/>
        <v>4</v>
      </c>
    </row>
    <row r="10102">
      <c r="A10102" s="10">
        <v>45234.0</v>
      </c>
      <c r="B10102" s="11" t="s">
        <v>1647</v>
      </c>
      <c r="C10102" s="12">
        <v>0.0</v>
      </c>
      <c r="D10102" s="12">
        <f t="shared" si="1"/>
        <v>4</v>
      </c>
    </row>
    <row r="10103">
      <c r="A10103" s="10">
        <v>45234.0</v>
      </c>
      <c r="B10103" s="11" t="s">
        <v>2589</v>
      </c>
      <c r="C10103" s="12">
        <v>0.0</v>
      </c>
      <c r="D10103" s="12">
        <f t="shared" si="1"/>
        <v>4</v>
      </c>
    </row>
    <row r="10104">
      <c r="A10104" s="10">
        <v>45234.0</v>
      </c>
      <c r="B10104" s="11" t="s">
        <v>5647</v>
      </c>
      <c r="C10104" s="12">
        <v>0.0</v>
      </c>
      <c r="D10104" s="12">
        <f t="shared" si="1"/>
        <v>4</v>
      </c>
    </row>
    <row r="10105">
      <c r="A10105" s="10">
        <v>45234.0</v>
      </c>
      <c r="B10105" s="11" t="s">
        <v>5648</v>
      </c>
      <c r="C10105" s="12">
        <v>0.0</v>
      </c>
      <c r="D10105" s="12">
        <f t="shared" si="1"/>
        <v>4</v>
      </c>
    </row>
    <row r="10106">
      <c r="A10106" s="10">
        <v>45234.0</v>
      </c>
      <c r="B10106" s="11" t="s">
        <v>4196</v>
      </c>
      <c r="C10106" s="12">
        <v>0.0</v>
      </c>
      <c r="D10106" s="12">
        <f t="shared" si="1"/>
        <v>4</v>
      </c>
    </row>
    <row r="10107">
      <c r="A10107" s="10">
        <v>45234.0</v>
      </c>
      <c r="B10107" s="11" t="s">
        <v>5649</v>
      </c>
      <c r="C10107" s="12">
        <v>0.0</v>
      </c>
      <c r="D10107" s="12">
        <f t="shared" si="1"/>
        <v>4</v>
      </c>
    </row>
    <row r="10108">
      <c r="A10108" s="10">
        <v>45234.0</v>
      </c>
      <c r="B10108" s="11" t="s">
        <v>5408</v>
      </c>
      <c r="C10108" s="12">
        <v>0.0</v>
      </c>
      <c r="D10108" s="12">
        <f t="shared" si="1"/>
        <v>4</v>
      </c>
    </row>
    <row r="10109">
      <c r="A10109" s="10">
        <v>45234.0</v>
      </c>
      <c r="B10109" s="11" t="s">
        <v>2507</v>
      </c>
      <c r="C10109" s="12">
        <v>0.0</v>
      </c>
      <c r="D10109" s="12">
        <f t="shared" si="1"/>
        <v>4</v>
      </c>
    </row>
    <row r="10110">
      <c r="A10110" s="10">
        <v>45234.0</v>
      </c>
      <c r="B10110" s="11" t="s">
        <v>1700</v>
      </c>
      <c r="C10110" s="12">
        <v>0.0</v>
      </c>
      <c r="D10110" s="12">
        <f t="shared" si="1"/>
        <v>4</v>
      </c>
    </row>
    <row r="10111">
      <c r="A10111" s="10">
        <v>45234.0</v>
      </c>
      <c r="B10111" s="11" t="s">
        <v>4548</v>
      </c>
      <c r="C10111" s="12">
        <v>0.0</v>
      </c>
      <c r="D10111" s="12">
        <f t="shared" si="1"/>
        <v>4</v>
      </c>
    </row>
    <row r="10112">
      <c r="A10112" s="10">
        <v>45234.0</v>
      </c>
      <c r="B10112" s="11" t="s">
        <v>4350</v>
      </c>
      <c r="C10112" s="12">
        <v>0.0</v>
      </c>
      <c r="D10112" s="12">
        <f t="shared" si="1"/>
        <v>4</v>
      </c>
    </row>
    <row r="10113">
      <c r="A10113" s="10">
        <v>45234.0</v>
      </c>
      <c r="B10113" s="11" t="s">
        <v>2199</v>
      </c>
      <c r="C10113" s="12">
        <v>0.0</v>
      </c>
      <c r="D10113" s="12">
        <f t="shared" si="1"/>
        <v>4</v>
      </c>
    </row>
    <row r="10114">
      <c r="A10114" s="10">
        <v>45234.0</v>
      </c>
      <c r="B10114" s="11" t="s">
        <v>2560</v>
      </c>
      <c r="C10114" s="12">
        <v>0.0</v>
      </c>
      <c r="D10114" s="12">
        <f t="shared" si="1"/>
        <v>4</v>
      </c>
    </row>
    <row r="10115">
      <c r="A10115" s="10">
        <v>45234.0</v>
      </c>
      <c r="B10115" s="11" t="s">
        <v>1239</v>
      </c>
      <c r="C10115" s="12">
        <v>0.0</v>
      </c>
      <c r="D10115" s="12">
        <f t="shared" si="1"/>
        <v>4</v>
      </c>
    </row>
    <row r="10116">
      <c r="A10116" s="10">
        <v>45234.0</v>
      </c>
      <c r="B10116" s="11" t="s">
        <v>5650</v>
      </c>
      <c r="C10116" s="12">
        <v>0.0</v>
      </c>
      <c r="D10116" s="12">
        <f t="shared" si="1"/>
        <v>4</v>
      </c>
    </row>
    <row r="10117">
      <c r="A10117" s="10">
        <v>45234.0</v>
      </c>
      <c r="B10117" s="11" t="s">
        <v>5651</v>
      </c>
      <c r="C10117" s="12">
        <v>0.0</v>
      </c>
      <c r="D10117" s="12">
        <f t="shared" si="1"/>
        <v>4</v>
      </c>
    </row>
    <row r="10118">
      <c r="A10118" s="10">
        <v>45234.0</v>
      </c>
      <c r="B10118" s="11" t="s">
        <v>2859</v>
      </c>
      <c r="C10118" s="12">
        <v>0.0</v>
      </c>
      <c r="D10118" s="12">
        <f t="shared" si="1"/>
        <v>4</v>
      </c>
    </row>
    <row r="10119">
      <c r="A10119" s="10">
        <v>45234.0</v>
      </c>
      <c r="B10119" s="11" t="s">
        <v>1437</v>
      </c>
      <c r="C10119" s="12">
        <v>0.0</v>
      </c>
      <c r="D10119" s="12">
        <f t="shared" si="1"/>
        <v>4</v>
      </c>
    </row>
    <row r="10120">
      <c r="A10120" s="10">
        <v>45234.0</v>
      </c>
      <c r="B10120" s="11" t="s">
        <v>5652</v>
      </c>
      <c r="C10120" s="12">
        <v>0.0</v>
      </c>
      <c r="D10120" s="12">
        <f t="shared" si="1"/>
        <v>4</v>
      </c>
    </row>
    <row r="10121">
      <c r="A10121" s="10">
        <v>45234.0</v>
      </c>
      <c r="B10121" s="11" t="s">
        <v>5653</v>
      </c>
      <c r="C10121" s="12">
        <v>0.0</v>
      </c>
      <c r="D10121" s="12">
        <f t="shared" si="1"/>
        <v>4</v>
      </c>
    </row>
    <row r="10122">
      <c r="A10122" s="10">
        <v>45234.0</v>
      </c>
      <c r="B10122" s="11" t="s">
        <v>2351</v>
      </c>
      <c r="C10122" s="12">
        <v>0.0</v>
      </c>
      <c r="D10122" s="12">
        <f t="shared" si="1"/>
        <v>4</v>
      </c>
    </row>
    <row r="10123">
      <c r="A10123" s="10">
        <v>45234.0</v>
      </c>
      <c r="B10123" s="11" t="s">
        <v>2467</v>
      </c>
      <c r="C10123" s="12">
        <v>0.0</v>
      </c>
      <c r="D10123" s="12">
        <f t="shared" si="1"/>
        <v>4</v>
      </c>
    </row>
    <row r="10124">
      <c r="A10124" s="10">
        <v>45234.0</v>
      </c>
      <c r="B10124" s="11" t="s">
        <v>4200</v>
      </c>
      <c r="C10124" s="12">
        <v>0.0</v>
      </c>
      <c r="D10124" s="12">
        <f t="shared" si="1"/>
        <v>4</v>
      </c>
    </row>
    <row r="10125">
      <c r="A10125" s="10">
        <v>45234.0</v>
      </c>
      <c r="B10125" s="11" t="s">
        <v>5654</v>
      </c>
      <c r="C10125" s="12">
        <v>0.0</v>
      </c>
      <c r="D10125" s="12">
        <f t="shared" si="1"/>
        <v>4</v>
      </c>
    </row>
    <row r="10126">
      <c r="A10126" s="10">
        <v>45234.0</v>
      </c>
      <c r="B10126" s="11" t="s">
        <v>402</v>
      </c>
      <c r="C10126" s="12">
        <v>0.0</v>
      </c>
      <c r="D10126" s="12">
        <f t="shared" si="1"/>
        <v>4</v>
      </c>
    </row>
    <row r="10127">
      <c r="A10127" s="10">
        <v>45236.0</v>
      </c>
      <c r="B10127" s="11" t="s">
        <v>1901</v>
      </c>
      <c r="C10127" s="12">
        <v>0.0</v>
      </c>
      <c r="D10127" s="12">
        <f t="shared" si="1"/>
        <v>6</v>
      </c>
    </row>
    <row r="10128">
      <c r="A10128" s="10">
        <v>45236.0</v>
      </c>
      <c r="B10128" s="11" t="s">
        <v>5655</v>
      </c>
      <c r="C10128" s="12">
        <v>0.0</v>
      </c>
      <c r="D10128" s="12">
        <f t="shared" si="1"/>
        <v>6</v>
      </c>
    </row>
    <row r="10129">
      <c r="A10129" s="10">
        <v>45236.0</v>
      </c>
      <c r="B10129" s="11" t="s">
        <v>755</v>
      </c>
      <c r="C10129" s="12">
        <v>0.0</v>
      </c>
      <c r="D10129" s="12">
        <f t="shared" si="1"/>
        <v>6</v>
      </c>
    </row>
    <row r="10130">
      <c r="A10130" s="10">
        <v>45236.0</v>
      </c>
      <c r="B10130" s="11" t="s">
        <v>449</v>
      </c>
      <c r="C10130" s="12">
        <v>0.0</v>
      </c>
      <c r="D10130" s="12">
        <f t="shared" si="1"/>
        <v>6</v>
      </c>
    </row>
    <row r="10131">
      <c r="A10131" s="10">
        <v>45236.0</v>
      </c>
      <c r="B10131" s="11" t="s">
        <v>475</v>
      </c>
      <c r="C10131" s="12">
        <v>0.0</v>
      </c>
      <c r="D10131" s="12">
        <f t="shared" si="1"/>
        <v>6</v>
      </c>
    </row>
    <row r="10132">
      <c r="A10132" s="10">
        <v>45236.0</v>
      </c>
      <c r="B10132" s="11" t="s">
        <v>1842</v>
      </c>
      <c r="C10132" s="12">
        <v>0.0</v>
      </c>
      <c r="D10132" s="12">
        <f t="shared" si="1"/>
        <v>6</v>
      </c>
    </row>
    <row r="10133">
      <c r="A10133" s="10">
        <v>45236.0</v>
      </c>
      <c r="B10133" s="11" t="s">
        <v>5656</v>
      </c>
      <c r="C10133" s="12">
        <v>0.0</v>
      </c>
      <c r="D10133" s="12">
        <f t="shared" si="1"/>
        <v>6</v>
      </c>
    </row>
    <row r="10134">
      <c r="A10134" s="10">
        <v>45236.0</v>
      </c>
      <c r="B10134" s="11" t="s">
        <v>5657</v>
      </c>
      <c r="C10134" s="12">
        <v>0.0</v>
      </c>
      <c r="D10134" s="12">
        <f t="shared" si="1"/>
        <v>6</v>
      </c>
    </row>
    <row r="10135">
      <c r="A10135" s="10">
        <v>45236.0</v>
      </c>
      <c r="B10135" s="11" t="s">
        <v>1381</v>
      </c>
      <c r="C10135" s="12">
        <v>0.0</v>
      </c>
      <c r="D10135" s="12">
        <f t="shared" si="1"/>
        <v>6</v>
      </c>
    </row>
    <row r="10136">
      <c r="A10136" s="10">
        <v>45236.0</v>
      </c>
      <c r="B10136" s="11" t="s">
        <v>3045</v>
      </c>
      <c r="C10136" s="12">
        <v>0.0</v>
      </c>
      <c r="D10136" s="12">
        <f t="shared" si="1"/>
        <v>6</v>
      </c>
    </row>
    <row r="10137">
      <c r="A10137" s="10">
        <v>45236.0</v>
      </c>
      <c r="B10137" s="11" t="s">
        <v>2613</v>
      </c>
      <c r="C10137" s="12">
        <v>0.0</v>
      </c>
      <c r="D10137" s="12">
        <f t="shared" si="1"/>
        <v>6</v>
      </c>
    </row>
    <row r="10138">
      <c r="A10138" s="10">
        <v>45236.0</v>
      </c>
      <c r="B10138" s="11" t="s">
        <v>5658</v>
      </c>
      <c r="C10138" s="12">
        <v>0.0</v>
      </c>
      <c r="D10138" s="12">
        <f t="shared" si="1"/>
        <v>6</v>
      </c>
    </row>
    <row r="10139">
      <c r="A10139" s="10">
        <v>45236.0</v>
      </c>
      <c r="B10139" s="11" t="s">
        <v>5659</v>
      </c>
      <c r="C10139" s="12">
        <v>0.0</v>
      </c>
      <c r="D10139" s="12">
        <f t="shared" si="1"/>
        <v>6</v>
      </c>
    </row>
    <row r="10140">
      <c r="A10140" s="10">
        <v>45236.0</v>
      </c>
      <c r="B10140" s="11" t="s">
        <v>660</v>
      </c>
      <c r="C10140" s="12">
        <v>0.0</v>
      </c>
      <c r="D10140" s="12">
        <f t="shared" si="1"/>
        <v>6</v>
      </c>
    </row>
    <row r="10141">
      <c r="A10141" s="10">
        <v>45236.0</v>
      </c>
      <c r="B10141" s="11" t="s">
        <v>315</v>
      </c>
      <c r="C10141" s="12">
        <v>0.0</v>
      </c>
      <c r="D10141" s="12">
        <f t="shared" si="1"/>
        <v>6</v>
      </c>
    </row>
    <row r="10142">
      <c r="A10142" s="10">
        <v>45236.0</v>
      </c>
      <c r="B10142" s="11" t="s">
        <v>5660</v>
      </c>
      <c r="C10142" s="12">
        <v>0.0</v>
      </c>
      <c r="D10142" s="12">
        <f t="shared" si="1"/>
        <v>6</v>
      </c>
    </row>
    <row r="10143">
      <c r="A10143" s="10">
        <v>45236.0</v>
      </c>
      <c r="B10143" s="11" t="s">
        <v>1915</v>
      </c>
      <c r="C10143" s="12">
        <v>0.0</v>
      </c>
      <c r="D10143" s="12">
        <f t="shared" si="1"/>
        <v>6</v>
      </c>
    </row>
    <row r="10144">
      <c r="A10144" s="10">
        <v>45236.0</v>
      </c>
      <c r="B10144" s="11" t="s">
        <v>1787</v>
      </c>
      <c r="C10144" s="12">
        <v>0.0</v>
      </c>
      <c r="D10144" s="12">
        <f t="shared" si="1"/>
        <v>6</v>
      </c>
    </row>
    <row r="10145">
      <c r="A10145" s="10">
        <v>45236.0</v>
      </c>
      <c r="B10145" s="11" t="s">
        <v>635</v>
      </c>
      <c r="C10145" s="12">
        <v>0.0</v>
      </c>
      <c r="D10145" s="12">
        <f t="shared" si="1"/>
        <v>6</v>
      </c>
    </row>
    <row r="10146">
      <c r="A10146" s="10">
        <v>45236.0</v>
      </c>
      <c r="B10146" s="11" t="s">
        <v>1128</v>
      </c>
      <c r="C10146" s="12">
        <v>0.0</v>
      </c>
      <c r="D10146" s="12">
        <f t="shared" si="1"/>
        <v>6</v>
      </c>
    </row>
    <row r="10147">
      <c r="A10147" s="10">
        <v>45236.0</v>
      </c>
      <c r="B10147" s="11" t="s">
        <v>5079</v>
      </c>
      <c r="C10147" s="12">
        <v>0.0</v>
      </c>
      <c r="D10147" s="12">
        <f t="shared" si="1"/>
        <v>6</v>
      </c>
    </row>
    <row r="10148">
      <c r="A10148" s="10">
        <v>45236.0</v>
      </c>
      <c r="B10148" s="11" t="s">
        <v>286</v>
      </c>
      <c r="C10148" s="12">
        <v>0.0</v>
      </c>
      <c r="D10148" s="12">
        <f t="shared" si="1"/>
        <v>6</v>
      </c>
    </row>
    <row r="10149">
      <c r="A10149" s="10">
        <v>45236.0</v>
      </c>
      <c r="B10149" s="11" t="s">
        <v>2467</v>
      </c>
      <c r="C10149" s="12">
        <v>0.0</v>
      </c>
      <c r="D10149" s="12">
        <f t="shared" si="1"/>
        <v>6</v>
      </c>
    </row>
    <row r="10150">
      <c r="A10150" s="10">
        <v>45236.0</v>
      </c>
      <c r="B10150" s="11" t="s">
        <v>5661</v>
      </c>
      <c r="C10150" s="12">
        <v>0.0</v>
      </c>
      <c r="D10150" s="12">
        <f t="shared" si="1"/>
        <v>6</v>
      </c>
    </row>
    <row r="10151">
      <c r="A10151" s="10">
        <v>45236.0</v>
      </c>
      <c r="B10151" s="11" t="s">
        <v>5662</v>
      </c>
      <c r="C10151" s="12">
        <v>0.0</v>
      </c>
      <c r="D10151" s="12">
        <f t="shared" si="1"/>
        <v>6</v>
      </c>
    </row>
    <row r="10152">
      <c r="A10152" s="10">
        <v>45236.0</v>
      </c>
      <c r="B10152" s="11" t="s">
        <v>1824</v>
      </c>
      <c r="C10152" s="12">
        <v>0.0</v>
      </c>
      <c r="D10152" s="12">
        <f t="shared" si="1"/>
        <v>6</v>
      </c>
    </row>
    <row r="10153">
      <c r="A10153" s="10">
        <v>45236.0</v>
      </c>
      <c r="B10153" s="11" t="s">
        <v>3051</v>
      </c>
      <c r="C10153" s="12">
        <v>0.0</v>
      </c>
      <c r="D10153" s="12">
        <f t="shared" si="1"/>
        <v>6</v>
      </c>
    </row>
    <row r="10154">
      <c r="A10154" s="10">
        <v>45236.0</v>
      </c>
      <c r="B10154" s="11" t="s">
        <v>443</v>
      </c>
      <c r="C10154" s="12">
        <v>0.0</v>
      </c>
      <c r="D10154" s="12">
        <f t="shared" si="1"/>
        <v>6</v>
      </c>
    </row>
    <row r="10155">
      <c r="A10155" s="10">
        <v>45236.0</v>
      </c>
      <c r="B10155" s="11" t="s">
        <v>2156</v>
      </c>
      <c r="C10155" s="12">
        <v>0.0</v>
      </c>
      <c r="D10155" s="12">
        <f t="shared" si="1"/>
        <v>6</v>
      </c>
    </row>
    <row r="10156">
      <c r="A10156" s="10">
        <v>45236.0</v>
      </c>
      <c r="B10156" s="11" t="s">
        <v>1059</v>
      </c>
      <c r="C10156" s="12">
        <v>0.0</v>
      </c>
      <c r="D10156" s="12">
        <f t="shared" si="1"/>
        <v>6</v>
      </c>
    </row>
    <row r="10157">
      <c r="A10157" s="10">
        <v>45236.0</v>
      </c>
      <c r="B10157" s="11" t="s">
        <v>5663</v>
      </c>
      <c r="C10157" s="12">
        <v>0.0</v>
      </c>
      <c r="D10157" s="12">
        <f t="shared" si="1"/>
        <v>6</v>
      </c>
    </row>
    <row r="10158">
      <c r="A10158" s="10">
        <v>45236.0</v>
      </c>
      <c r="B10158" s="11" t="s">
        <v>5664</v>
      </c>
      <c r="C10158" s="12">
        <v>0.0</v>
      </c>
      <c r="D10158" s="12">
        <f t="shared" si="1"/>
        <v>6</v>
      </c>
    </row>
    <row r="10159">
      <c r="A10159" s="10">
        <v>45236.0</v>
      </c>
      <c r="B10159" s="11" t="s">
        <v>528</v>
      </c>
      <c r="C10159" s="12">
        <v>0.0</v>
      </c>
      <c r="D10159" s="12">
        <f t="shared" si="1"/>
        <v>6</v>
      </c>
    </row>
    <row r="10160">
      <c r="A10160" s="10">
        <v>45236.0</v>
      </c>
      <c r="B10160" s="11" t="s">
        <v>1898</v>
      </c>
      <c r="C10160" s="12">
        <v>0.0</v>
      </c>
      <c r="D10160" s="12">
        <f t="shared" si="1"/>
        <v>6</v>
      </c>
    </row>
    <row r="10161">
      <c r="A10161" s="10">
        <v>45236.0</v>
      </c>
      <c r="B10161" s="11" t="s">
        <v>1248</v>
      </c>
      <c r="C10161" s="12">
        <v>0.0</v>
      </c>
      <c r="D10161" s="12">
        <f t="shared" si="1"/>
        <v>6</v>
      </c>
    </row>
    <row r="10162">
      <c r="A10162" s="10">
        <v>45236.0</v>
      </c>
      <c r="B10162" s="11" t="s">
        <v>4596</v>
      </c>
      <c r="C10162" s="12">
        <v>0.0</v>
      </c>
      <c r="D10162" s="12">
        <f t="shared" si="1"/>
        <v>6</v>
      </c>
    </row>
    <row r="10163">
      <c r="A10163" s="10">
        <v>45236.0</v>
      </c>
      <c r="B10163" s="11" t="s">
        <v>1054</v>
      </c>
      <c r="C10163" s="12">
        <v>0.0</v>
      </c>
      <c r="D10163" s="12">
        <f t="shared" si="1"/>
        <v>6</v>
      </c>
    </row>
    <row r="10164">
      <c r="A10164" s="10">
        <v>45236.0</v>
      </c>
      <c r="B10164" s="11" t="s">
        <v>3346</v>
      </c>
      <c r="C10164" s="12">
        <v>0.0</v>
      </c>
      <c r="D10164" s="12">
        <f t="shared" si="1"/>
        <v>6</v>
      </c>
    </row>
    <row r="10165">
      <c r="A10165" s="10">
        <v>45236.0</v>
      </c>
      <c r="B10165" s="11" t="s">
        <v>5665</v>
      </c>
      <c r="C10165" s="12">
        <v>0.0</v>
      </c>
      <c r="D10165" s="12">
        <f t="shared" si="1"/>
        <v>6</v>
      </c>
    </row>
    <row r="10166">
      <c r="A10166" s="10">
        <v>45236.0</v>
      </c>
      <c r="B10166" s="11" t="s">
        <v>5666</v>
      </c>
      <c r="C10166" s="12">
        <v>0.0</v>
      </c>
      <c r="D10166" s="12">
        <f t="shared" si="1"/>
        <v>6</v>
      </c>
    </row>
    <row r="10167">
      <c r="A10167" s="10">
        <v>45236.0</v>
      </c>
      <c r="B10167" s="11" t="s">
        <v>5667</v>
      </c>
      <c r="C10167" s="12">
        <v>0.0</v>
      </c>
      <c r="D10167" s="12">
        <f t="shared" si="1"/>
        <v>6</v>
      </c>
    </row>
    <row r="10168">
      <c r="A10168" s="10">
        <v>45236.0</v>
      </c>
      <c r="B10168" s="11" t="s">
        <v>1642</v>
      </c>
      <c r="C10168" s="12">
        <v>0.0</v>
      </c>
      <c r="D10168" s="12">
        <f t="shared" si="1"/>
        <v>6</v>
      </c>
    </row>
    <row r="10169">
      <c r="A10169" s="10">
        <v>45236.0</v>
      </c>
      <c r="B10169" s="11" t="s">
        <v>2519</v>
      </c>
      <c r="C10169" s="12">
        <v>0.0</v>
      </c>
      <c r="D10169" s="12">
        <f t="shared" si="1"/>
        <v>6</v>
      </c>
    </row>
    <row r="10170">
      <c r="A10170" s="10">
        <v>45236.0</v>
      </c>
      <c r="B10170" s="11" t="s">
        <v>3576</v>
      </c>
      <c r="C10170" s="12">
        <v>0.0</v>
      </c>
      <c r="D10170" s="12">
        <f t="shared" si="1"/>
        <v>6</v>
      </c>
    </row>
    <row r="10171">
      <c r="A10171" s="10">
        <v>45236.0</v>
      </c>
      <c r="B10171" s="11" t="s">
        <v>720</v>
      </c>
      <c r="C10171" s="12">
        <v>0.0</v>
      </c>
      <c r="D10171" s="12">
        <f t="shared" si="1"/>
        <v>6</v>
      </c>
    </row>
    <row r="10172">
      <c r="A10172" s="10">
        <v>45236.0</v>
      </c>
      <c r="B10172" s="11" t="s">
        <v>4525</v>
      </c>
      <c r="C10172" s="12">
        <v>0.0</v>
      </c>
      <c r="D10172" s="12">
        <f t="shared" si="1"/>
        <v>6</v>
      </c>
    </row>
    <row r="10173">
      <c r="A10173" s="10">
        <v>45236.0</v>
      </c>
      <c r="B10173" s="11" t="s">
        <v>1910</v>
      </c>
      <c r="C10173" s="12">
        <v>0.0</v>
      </c>
      <c r="D10173" s="12">
        <f t="shared" si="1"/>
        <v>6</v>
      </c>
    </row>
    <row r="10174">
      <c r="A10174" s="10">
        <v>45236.0</v>
      </c>
      <c r="B10174" s="11" t="s">
        <v>2534</v>
      </c>
      <c r="C10174" s="12">
        <v>0.0</v>
      </c>
      <c r="D10174" s="12">
        <f t="shared" si="1"/>
        <v>6</v>
      </c>
    </row>
    <row r="10175">
      <c r="A10175" s="10">
        <v>45236.0</v>
      </c>
      <c r="B10175" s="11" t="s">
        <v>2627</v>
      </c>
      <c r="C10175" s="12">
        <v>0.0</v>
      </c>
      <c r="D10175" s="12">
        <f t="shared" si="1"/>
        <v>6</v>
      </c>
    </row>
    <row r="10176">
      <c r="A10176" s="10">
        <v>45236.0</v>
      </c>
      <c r="B10176" s="11" t="s">
        <v>1945</v>
      </c>
      <c r="C10176" s="12">
        <v>0.0</v>
      </c>
      <c r="D10176" s="12">
        <f t="shared" si="1"/>
        <v>6</v>
      </c>
    </row>
    <row r="10177">
      <c r="A10177" s="10">
        <v>45236.0</v>
      </c>
      <c r="B10177" s="11" t="s">
        <v>5668</v>
      </c>
      <c r="C10177" s="12">
        <v>0.0</v>
      </c>
      <c r="D10177" s="12">
        <f t="shared" si="1"/>
        <v>6</v>
      </c>
    </row>
    <row r="10178">
      <c r="A10178" s="10">
        <v>45236.0</v>
      </c>
      <c r="B10178" s="11" t="s">
        <v>2356</v>
      </c>
      <c r="C10178" s="12">
        <v>0.0</v>
      </c>
      <c r="D10178" s="12">
        <f t="shared" si="1"/>
        <v>6</v>
      </c>
    </row>
    <row r="10179">
      <c r="A10179" s="10">
        <v>45236.0</v>
      </c>
      <c r="B10179" s="11" t="s">
        <v>2175</v>
      </c>
      <c r="C10179" s="12">
        <v>0.0</v>
      </c>
      <c r="D10179" s="12">
        <f t="shared" si="1"/>
        <v>6</v>
      </c>
    </row>
    <row r="10180">
      <c r="A10180" s="10">
        <v>45236.0</v>
      </c>
      <c r="B10180" s="11" t="s">
        <v>5669</v>
      </c>
      <c r="C10180" s="12">
        <v>0.0</v>
      </c>
      <c r="D10180" s="12">
        <f t="shared" si="1"/>
        <v>6</v>
      </c>
    </row>
    <row r="10181">
      <c r="A10181" s="10">
        <v>45236.0</v>
      </c>
      <c r="B10181" s="11" t="s">
        <v>5670</v>
      </c>
      <c r="C10181" s="12">
        <v>0.0</v>
      </c>
      <c r="D10181" s="12">
        <f t="shared" si="1"/>
        <v>6</v>
      </c>
    </row>
    <row r="10182">
      <c r="A10182" s="10">
        <v>45243.0</v>
      </c>
      <c r="B10182" s="11" t="s">
        <v>466</v>
      </c>
      <c r="C10182" s="12">
        <v>0.0</v>
      </c>
      <c r="D10182" s="12">
        <f t="shared" si="1"/>
        <v>13</v>
      </c>
    </row>
    <row r="10183">
      <c r="A10183" s="10">
        <v>45243.0</v>
      </c>
      <c r="B10183" s="11" t="s">
        <v>269</v>
      </c>
      <c r="C10183" s="12">
        <v>0.0</v>
      </c>
      <c r="D10183" s="12">
        <f t="shared" si="1"/>
        <v>13</v>
      </c>
    </row>
    <row r="10184">
      <c r="A10184" s="10">
        <v>45243.0</v>
      </c>
      <c r="B10184" s="11" t="s">
        <v>1067</v>
      </c>
      <c r="C10184" s="12">
        <v>0.0</v>
      </c>
      <c r="D10184" s="12">
        <f t="shared" si="1"/>
        <v>13</v>
      </c>
    </row>
    <row r="10185">
      <c r="A10185" s="10">
        <v>45243.0</v>
      </c>
      <c r="B10185" s="11" t="s">
        <v>5671</v>
      </c>
      <c r="C10185" s="12">
        <v>0.0</v>
      </c>
      <c r="D10185" s="12">
        <f t="shared" si="1"/>
        <v>13</v>
      </c>
    </row>
    <row r="10186">
      <c r="A10186" s="10">
        <v>45243.0</v>
      </c>
      <c r="B10186" s="11" t="s">
        <v>2716</v>
      </c>
      <c r="C10186" s="12">
        <v>0.0</v>
      </c>
      <c r="D10186" s="12">
        <f t="shared" si="1"/>
        <v>13</v>
      </c>
    </row>
    <row r="10187">
      <c r="A10187" s="10">
        <v>45243.0</v>
      </c>
      <c r="B10187" s="11" t="s">
        <v>859</v>
      </c>
      <c r="C10187" s="12">
        <v>0.0</v>
      </c>
      <c r="D10187" s="12">
        <f t="shared" si="1"/>
        <v>13</v>
      </c>
    </row>
    <row r="10188">
      <c r="A10188" s="10">
        <v>45243.0</v>
      </c>
      <c r="B10188" s="11" t="s">
        <v>594</v>
      </c>
      <c r="C10188" s="12">
        <v>0.0</v>
      </c>
      <c r="D10188" s="12">
        <f t="shared" si="1"/>
        <v>13</v>
      </c>
    </row>
    <row r="10189">
      <c r="A10189" s="10">
        <v>45243.0</v>
      </c>
      <c r="B10189" s="11" t="s">
        <v>5672</v>
      </c>
      <c r="C10189" s="12">
        <v>0.0</v>
      </c>
      <c r="D10189" s="12">
        <f t="shared" si="1"/>
        <v>13</v>
      </c>
    </row>
    <row r="10190">
      <c r="A10190" s="10">
        <v>45243.0</v>
      </c>
      <c r="B10190" s="11" t="s">
        <v>5673</v>
      </c>
      <c r="C10190" s="12">
        <v>0.0</v>
      </c>
      <c r="D10190" s="12">
        <f t="shared" si="1"/>
        <v>13</v>
      </c>
    </row>
    <row r="10191">
      <c r="A10191" s="10">
        <v>45243.0</v>
      </c>
      <c r="B10191" s="11" t="s">
        <v>5674</v>
      </c>
      <c r="C10191" s="12">
        <v>0.0</v>
      </c>
      <c r="D10191" s="12">
        <f t="shared" si="1"/>
        <v>13</v>
      </c>
    </row>
    <row r="10192">
      <c r="A10192" s="10">
        <v>45243.0</v>
      </c>
      <c r="B10192" s="11" t="s">
        <v>557</v>
      </c>
      <c r="C10192" s="12">
        <v>0.0</v>
      </c>
      <c r="D10192" s="12">
        <f t="shared" si="1"/>
        <v>13</v>
      </c>
    </row>
    <row r="10193">
      <c r="A10193" s="10">
        <v>45243.0</v>
      </c>
      <c r="B10193" s="11" t="s">
        <v>137</v>
      </c>
      <c r="C10193" s="12">
        <v>0.0</v>
      </c>
      <c r="D10193" s="12">
        <f t="shared" si="1"/>
        <v>13</v>
      </c>
    </row>
    <row r="10194">
      <c r="A10194" s="10">
        <v>45243.0</v>
      </c>
      <c r="B10194" s="11" t="s">
        <v>5675</v>
      </c>
      <c r="C10194" s="12">
        <v>0.0</v>
      </c>
      <c r="D10194" s="12">
        <f t="shared" si="1"/>
        <v>13</v>
      </c>
    </row>
    <row r="10195">
      <c r="A10195" s="10">
        <v>45243.0</v>
      </c>
      <c r="B10195" s="11" t="s">
        <v>2545</v>
      </c>
      <c r="C10195" s="12">
        <v>0.0</v>
      </c>
      <c r="D10195" s="12">
        <f t="shared" si="1"/>
        <v>13</v>
      </c>
    </row>
    <row r="10196">
      <c r="A10196" s="10">
        <v>45243.0</v>
      </c>
      <c r="B10196" s="11" t="s">
        <v>2159</v>
      </c>
      <c r="C10196" s="12">
        <v>0.0</v>
      </c>
      <c r="D10196" s="12">
        <f t="shared" si="1"/>
        <v>13</v>
      </c>
    </row>
    <row r="10197">
      <c r="A10197" s="10">
        <v>45243.0</v>
      </c>
      <c r="B10197" s="11" t="s">
        <v>3171</v>
      </c>
      <c r="C10197" s="12">
        <v>0.0</v>
      </c>
      <c r="D10197" s="12">
        <f t="shared" si="1"/>
        <v>13</v>
      </c>
    </row>
    <row r="10198">
      <c r="A10198" s="10">
        <v>45243.0</v>
      </c>
      <c r="B10198" s="11" t="s">
        <v>2630</v>
      </c>
      <c r="C10198" s="12">
        <v>0.0</v>
      </c>
      <c r="D10198" s="12">
        <f t="shared" si="1"/>
        <v>13</v>
      </c>
    </row>
    <row r="10199">
      <c r="A10199" s="10">
        <v>45243.0</v>
      </c>
      <c r="B10199" s="11" t="s">
        <v>1116</v>
      </c>
      <c r="C10199" s="12">
        <v>0.0</v>
      </c>
      <c r="D10199" s="12">
        <f t="shared" si="1"/>
        <v>13</v>
      </c>
    </row>
    <row r="10200">
      <c r="A10200" s="10">
        <v>45243.0</v>
      </c>
      <c r="B10200" s="11" t="s">
        <v>5676</v>
      </c>
      <c r="C10200" s="12">
        <v>0.0</v>
      </c>
      <c r="D10200" s="12">
        <f t="shared" si="1"/>
        <v>13</v>
      </c>
    </row>
    <row r="10201">
      <c r="A10201" s="10">
        <v>45243.0</v>
      </c>
      <c r="B10201" s="11" t="s">
        <v>5677</v>
      </c>
      <c r="C10201" s="12">
        <v>0.0</v>
      </c>
      <c r="D10201" s="12">
        <f t="shared" si="1"/>
        <v>13</v>
      </c>
    </row>
    <row r="10202">
      <c r="A10202" s="10">
        <v>45243.0</v>
      </c>
      <c r="B10202" s="11" t="s">
        <v>5678</v>
      </c>
      <c r="C10202" s="12">
        <v>0.0</v>
      </c>
      <c r="D10202" s="12">
        <f t="shared" si="1"/>
        <v>13</v>
      </c>
    </row>
    <row r="10203">
      <c r="A10203" s="10">
        <v>45243.0</v>
      </c>
      <c r="B10203" s="11" t="s">
        <v>5243</v>
      </c>
      <c r="C10203" s="12">
        <v>0.0</v>
      </c>
      <c r="D10203" s="12">
        <f t="shared" si="1"/>
        <v>13</v>
      </c>
    </row>
    <row r="10204">
      <c r="A10204" s="10">
        <v>45243.0</v>
      </c>
      <c r="B10204" s="11" t="s">
        <v>660</v>
      </c>
      <c r="C10204" s="12">
        <v>0.0</v>
      </c>
      <c r="D10204" s="12">
        <f t="shared" si="1"/>
        <v>13</v>
      </c>
    </row>
    <row r="10205">
      <c r="A10205" s="10">
        <v>45243.0</v>
      </c>
      <c r="B10205" s="11" t="s">
        <v>5679</v>
      </c>
      <c r="C10205" s="12">
        <v>0.0</v>
      </c>
      <c r="D10205" s="12">
        <f t="shared" si="1"/>
        <v>13</v>
      </c>
    </row>
    <row r="10206">
      <c r="A10206" s="10">
        <v>45243.0</v>
      </c>
      <c r="B10206" s="11" t="s">
        <v>5680</v>
      </c>
      <c r="C10206" s="12">
        <v>0.0</v>
      </c>
      <c r="D10206" s="12">
        <f t="shared" si="1"/>
        <v>13</v>
      </c>
    </row>
    <row r="10207">
      <c r="A10207" s="10">
        <v>45243.0</v>
      </c>
      <c r="B10207" s="11" t="s">
        <v>741</v>
      </c>
      <c r="C10207" s="12">
        <v>0.0</v>
      </c>
      <c r="D10207" s="12">
        <f t="shared" si="1"/>
        <v>13</v>
      </c>
    </row>
    <row r="10208">
      <c r="A10208" s="10">
        <v>45243.0</v>
      </c>
      <c r="B10208" s="11" t="s">
        <v>2931</v>
      </c>
      <c r="C10208" s="12">
        <v>0.0</v>
      </c>
      <c r="D10208" s="12">
        <f t="shared" si="1"/>
        <v>13</v>
      </c>
    </row>
    <row r="10209">
      <c r="A10209" s="10">
        <v>45243.0</v>
      </c>
      <c r="B10209" s="11" t="s">
        <v>2495</v>
      </c>
      <c r="C10209" s="12">
        <v>0.0</v>
      </c>
      <c r="D10209" s="12">
        <f t="shared" si="1"/>
        <v>13</v>
      </c>
    </row>
    <row r="10210">
      <c r="A10210" s="10">
        <v>45243.0</v>
      </c>
      <c r="B10210" s="11" t="s">
        <v>5681</v>
      </c>
      <c r="C10210" s="12">
        <v>0.0</v>
      </c>
      <c r="D10210" s="12">
        <f t="shared" si="1"/>
        <v>13</v>
      </c>
    </row>
    <row r="10211">
      <c r="A10211" s="10">
        <v>45243.0</v>
      </c>
      <c r="B10211" s="11" t="s">
        <v>1882</v>
      </c>
      <c r="C10211" s="12">
        <v>0.0</v>
      </c>
      <c r="D10211" s="12">
        <f t="shared" si="1"/>
        <v>13</v>
      </c>
    </row>
    <row r="10212">
      <c r="A10212" s="10">
        <v>45243.0</v>
      </c>
      <c r="B10212" s="11" t="s">
        <v>5682</v>
      </c>
      <c r="C10212" s="12">
        <v>0.0</v>
      </c>
      <c r="D10212" s="12">
        <f t="shared" si="1"/>
        <v>13</v>
      </c>
    </row>
    <row r="10213">
      <c r="A10213" s="10">
        <v>45243.0</v>
      </c>
      <c r="B10213" s="11" t="s">
        <v>622</v>
      </c>
      <c r="C10213" s="12">
        <v>0.0</v>
      </c>
      <c r="D10213" s="12">
        <f t="shared" si="1"/>
        <v>13</v>
      </c>
    </row>
    <row r="10214">
      <c r="A10214" s="10">
        <v>45243.0</v>
      </c>
      <c r="B10214" s="11" t="s">
        <v>2464</v>
      </c>
      <c r="C10214" s="12">
        <v>0.0</v>
      </c>
      <c r="D10214" s="12">
        <f t="shared" si="1"/>
        <v>13</v>
      </c>
    </row>
    <row r="10215">
      <c r="A10215" s="10">
        <v>45243.0</v>
      </c>
      <c r="B10215" s="11" t="s">
        <v>1678</v>
      </c>
      <c r="C10215" s="12">
        <v>0.0</v>
      </c>
      <c r="D10215" s="12">
        <f t="shared" si="1"/>
        <v>13</v>
      </c>
    </row>
    <row r="10216">
      <c r="A10216" s="10">
        <v>45243.0</v>
      </c>
      <c r="B10216" s="11" t="s">
        <v>5299</v>
      </c>
      <c r="C10216" s="12">
        <v>0.0</v>
      </c>
      <c r="D10216" s="12">
        <f t="shared" si="1"/>
        <v>13</v>
      </c>
    </row>
    <row r="10217">
      <c r="A10217" s="10">
        <v>45243.0</v>
      </c>
      <c r="B10217" s="11" t="s">
        <v>3179</v>
      </c>
      <c r="C10217" s="12">
        <v>0.0</v>
      </c>
      <c r="D10217" s="12">
        <f t="shared" si="1"/>
        <v>13</v>
      </c>
    </row>
    <row r="10218">
      <c r="A10218" s="10">
        <v>45243.0</v>
      </c>
      <c r="B10218" s="11" t="s">
        <v>438</v>
      </c>
      <c r="C10218" s="12">
        <v>0.0</v>
      </c>
      <c r="D10218" s="12">
        <f t="shared" si="1"/>
        <v>13</v>
      </c>
    </row>
    <row r="10219">
      <c r="A10219" s="10">
        <v>45243.0</v>
      </c>
      <c r="B10219" s="11" t="s">
        <v>2519</v>
      </c>
      <c r="C10219" s="12">
        <v>0.0</v>
      </c>
      <c r="D10219" s="12">
        <f t="shared" si="1"/>
        <v>13</v>
      </c>
    </row>
    <row r="10220">
      <c r="A10220" s="10">
        <v>45243.0</v>
      </c>
      <c r="B10220" s="11" t="s">
        <v>5683</v>
      </c>
      <c r="C10220" s="12">
        <v>0.0</v>
      </c>
      <c r="D10220" s="12">
        <f t="shared" si="1"/>
        <v>13</v>
      </c>
    </row>
    <row r="10221">
      <c r="A10221" s="10">
        <v>45243.0</v>
      </c>
      <c r="B10221" s="11" t="s">
        <v>2006</v>
      </c>
      <c r="C10221" s="12">
        <v>0.0</v>
      </c>
      <c r="D10221" s="12">
        <f t="shared" si="1"/>
        <v>13</v>
      </c>
    </row>
    <row r="10222">
      <c r="A10222" s="10">
        <v>45243.0</v>
      </c>
      <c r="B10222" s="11" t="s">
        <v>1889</v>
      </c>
      <c r="C10222" s="12">
        <v>0.0</v>
      </c>
      <c r="D10222" s="12">
        <f t="shared" si="1"/>
        <v>13</v>
      </c>
    </row>
    <row r="10223">
      <c r="A10223" s="10">
        <v>45243.0</v>
      </c>
      <c r="B10223" s="11" t="s">
        <v>5684</v>
      </c>
      <c r="C10223" s="12">
        <v>0.0</v>
      </c>
      <c r="D10223" s="12">
        <f t="shared" si="1"/>
        <v>13</v>
      </c>
    </row>
    <row r="10224">
      <c r="A10224" s="10">
        <v>45243.0</v>
      </c>
      <c r="B10224" s="11" t="s">
        <v>5685</v>
      </c>
      <c r="C10224" s="12">
        <v>0.0</v>
      </c>
      <c r="D10224" s="12">
        <f t="shared" si="1"/>
        <v>13</v>
      </c>
    </row>
    <row r="10225">
      <c r="A10225" s="10">
        <v>45243.0</v>
      </c>
      <c r="B10225" s="11" t="s">
        <v>2249</v>
      </c>
      <c r="C10225" s="12">
        <v>0.0</v>
      </c>
      <c r="D10225" s="12">
        <f t="shared" si="1"/>
        <v>13</v>
      </c>
    </row>
    <row r="10226">
      <c r="A10226" s="10">
        <v>45243.0</v>
      </c>
      <c r="B10226" s="11" t="s">
        <v>796</v>
      </c>
      <c r="C10226" s="12">
        <v>0.0</v>
      </c>
      <c r="D10226" s="12">
        <f t="shared" si="1"/>
        <v>13</v>
      </c>
    </row>
    <row r="10227">
      <c r="A10227" s="10">
        <v>45243.0</v>
      </c>
      <c r="B10227" s="11" t="s">
        <v>1647</v>
      </c>
      <c r="C10227" s="12">
        <v>0.0</v>
      </c>
      <c r="D10227" s="12">
        <f t="shared" si="1"/>
        <v>13</v>
      </c>
    </row>
    <row r="10228">
      <c r="A10228" s="10">
        <v>45243.0</v>
      </c>
      <c r="B10228" s="11" t="s">
        <v>405</v>
      </c>
      <c r="C10228" s="12">
        <v>0.0</v>
      </c>
      <c r="D10228" s="12">
        <f t="shared" si="1"/>
        <v>13</v>
      </c>
    </row>
    <row r="10229">
      <c r="A10229" s="10">
        <v>45243.0</v>
      </c>
      <c r="B10229" s="11" t="s">
        <v>1780</v>
      </c>
      <c r="C10229" s="12">
        <v>0.0</v>
      </c>
      <c r="D10229" s="12">
        <f t="shared" si="1"/>
        <v>13</v>
      </c>
    </row>
    <row r="10230">
      <c r="A10230" s="10">
        <v>45243.0</v>
      </c>
      <c r="B10230" s="11" t="s">
        <v>5686</v>
      </c>
      <c r="C10230" s="12">
        <v>0.0</v>
      </c>
      <c r="D10230" s="12">
        <f t="shared" si="1"/>
        <v>13</v>
      </c>
    </row>
    <row r="10231">
      <c r="A10231" s="10">
        <v>45243.0</v>
      </c>
      <c r="B10231" s="11" t="s">
        <v>5687</v>
      </c>
      <c r="C10231" s="12">
        <v>0.0</v>
      </c>
      <c r="D10231" s="12">
        <f t="shared" si="1"/>
        <v>13</v>
      </c>
    </row>
    <row r="10232">
      <c r="A10232" s="10">
        <v>45243.0</v>
      </c>
      <c r="B10232" s="11" t="s">
        <v>5688</v>
      </c>
      <c r="C10232" s="12">
        <v>0.0</v>
      </c>
      <c r="D10232" s="12">
        <f t="shared" si="1"/>
        <v>13</v>
      </c>
    </row>
    <row r="10233">
      <c r="A10233" s="10">
        <v>45243.0</v>
      </c>
      <c r="B10233" s="11" t="s">
        <v>968</v>
      </c>
      <c r="C10233" s="12">
        <v>0.0</v>
      </c>
      <c r="D10233" s="12">
        <f t="shared" si="1"/>
        <v>13</v>
      </c>
    </row>
    <row r="10234">
      <c r="A10234" s="10">
        <v>45243.0</v>
      </c>
      <c r="B10234" s="11" t="s">
        <v>5561</v>
      </c>
      <c r="C10234" s="12">
        <v>0.0</v>
      </c>
      <c r="D10234" s="12">
        <f t="shared" si="1"/>
        <v>13</v>
      </c>
    </row>
    <row r="10235">
      <c r="A10235" s="10">
        <v>45243.0</v>
      </c>
      <c r="B10235" s="11" t="s">
        <v>2859</v>
      </c>
      <c r="C10235" s="12">
        <v>0.0</v>
      </c>
      <c r="D10235" s="12">
        <f t="shared" si="1"/>
        <v>13</v>
      </c>
    </row>
    <row r="10236">
      <c r="A10236" s="10">
        <v>45243.0</v>
      </c>
      <c r="B10236" s="11" t="s">
        <v>1156</v>
      </c>
      <c r="C10236" s="12">
        <v>0.0</v>
      </c>
      <c r="D10236" s="12">
        <f t="shared" si="1"/>
        <v>13</v>
      </c>
    </row>
    <row r="10237">
      <c r="A10237" s="10">
        <v>45243.0</v>
      </c>
      <c r="B10237" s="11" t="s">
        <v>5689</v>
      </c>
      <c r="C10237" s="12">
        <v>0.0</v>
      </c>
      <c r="D10237" s="12">
        <f t="shared" si="1"/>
        <v>13</v>
      </c>
    </row>
    <row r="10238">
      <c r="A10238" s="10">
        <v>45243.0</v>
      </c>
      <c r="B10238" s="11" t="s">
        <v>1575</v>
      </c>
      <c r="C10238" s="12">
        <v>0.0</v>
      </c>
      <c r="D10238" s="12">
        <f t="shared" si="1"/>
        <v>13</v>
      </c>
    </row>
    <row r="10239">
      <c r="A10239" s="10">
        <v>45243.0</v>
      </c>
      <c r="B10239" s="11" t="s">
        <v>5690</v>
      </c>
      <c r="C10239" s="12">
        <v>0.0</v>
      </c>
      <c r="D10239" s="12">
        <f t="shared" si="1"/>
        <v>13</v>
      </c>
    </row>
    <row r="10240">
      <c r="A10240" s="10">
        <v>45243.0</v>
      </c>
      <c r="B10240" s="11" t="s">
        <v>2040</v>
      </c>
      <c r="C10240" s="12">
        <v>0.0</v>
      </c>
      <c r="D10240" s="12">
        <f t="shared" si="1"/>
        <v>13</v>
      </c>
    </row>
    <row r="10241">
      <c r="A10241" s="10">
        <v>45244.0</v>
      </c>
      <c r="B10241" s="11" t="s">
        <v>471</v>
      </c>
      <c r="C10241" s="12">
        <v>0.0</v>
      </c>
      <c r="D10241" s="12">
        <f t="shared" si="1"/>
        <v>14</v>
      </c>
    </row>
    <row r="10242">
      <c r="A10242" s="10">
        <v>45244.0</v>
      </c>
      <c r="B10242" s="11" t="s">
        <v>2092</v>
      </c>
      <c r="C10242" s="12">
        <v>0.0</v>
      </c>
      <c r="D10242" s="12">
        <f t="shared" si="1"/>
        <v>14</v>
      </c>
    </row>
    <row r="10243">
      <c r="A10243" s="10">
        <v>45244.0</v>
      </c>
      <c r="B10243" s="11" t="s">
        <v>982</v>
      </c>
      <c r="C10243" s="12">
        <v>0.0</v>
      </c>
      <c r="D10243" s="12">
        <f t="shared" si="1"/>
        <v>14</v>
      </c>
    </row>
    <row r="10244">
      <c r="A10244" s="10">
        <v>45244.0</v>
      </c>
      <c r="B10244" s="11" t="s">
        <v>1930</v>
      </c>
      <c r="C10244" s="12">
        <v>0.0</v>
      </c>
      <c r="D10244" s="12">
        <f t="shared" si="1"/>
        <v>14</v>
      </c>
    </row>
    <row r="10245">
      <c r="A10245" s="10">
        <v>45244.0</v>
      </c>
      <c r="B10245" s="11" t="s">
        <v>5691</v>
      </c>
      <c r="C10245" s="12">
        <v>0.0</v>
      </c>
      <c r="D10245" s="12">
        <f t="shared" si="1"/>
        <v>14</v>
      </c>
    </row>
    <row r="10246">
      <c r="A10246" s="10">
        <v>45244.0</v>
      </c>
      <c r="B10246" s="11" t="s">
        <v>5692</v>
      </c>
      <c r="C10246" s="12">
        <v>0.0</v>
      </c>
      <c r="D10246" s="12">
        <f t="shared" si="1"/>
        <v>14</v>
      </c>
    </row>
    <row r="10247">
      <c r="A10247" s="10">
        <v>45244.0</v>
      </c>
      <c r="B10247" s="11" t="s">
        <v>5671</v>
      </c>
      <c r="C10247" s="12">
        <v>0.0</v>
      </c>
      <c r="D10247" s="12">
        <f t="shared" si="1"/>
        <v>14</v>
      </c>
    </row>
    <row r="10248">
      <c r="A10248" s="10">
        <v>45244.0</v>
      </c>
      <c r="B10248" s="11" t="s">
        <v>5693</v>
      </c>
      <c r="C10248" s="12">
        <v>0.0</v>
      </c>
      <c r="D10248" s="12">
        <f t="shared" si="1"/>
        <v>14</v>
      </c>
    </row>
    <row r="10249">
      <c r="A10249" s="10">
        <v>45244.0</v>
      </c>
      <c r="B10249" s="11" t="s">
        <v>1982</v>
      </c>
      <c r="C10249" s="12">
        <v>0.0</v>
      </c>
      <c r="D10249" s="12">
        <f t="shared" si="1"/>
        <v>14</v>
      </c>
    </row>
    <row r="10250">
      <c r="A10250" s="10">
        <v>45244.0</v>
      </c>
      <c r="B10250" s="11" t="s">
        <v>5694</v>
      </c>
      <c r="C10250" s="12">
        <v>0.0</v>
      </c>
      <c r="D10250" s="12">
        <f t="shared" si="1"/>
        <v>14</v>
      </c>
    </row>
    <row r="10251">
      <c r="A10251" s="10">
        <v>45244.0</v>
      </c>
      <c r="B10251" s="11" t="s">
        <v>980</v>
      </c>
      <c r="C10251" s="12">
        <v>0.0</v>
      </c>
      <c r="D10251" s="12">
        <f t="shared" si="1"/>
        <v>14</v>
      </c>
    </row>
    <row r="10252">
      <c r="A10252" s="10">
        <v>45244.0</v>
      </c>
      <c r="B10252" s="11" t="s">
        <v>2505</v>
      </c>
      <c r="C10252" s="12">
        <v>0.0</v>
      </c>
      <c r="D10252" s="12">
        <f t="shared" si="1"/>
        <v>14</v>
      </c>
    </row>
    <row r="10253">
      <c r="A10253" s="10">
        <v>45244.0</v>
      </c>
      <c r="B10253" s="11" t="s">
        <v>4365</v>
      </c>
      <c r="C10253" s="12">
        <v>0.0</v>
      </c>
      <c r="D10253" s="12">
        <f t="shared" si="1"/>
        <v>14</v>
      </c>
    </row>
    <row r="10254">
      <c r="A10254" s="10">
        <v>45244.0</v>
      </c>
      <c r="B10254" s="11" t="s">
        <v>5695</v>
      </c>
      <c r="C10254" s="12">
        <v>0.0</v>
      </c>
      <c r="D10254" s="12">
        <f t="shared" si="1"/>
        <v>14</v>
      </c>
    </row>
    <row r="10255">
      <c r="A10255" s="10">
        <v>45244.0</v>
      </c>
      <c r="B10255" s="11" t="s">
        <v>474</v>
      </c>
      <c r="C10255" s="12">
        <v>0.0</v>
      </c>
      <c r="D10255" s="12">
        <f t="shared" si="1"/>
        <v>14</v>
      </c>
    </row>
    <row r="10256">
      <c r="A10256" s="10">
        <v>45244.0</v>
      </c>
      <c r="B10256" s="11" t="s">
        <v>5041</v>
      </c>
      <c r="C10256" s="12">
        <v>0.0</v>
      </c>
      <c r="D10256" s="12">
        <f t="shared" si="1"/>
        <v>14</v>
      </c>
    </row>
    <row r="10257">
      <c r="A10257" s="10">
        <v>45244.0</v>
      </c>
      <c r="B10257" s="11" t="s">
        <v>312</v>
      </c>
      <c r="C10257" s="12">
        <v>0.0</v>
      </c>
      <c r="D10257" s="12">
        <f t="shared" si="1"/>
        <v>14</v>
      </c>
    </row>
    <row r="10258">
      <c r="A10258" s="10">
        <v>45244.0</v>
      </c>
      <c r="B10258" s="11" t="s">
        <v>2951</v>
      </c>
      <c r="C10258" s="12">
        <v>0.0</v>
      </c>
      <c r="D10258" s="12">
        <f t="shared" si="1"/>
        <v>14</v>
      </c>
    </row>
    <row r="10259">
      <c r="A10259" s="10">
        <v>45244.0</v>
      </c>
      <c r="B10259" s="11" t="s">
        <v>5696</v>
      </c>
      <c r="C10259" s="12">
        <v>0.0</v>
      </c>
      <c r="D10259" s="12">
        <f t="shared" si="1"/>
        <v>14</v>
      </c>
    </row>
    <row r="10260">
      <c r="A10260" s="10">
        <v>45244.0</v>
      </c>
      <c r="B10260" s="11" t="s">
        <v>1556</v>
      </c>
      <c r="C10260" s="12">
        <v>0.0</v>
      </c>
      <c r="D10260" s="12">
        <f t="shared" si="1"/>
        <v>14</v>
      </c>
    </row>
    <row r="10261">
      <c r="A10261" s="10">
        <v>45244.0</v>
      </c>
      <c r="B10261" s="11" t="s">
        <v>418</v>
      </c>
      <c r="C10261" s="12">
        <v>0.0</v>
      </c>
      <c r="D10261" s="12">
        <f t="shared" si="1"/>
        <v>14</v>
      </c>
    </row>
    <row r="10262">
      <c r="A10262" s="10">
        <v>45244.0</v>
      </c>
      <c r="B10262" s="11" t="s">
        <v>5118</v>
      </c>
      <c r="C10262" s="12">
        <v>0.0</v>
      </c>
      <c r="D10262" s="12">
        <f t="shared" si="1"/>
        <v>14</v>
      </c>
    </row>
    <row r="10263">
      <c r="A10263" s="10">
        <v>45244.0</v>
      </c>
      <c r="B10263" s="11" t="s">
        <v>5697</v>
      </c>
      <c r="C10263" s="12">
        <v>0.0</v>
      </c>
      <c r="D10263" s="12">
        <f t="shared" si="1"/>
        <v>14</v>
      </c>
    </row>
    <row r="10264">
      <c r="A10264" s="10">
        <v>45244.0</v>
      </c>
      <c r="B10264" s="11" t="s">
        <v>263</v>
      </c>
      <c r="C10264" s="12">
        <v>0.0</v>
      </c>
      <c r="D10264" s="12">
        <f t="shared" si="1"/>
        <v>14</v>
      </c>
    </row>
    <row r="10265">
      <c r="A10265" s="10">
        <v>45244.0</v>
      </c>
      <c r="B10265" s="11" t="s">
        <v>557</v>
      </c>
      <c r="C10265" s="12">
        <v>0.0</v>
      </c>
      <c r="D10265" s="12">
        <f t="shared" si="1"/>
        <v>14</v>
      </c>
    </row>
    <row r="10266">
      <c r="A10266" s="10">
        <v>45244.0</v>
      </c>
      <c r="B10266" s="11" t="s">
        <v>5698</v>
      </c>
      <c r="C10266" s="12">
        <v>0.0</v>
      </c>
      <c r="D10266" s="12">
        <f t="shared" si="1"/>
        <v>14</v>
      </c>
    </row>
    <row r="10267">
      <c r="A10267" s="10">
        <v>45244.0</v>
      </c>
      <c r="B10267" s="11" t="s">
        <v>1488</v>
      </c>
      <c r="C10267" s="12">
        <v>0.0</v>
      </c>
      <c r="D10267" s="12">
        <f t="shared" si="1"/>
        <v>14</v>
      </c>
    </row>
    <row r="10268">
      <c r="A10268" s="10">
        <v>45244.0</v>
      </c>
      <c r="B10268" s="11" t="s">
        <v>2512</v>
      </c>
      <c r="C10268" s="12">
        <v>0.0</v>
      </c>
      <c r="D10268" s="12">
        <f t="shared" si="1"/>
        <v>14</v>
      </c>
    </row>
    <row r="10269">
      <c r="A10269" s="10">
        <v>45244.0</v>
      </c>
      <c r="B10269" s="11" t="s">
        <v>1952</v>
      </c>
      <c r="C10269" s="12">
        <v>0.0</v>
      </c>
      <c r="D10269" s="12">
        <f t="shared" si="1"/>
        <v>14</v>
      </c>
    </row>
    <row r="10270">
      <c r="A10270" s="10">
        <v>45244.0</v>
      </c>
      <c r="B10270" s="11" t="s">
        <v>2028</v>
      </c>
      <c r="C10270" s="12">
        <v>0.0</v>
      </c>
      <c r="D10270" s="12">
        <f t="shared" si="1"/>
        <v>14</v>
      </c>
    </row>
    <row r="10271">
      <c r="A10271" s="10">
        <v>45244.0</v>
      </c>
      <c r="B10271" s="11" t="s">
        <v>4418</v>
      </c>
      <c r="C10271" s="12">
        <v>0.0</v>
      </c>
      <c r="D10271" s="12">
        <f t="shared" si="1"/>
        <v>14</v>
      </c>
    </row>
    <row r="10272">
      <c r="A10272" s="10">
        <v>45244.0</v>
      </c>
      <c r="B10272" s="11" t="s">
        <v>1338</v>
      </c>
      <c r="C10272" s="12">
        <v>0.0</v>
      </c>
      <c r="D10272" s="12">
        <f t="shared" si="1"/>
        <v>14</v>
      </c>
    </row>
    <row r="10273">
      <c r="A10273" s="10">
        <v>45244.0</v>
      </c>
      <c r="B10273" s="11" t="s">
        <v>1995</v>
      </c>
      <c r="C10273" s="12">
        <v>0.0</v>
      </c>
      <c r="D10273" s="12">
        <f t="shared" si="1"/>
        <v>14</v>
      </c>
    </row>
    <row r="10274">
      <c r="A10274" s="10">
        <v>45244.0</v>
      </c>
      <c r="B10274" s="11" t="s">
        <v>3855</v>
      </c>
      <c r="C10274" s="12">
        <v>0.0</v>
      </c>
      <c r="D10274" s="12">
        <f t="shared" si="1"/>
        <v>14</v>
      </c>
    </row>
    <row r="10275">
      <c r="A10275" s="10">
        <v>45244.0</v>
      </c>
      <c r="B10275" s="11" t="s">
        <v>5699</v>
      </c>
      <c r="C10275" s="12">
        <v>0.0</v>
      </c>
      <c r="D10275" s="12">
        <f t="shared" si="1"/>
        <v>14</v>
      </c>
    </row>
    <row r="10276">
      <c r="A10276" s="10">
        <v>45244.0</v>
      </c>
      <c r="B10276" s="11" t="s">
        <v>5700</v>
      </c>
      <c r="C10276" s="12">
        <v>0.0</v>
      </c>
      <c r="D10276" s="12">
        <f t="shared" si="1"/>
        <v>14</v>
      </c>
    </row>
    <row r="10277">
      <c r="A10277" s="10">
        <v>45244.0</v>
      </c>
      <c r="B10277" s="11" t="s">
        <v>4364</v>
      </c>
      <c r="C10277" s="12">
        <v>0.0</v>
      </c>
      <c r="D10277" s="12">
        <f t="shared" si="1"/>
        <v>14</v>
      </c>
    </row>
    <row r="10278">
      <c r="A10278" s="10">
        <v>45244.0</v>
      </c>
      <c r="B10278" s="11" t="s">
        <v>5701</v>
      </c>
      <c r="C10278" s="12">
        <v>0.0</v>
      </c>
      <c r="D10278" s="12">
        <f t="shared" si="1"/>
        <v>14</v>
      </c>
    </row>
    <row r="10279">
      <c r="A10279" s="10">
        <v>45244.0</v>
      </c>
      <c r="B10279" s="11" t="s">
        <v>338</v>
      </c>
      <c r="C10279" s="12">
        <v>0.0</v>
      </c>
      <c r="D10279" s="12">
        <f t="shared" si="1"/>
        <v>14</v>
      </c>
    </row>
    <row r="10280">
      <c r="A10280" s="10">
        <v>45244.0</v>
      </c>
      <c r="B10280" s="11" t="s">
        <v>1775</v>
      </c>
      <c r="C10280" s="12">
        <v>0.0</v>
      </c>
      <c r="D10280" s="12">
        <f t="shared" si="1"/>
        <v>14</v>
      </c>
    </row>
    <row r="10281">
      <c r="A10281" s="10">
        <v>45244.0</v>
      </c>
      <c r="B10281" s="11" t="s">
        <v>5702</v>
      </c>
      <c r="C10281" s="12">
        <v>0.0</v>
      </c>
      <c r="D10281" s="12">
        <f t="shared" si="1"/>
        <v>14</v>
      </c>
    </row>
    <row r="10282">
      <c r="A10282" s="10">
        <v>45244.0</v>
      </c>
      <c r="B10282" s="11" t="s">
        <v>1634</v>
      </c>
      <c r="C10282" s="12">
        <v>0.0</v>
      </c>
      <c r="D10282" s="12">
        <f t="shared" si="1"/>
        <v>14</v>
      </c>
    </row>
    <row r="10283">
      <c r="A10283" s="10">
        <v>45244.0</v>
      </c>
      <c r="B10283" s="11" t="s">
        <v>5703</v>
      </c>
      <c r="C10283" s="12">
        <v>0.0</v>
      </c>
      <c r="D10283" s="12">
        <f t="shared" si="1"/>
        <v>14</v>
      </c>
    </row>
    <row r="10284">
      <c r="A10284" s="10">
        <v>45244.0</v>
      </c>
      <c r="B10284" s="11" t="s">
        <v>5704</v>
      </c>
      <c r="C10284" s="12">
        <v>0.0</v>
      </c>
      <c r="D10284" s="12">
        <f t="shared" si="1"/>
        <v>14</v>
      </c>
    </row>
    <row r="10285">
      <c r="A10285" s="10">
        <v>45244.0</v>
      </c>
      <c r="B10285" s="11" t="s">
        <v>113</v>
      </c>
      <c r="C10285" s="12">
        <v>0.0</v>
      </c>
      <c r="D10285" s="12">
        <f t="shared" si="1"/>
        <v>14</v>
      </c>
    </row>
    <row r="10286">
      <c r="A10286" s="10">
        <v>45244.0</v>
      </c>
      <c r="B10286" s="11" t="s">
        <v>103</v>
      </c>
      <c r="C10286" s="12">
        <v>0.0</v>
      </c>
      <c r="D10286" s="12">
        <f t="shared" si="1"/>
        <v>14</v>
      </c>
    </row>
    <row r="10287">
      <c r="A10287" s="10">
        <v>45244.0</v>
      </c>
      <c r="B10287" s="11" t="s">
        <v>5383</v>
      </c>
      <c r="C10287" s="12">
        <v>0.0</v>
      </c>
      <c r="D10287" s="12">
        <f t="shared" si="1"/>
        <v>14</v>
      </c>
    </row>
    <row r="10288">
      <c r="A10288" s="10">
        <v>45244.0</v>
      </c>
      <c r="B10288" s="11" t="s">
        <v>5454</v>
      </c>
      <c r="C10288" s="12">
        <v>0.0</v>
      </c>
      <c r="D10288" s="12">
        <f t="shared" si="1"/>
        <v>14</v>
      </c>
    </row>
    <row r="10289">
      <c r="A10289" s="10">
        <v>45244.0</v>
      </c>
      <c r="B10289" s="11" t="s">
        <v>5705</v>
      </c>
      <c r="C10289" s="12">
        <v>0.0</v>
      </c>
      <c r="D10289" s="12">
        <f t="shared" si="1"/>
        <v>14</v>
      </c>
    </row>
    <row r="10290">
      <c r="A10290" s="10">
        <v>45244.0</v>
      </c>
      <c r="B10290" s="11" t="s">
        <v>2280</v>
      </c>
      <c r="C10290" s="12">
        <v>0.0</v>
      </c>
      <c r="D10290" s="12">
        <f t="shared" si="1"/>
        <v>14</v>
      </c>
    </row>
    <row r="10291">
      <c r="A10291" s="10">
        <v>45244.0</v>
      </c>
      <c r="B10291" s="11" t="s">
        <v>1280</v>
      </c>
      <c r="C10291" s="12">
        <v>0.0</v>
      </c>
      <c r="D10291" s="12">
        <f t="shared" si="1"/>
        <v>14</v>
      </c>
    </row>
    <row r="10292">
      <c r="A10292" s="10">
        <v>45244.0</v>
      </c>
      <c r="B10292" s="11" t="s">
        <v>606</v>
      </c>
      <c r="C10292" s="12">
        <v>0.0</v>
      </c>
      <c r="D10292" s="12">
        <f t="shared" si="1"/>
        <v>14</v>
      </c>
    </row>
    <row r="10293">
      <c r="A10293" s="10">
        <v>45244.0</v>
      </c>
      <c r="B10293" s="11" t="s">
        <v>1694</v>
      </c>
      <c r="C10293" s="12">
        <v>0.0</v>
      </c>
      <c r="D10293" s="12">
        <f t="shared" si="1"/>
        <v>14</v>
      </c>
    </row>
    <row r="10294">
      <c r="A10294" s="10">
        <v>45244.0</v>
      </c>
      <c r="B10294" s="11" t="s">
        <v>406</v>
      </c>
      <c r="C10294" s="12">
        <v>0.0</v>
      </c>
      <c r="D10294" s="12">
        <f t="shared" si="1"/>
        <v>14</v>
      </c>
    </row>
    <row r="10295">
      <c r="A10295" s="10">
        <v>45244.0</v>
      </c>
      <c r="B10295" s="11" t="s">
        <v>5706</v>
      </c>
      <c r="C10295" s="12">
        <v>0.0</v>
      </c>
      <c r="D10295" s="12">
        <f t="shared" si="1"/>
        <v>14</v>
      </c>
    </row>
    <row r="10296">
      <c r="A10296" s="10">
        <v>45244.0</v>
      </c>
      <c r="B10296" s="11" t="s">
        <v>2276</v>
      </c>
      <c r="C10296" s="12">
        <v>0.0</v>
      </c>
      <c r="D10296" s="12">
        <f t="shared" si="1"/>
        <v>14</v>
      </c>
    </row>
    <row r="10297">
      <c r="A10297" s="10">
        <v>45244.0</v>
      </c>
      <c r="B10297" s="11" t="s">
        <v>1486</v>
      </c>
      <c r="C10297" s="12">
        <v>0.0</v>
      </c>
      <c r="D10297" s="12">
        <f t="shared" si="1"/>
        <v>14</v>
      </c>
    </row>
    <row r="10298">
      <c r="A10298" s="10">
        <v>45244.0</v>
      </c>
      <c r="B10298" s="11" t="s">
        <v>5707</v>
      </c>
      <c r="C10298" s="12">
        <v>0.0</v>
      </c>
      <c r="D10298" s="12">
        <f t="shared" si="1"/>
        <v>14</v>
      </c>
    </row>
    <row r="10299">
      <c r="A10299" s="10">
        <v>45244.0</v>
      </c>
      <c r="B10299" s="11" t="s">
        <v>5708</v>
      </c>
      <c r="C10299" s="12">
        <v>0.0</v>
      </c>
      <c r="D10299" s="12">
        <f t="shared" si="1"/>
        <v>14</v>
      </c>
    </row>
    <row r="10300">
      <c r="A10300" s="10">
        <v>45244.0</v>
      </c>
      <c r="B10300" s="11" t="s">
        <v>1780</v>
      </c>
      <c r="C10300" s="12">
        <v>0.0</v>
      </c>
      <c r="D10300" s="12">
        <f t="shared" si="1"/>
        <v>14</v>
      </c>
    </row>
    <row r="10301">
      <c r="A10301" s="10">
        <v>45244.0</v>
      </c>
      <c r="B10301" s="11" t="s">
        <v>5709</v>
      </c>
      <c r="C10301" s="12">
        <v>0.0</v>
      </c>
      <c r="D10301" s="12">
        <f t="shared" si="1"/>
        <v>14</v>
      </c>
    </row>
    <row r="10302">
      <c r="A10302" s="10">
        <v>45244.0</v>
      </c>
      <c r="B10302" s="11" t="s">
        <v>403</v>
      </c>
      <c r="C10302" s="12">
        <v>0.0</v>
      </c>
      <c r="D10302" s="12">
        <f t="shared" si="1"/>
        <v>14</v>
      </c>
    </row>
    <row r="10303">
      <c r="A10303" s="10">
        <v>45244.0</v>
      </c>
      <c r="B10303" s="11" t="s">
        <v>5710</v>
      </c>
      <c r="C10303" s="12">
        <v>0.0</v>
      </c>
      <c r="D10303" s="12">
        <f t="shared" si="1"/>
        <v>14</v>
      </c>
    </row>
    <row r="10304">
      <c r="A10304" s="10">
        <v>45244.0</v>
      </c>
      <c r="B10304" s="11" t="s">
        <v>5711</v>
      </c>
      <c r="C10304" s="12">
        <v>0.0</v>
      </c>
      <c r="D10304" s="12">
        <f t="shared" si="1"/>
        <v>14</v>
      </c>
    </row>
    <row r="10305">
      <c r="A10305" s="10">
        <v>45244.0</v>
      </c>
      <c r="B10305" s="11" t="s">
        <v>892</v>
      </c>
      <c r="C10305" s="12">
        <v>0.0</v>
      </c>
      <c r="D10305" s="12">
        <f t="shared" si="1"/>
        <v>14</v>
      </c>
    </row>
    <row r="10306">
      <c r="A10306" s="10">
        <v>45244.0</v>
      </c>
      <c r="B10306" s="11" t="s">
        <v>2984</v>
      </c>
      <c r="C10306" s="12">
        <v>0.0</v>
      </c>
      <c r="D10306" s="12">
        <f t="shared" si="1"/>
        <v>14</v>
      </c>
    </row>
    <row r="10307">
      <c r="A10307" s="10">
        <v>45244.0</v>
      </c>
      <c r="B10307" s="11" t="s">
        <v>562</v>
      </c>
      <c r="C10307" s="12">
        <v>0.0</v>
      </c>
      <c r="D10307" s="12">
        <f t="shared" si="1"/>
        <v>14</v>
      </c>
    </row>
    <row r="10308">
      <c r="A10308" s="10">
        <v>45244.0</v>
      </c>
      <c r="B10308" s="11" t="s">
        <v>5712</v>
      </c>
      <c r="C10308" s="12">
        <v>0.0</v>
      </c>
      <c r="D10308" s="12">
        <f t="shared" si="1"/>
        <v>14</v>
      </c>
    </row>
    <row r="10309">
      <c r="A10309" s="10">
        <v>45244.0</v>
      </c>
      <c r="B10309" s="11" t="s">
        <v>835</v>
      </c>
      <c r="C10309" s="12">
        <v>0.0</v>
      </c>
      <c r="D10309" s="12">
        <f t="shared" si="1"/>
        <v>14</v>
      </c>
    </row>
    <row r="10310">
      <c r="A10310" s="10">
        <v>45244.0</v>
      </c>
      <c r="B10310" s="11" t="s">
        <v>3665</v>
      </c>
      <c r="C10310" s="12">
        <v>0.0</v>
      </c>
      <c r="D10310" s="12">
        <f t="shared" si="1"/>
        <v>14</v>
      </c>
    </row>
    <row r="10311">
      <c r="A10311" s="10">
        <v>45244.0</v>
      </c>
      <c r="B10311" s="11" t="s">
        <v>2783</v>
      </c>
      <c r="C10311" s="12">
        <v>0.0</v>
      </c>
      <c r="D10311" s="12">
        <f t="shared" si="1"/>
        <v>14</v>
      </c>
    </row>
    <row r="10312">
      <c r="A10312" s="10">
        <v>45244.0</v>
      </c>
      <c r="B10312" s="11" t="s">
        <v>515</v>
      </c>
      <c r="C10312" s="12">
        <v>0.0</v>
      </c>
      <c r="D10312" s="12">
        <f t="shared" si="1"/>
        <v>14</v>
      </c>
    </row>
    <row r="10313">
      <c r="A10313" s="10">
        <v>45244.0</v>
      </c>
      <c r="B10313" s="11" t="s">
        <v>1112</v>
      </c>
      <c r="C10313" s="12">
        <v>0.0</v>
      </c>
      <c r="D10313" s="12">
        <f t="shared" si="1"/>
        <v>14</v>
      </c>
    </row>
    <row r="10314">
      <c r="A10314" s="10">
        <v>45244.0</v>
      </c>
      <c r="B10314" s="11" t="s">
        <v>5713</v>
      </c>
      <c r="C10314" s="12">
        <v>0.0</v>
      </c>
      <c r="D10314" s="12">
        <f t="shared" si="1"/>
        <v>14</v>
      </c>
    </row>
    <row r="10315">
      <c r="A10315" s="10">
        <v>45244.0</v>
      </c>
      <c r="B10315" s="11" t="s">
        <v>5714</v>
      </c>
      <c r="C10315" s="12">
        <v>0.0</v>
      </c>
      <c r="D10315" s="12">
        <f t="shared" si="1"/>
        <v>14</v>
      </c>
    </row>
    <row r="10316">
      <c r="A10316" s="10">
        <v>45244.0</v>
      </c>
      <c r="B10316" s="11" t="s">
        <v>5715</v>
      </c>
      <c r="C10316" s="12">
        <v>0.0</v>
      </c>
      <c r="D10316" s="12">
        <f t="shared" si="1"/>
        <v>14</v>
      </c>
    </row>
    <row r="10317">
      <c r="A10317" s="10">
        <v>45244.0</v>
      </c>
      <c r="B10317" s="11" t="s">
        <v>5716</v>
      </c>
      <c r="C10317" s="12">
        <v>0.0</v>
      </c>
      <c r="D10317" s="12">
        <f t="shared" si="1"/>
        <v>14</v>
      </c>
    </row>
    <row r="10318">
      <c r="A10318" s="10">
        <v>45249.0</v>
      </c>
      <c r="B10318" s="11" t="s">
        <v>656</v>
      </c>
      <c r="C10318" s="12">
        <v>0.0</v>
      </c>
      <c r="D10318" s="12">
        <f t="shared" si="1"/>
        <v>19</v>
      </c>
    </row>
    <row r="10319">
      <c r="A10319" s="10">
        <v>45249.0</v>
      </c>
      <c r="B10319" s="11" t="s">
        <v>5717</v>
      </c>
      <c r="C10319" s="12">
        <v>0.0</v>
      </c>
      <c r="D10319" s="12">
        <f t="shared" si="1"/>
        <v>19</v>
      </c>
    </row>
    <row r="10320">
      <c r="A10320" s="10">
        <v>45249.0</v>
      </c>
      <c r="B10320" s="11" t="s">
        <v>5718</v>
      </c>
      <c r="C10320" s="12">
        <v>0.0</v>
      </c>
      <c r="D10320" s="12">
        <f t="shared" si="1"/>
        <v>19</v>
      </c>
    </row>
    <row r="10321">
      <c r="A10321" s="10">
        <v>45249.0</v>
      </c>
      <c r="B10321" s="11" t="s">
        <v>5719</v>
      </c>
      <c r="C10321" s="12">
        <v>0.0</v>
      </c>
      <c r="D10321" s="12">
        <f t="shared" si="1"/>
        <v>19</v>
      </c>
    </row>
    <row r="10322">
      <c r="A10322" s="10">
        <v>45249.0</v>
      </c>
      <c r="B10322" s="11" t="s">
        <v>1375</v>
      </c>
      <c r="C10322" s="12">
        <v>0.0</v>
      </c>
      <c r="D10322" s="12">
        <f t="shared" si="1"/>
        <v>19</v>
      </c>
    </row>
    <row r="10323">
      <c r="A10323" s="10">
        <v>45249.0</v>
      </c>
      <c r="B10323" s="11" t="s">
        <v>5720</v>
      </c>
      <c r="C10323" s="12">
        <v>0.0</v>
      </c>
      <c r="D10323" s="12">
        <f t="shared" si="1"/>
        <v>19</v>
      </c>
    </row>
    <row r="10324">
      <c r="A10324" s="10">
        <v>45249.0</v>
      </c>
      <c r="B10324" s="11" t="s">
        <v>5721</v>
      </c>
      <c r="C10324" s="12">
        <v>0.0</v>
      </c>
      <c r="D10324" s="12">
        <f t="shared" si="1"/>
        <v>19</v>
      </c>
    </row>
    <row r="10325">
      <c r="A10325" s="10">
        <v>45249.0</v>
      </c>
      <c r="B10325" s="11" t="s">
        <v>5722</v>
      </c>
      <c r="C10325" s="12">
        <v>0.0</v>
      </c>
      <c r="D10325" s="12">
        <f t="shared" si="1"/>
        <v>19</v>
      </c>
    </row>
    <row r="10326">
      <c r="A10326" s="10">
        <v>45249.0</v>
      </c>
      <c r="B10326" s="11" t="s">
        <v>5159</v>
      </c>
      <c r="C10326" s="12">
        <v>0.0</v>
      </c>
      <c r="D10326" s="12">
        <f t="shared" si="1"/>
        <v>19</v>
      </c>
    </row>
    <row r="10327">
      <c r="A10327" s="10">
        <v>45249.0</v>
      </c>
      <c r="B10327" s="11" t="s">
        <v>454</v>
      </c>
      <c r="C10327" s="12">
        <v>0.0</v>
      </c>
      <c r="D10327" s="12">
        <f t="shared" si="1"/>
        <v>19</v>
      </c>
    </row>
    <row r="10328">
      <c r="A10328" s="10">
        <v>45249.0</v>
      </c>
      <c r="B10328" s="11" t="s">
        <v>272</v>
      </c>
      <c r="C10328" s="12">
        <v>0.0</v>
      </c>
      <c r="D10328" s="12">
        <f t="shared" si="1"/>
        <v>19</v>
      </c>
    </row>
    <row r="10329">
      <c r="A10329" s="10">
        <v>45249.0</v>
      </c>
      <c r="B10329" s="11" t="s">
        <v>1886</v>
      </c>
      <c r="C10329" s="12">
        <v>0.0</v>
      </c>
      <c r="D10329" s="12">
        <f t="shared" si="1"/>
        <v>19</v>
      </c>
    </row>
    <row r="10330">
      <c r="A10330" s="10">
        <v>45249.0</v>
      </c>
      <c r="B10330" s="11" t="s">
        <v>5723</v>
      </c>
      <c r="C10330" s="12">
        <v>0.0</v>
      </c>
      <c r="D10330" s="12">
        <f t="shared" si="1"/>
        <v>19</v>
      </c>
    </row>
    <row r="10331">
      <c r="A10331" s="10">
        <v>45249.0</v>
      </c>
      <c r="B10331" s="11" t="s">
        <v>5724</v>
      </c>
      <c r="C10331" s="12">
        <v>0.0</v>
      </c>
      <c r="D10331" s="12">
        <f t="shared" si="1"/>
        <v>19</v>
      </c>
    </row>
    <row r="10332">
      <c r="A10332" s="10">
        <v>45249.0</v>
      </c>
      <c r="B10332" s="11" t="s">
        <v>2403</v>
      </c>
      <c r="C10332" s="12">
        <v>0.0</v>
      </c>
      <c r="D10332" s="12">
        <f t="shared" si="1"/>
        <v>19</v>
      </c>
    </row>
    <row r="10333">
      <c r="A10333" s="10">
        <v>45249.0</v>
      </c>
      <c r="B10333" s="11" t="s">
        <v>5725</v>
      </c>
      <c r="C10333" s="12">
        <v>0.0</v>
      </c>
      <c r="D10333" s="12">
        <f t="shared" si="1"/>
        <v>19</v>
      </c>
    </row>
    <row r="10334">
      <c r="A10334" s="10">
        <v>45249.0</v>
      </c>
      <c r="B10334" s="11" t="s">
        <v>5726</v>
      </c>
      <c r="C10334" s="12">
        <v>0.0</v>
      </c>
      <c r="D10334" s="12">
        <f t="shared" si="1"/>
        <v>19</v>
      </c>
    </row>
    <row r="10335">
      <c r="A10335" s="10">
        <v>45249.0</v>
      </c>
      <c r="B10335" s="11" t="s">
        <v>5727</v>
      </c>
      <c r="C10335" s="12">
        <v>0.0</v>
      </c>
      <c r="D10335" s="12">
        <f t="shared" si="1"/>
        <v>19</v>
      </c>
    </row>
    <row r="10336">
      <c r="A10336" s="10">
        <v>45249.0</v>
      </c>
      <c r="B10336" s="11" t="s">
        <v>2106</v>
      </c>
      <c r="C10336" s="12">
        <v>0.0</v>
      </c>
      <c r="D10336" s="12">
        <f t="shared" si="1"/>
        <v>19</v>
      </c>
    </row>
    <row r="10337">
      <c r="A10337" s="10">
        <v>45249.0</v>
      </c>
      <c r="B10337" s="11" t="s">
        <v>5728</v>
      </c>
      <c r="C10337" s="12">
        <v>0.0</v>
      </c>
      <c r="D10337" s="12">
        <f t="shared" si="1"/>
        <v>19</v>
      </c>
    </row>
    <row r="10338">
      <c r="A10338" s="10">
        <v>45249.0</v>
      </c>
      <c r="B10338" s="11" t="s">
        <v>5729</v>
      </c>
      <c r="C10338" s="12">
        <v>0.0</v>
      </c>
      <c r="D10338" s="12">
        <f t="shared" si="1"/>
        <v>19</v>
      </c>
    </row>
    <row r="10339">
      <c r="A10339" s="10">
        <v>45249.0</v>
      </c>
      <c r="B10339" s="11" t="s">
        <v>729</v>
      </c>
      <c r="C10339" s="12">
        <v>0.0</v>
      </c>
      <c r="D10339" s="12">
        <f t="shared" si="1"/>
        <v>19</v>
      </c>
    </row>
    <row r="10340">
      <c r="A10340" s="10">
        <v>45249.0</v>
      </c>
      <c r="B10340" s="11" t="s">
        <v>1059</v>
      </c>
      <c r="C10340" s="12">
        <v>0.0</v>
      </c>
      <c r="D10340" s="12">
        <f t="shared" si="1"/>
        <v>19</v>
      </c>
    </row>
    <row r="10341">
      <c r="A10341" s="10">
        <v>45249.0</v>
      </c>
      <c r="B10341" s="11" t="s">
        <v>2908</v>
      </c>
      <c r="C10341" s="12">
        <v>0.0</v>
      </c>
      <c r="D10341" s="12">
        <f t="shared" si="1"/>
        <v>19</v>
      </c>
    </row>
    <row r="10342">
      <c r="A10342" s="10">
        <v>45249.0</v>
      </c>
      <c r="B10342" s="11" t="s">
        <v>5730</v>
      </c>
      <c r="C10342" s="12">
        <v>0.0</v>
      </c>
      <c r="D10342" s="12">
        <f t="shared" si="1"/>
        <v>19</v>
      </c>
    </row>
    <row r="10343">
      <c r="A10343" s="10">
        <v>45249.0</v>
      </c>
      <c r="B10343" s="11" t="s">
        <v>5731</v>
      </c>
      <c r="C10343" s="12">
        <v>0.0</v>
      </c>
      <c r="D10343" s="12">
        <f t="shared" si="1"/>
        <v>19</v>
      </c>
    </row>
    <row r="10344">
      <c r="A10344" s="10">
        <v>45249.0</v>
      </c>
      <c r="B10344" s="11" t="s">
        <v>4138</v>
      </c>
      <c r="C10344" s="12">
        <v>0.0</v>
      </c>
      <c r="D10344" s="12">
        <f t="shared" si="1"/>
        <v>19</v>
      </c>
    </row>
    <row r="10345">
      <c r="A10345" s="10">
        <v>45249.0</v>
      </c>
      <c r="B10345" s="11" t="s">
        <v>707</v>
      </c>
      <c r="C10345" s="12">
        <v>0.0</v>
      </c>
      <c r="D10345" s="12">
        <f t="shared" si="1"/>
        <v>19</v>
      </c>
    </row>
    <row r="10346">
      <c r="A10346" s="10">
        <v>45249.0</v>
      </c>
      <c r="B10346" s="11" t="s">
        <v>5732</v>
      </c>
      <c r="C10346" s="12">
        <v>0.0</v>
      </c>
      <c r="D10346" s="12">
        <f t="shared" si="1"/>
        <v>19</v>
      </c>
    </row>
    <row r="10347">
      <c r="A10347" s="10">
        <v>45249.0</v>
      </c>
      <c r="B10347" s="11" t="s">
        <v>5733</v>
      </c>
      <c r="C10347" s="12">
        <v>0.0</v>
      </c>
      <c r="D10347" s="12">
        <f t="shared" si="1"/>
        <v>19</v>
      </c>
    </row>
    <row r="10348">
      <c r="A10348" s="10">
        <v>45249.0</v>
      </c>
      <c r="B10348" s="11" t="s">
        <v>377</v>
      </c>
      <c r="C10348" s="12">
        <v>0.0</v>
      </c>
      <c r="D10348" s="12">
        <f t="shared" si="1"/>
        <v>19</v>
      </c>
    </row>
    <row r="10349">
      <c r="A10349" s="10">
        <v>45249.0</v>
      </c>
      <c r="B10349" s="11" t="s">
        <v>5734</v>
      </c>
      <c r="C10349" s="12">
        <v>0.0</v>
      </c>
      <c r="D10349" s="12">
        <f t="shared" si="1"/>
        <v>19</v>
      </c>
    </row>
    <row r="10350">
      <c r="A10350" s="10">
        <v>45249.0</v>
      </c>
      <c r="B10350" s="11" t="s">
        <v>2497</v>
      </c>
      <c r="C10350" s="12">
        <v>0.0</v>
      </c>
      <c r="D10350" s="12">
        <f t="shared" si="1"/>
        <v>19</v>
      </c>
    </row>
    <row r="10351">
      <c r="A10351" s="10">
        <v>45249.0</v>
      </c>
      <c r="B10351" s="11" t="s">
        <v>5735</v>
      </c>
      <c r="C10351" s="12">
        <v>0.0</v>
      </c>
      <c r="D10351" s="12">
        <f t="shared" si="1"/>
        <v>19</v>
      </c>
    </row>
    <row r="10352">
      <c r="A10352" s="10">
        <v>45249.0</v>
      </c>
      <c r="B10352" s="11" t="s">
        <v>2411</v>
      </c>
      <c r="C10352" s="12">
        <v>0.0</v>
      </c>
      <c r="D10352" s="12">
        <f t="shared" si="1"/>
        <v>19</v>
      </c>
    </row>
    <row r="10353">
      <c r="A10353" s="10">
        <v>45249.0</v>
      </c>
      <c r="B10353" s="11" t="s">
        <v>1606</v>
      </c>
      <c r="C10353" s="12">
        <v>0.0</v>
      </c>
      <c r="D10353" s="12">
        <f t="shared" si="1"/>
        <v>19</v>
      </c>
    </row>
    <row r="10354">
      <c r="A10354" s="10">
        <v>45249.0</v>
      </c>
      <c r="B10354" s="11" t="s">
        <v>4435</v>
      </c>
      <c r="C10354" s="12">
        <v>0.0</v>
      </c>
      <c r="D10354" s="12">
        <f t="shared" si="1"/>
        <v>19</v>
      </c>
    </row>
    <row r="10355">
      <c r="A10355" s="10">
        <v>45249.0</v>
      </c>
      <c r="B10355" s="11" t="s">
        <v>3310</v>
      </c>
      <c r="C10355" s="12">
        <v>0.0</v>
      </c>
      <c r="D10355" s="12">
        <f t="shared" si="1"/>
        <v>19</v>
      </c>
    </row>
    <row r="10356">
      <c r="A10356" s="10">
        <v>45249.0</v>
      </c>
      <c r="B10356" s="11" t="s">
        <v>2276</v>
      </c>
      <c r="C10356" s="12">
        <v>0.0</v>
      </c>
      <c r="D10356" s="12">
        <f t="shared" si="1"/>
        <v>19</v>
      </c>
    </row>
    <row r="10357">
      <c r="A10357" s="10">
        <v>45249.0</v>
      </c>
      <c r="B10357" s="11" t="s">
        <v>4134</v>
      </c>
      <c r="C10357" s="12">
        <v>0.0</v>
      </c>
      <c r="D10357" s="12">
        <f t="shared" si="1"/>
        <v>19</v>
      </c>
    </row>
    <row r="10358">
      <c r="A10358" s="10">
        <v>45249.0</v>
      </c>
      <c r="B10358" s="11" t="s">
        <v>366</v>
      </c>
      <c r="C10358" s="12">
        <v>0.0</v>
      </c>
      <c r="D10358" s="12">
        <f t="shared" si="1"/>
        <v>19</v>
      </c>
    </row>
    <row r="10359">
      <c r="A10359" s="10">
        <v>45249.0</v>
      </c>
      <c r="B10359" s="11" t="s">
        <v>286</v>
      </c>
      <c r="C10359" s="12">
        <v>0.0</v>
      </c>
      <c r="D10359" s="12">
        <f t="shared" si="1"/>
        <v>19</v>
      </c>
    </row>
    <row r="10360">
      <c r="A10360" s="10">
        <v>45249.0</v>
      </c>
      <c r="B10360" s="11" t="s">
        <v>97</v>
      </c>
      <c r="C10360" s="12">
        <v>0.0</v>
      </c>
      <c r="D10360" s="12">
        <f t="shared" si="1"/>
        <v>19</v>
      </c>
    </row>
    <row r="10361">
      <c r="A10361" s="10">
        <v>45249.0</v>
      </c>
      <c r="B10361" s="11" t="s">
        <v>970</v>
      </c>
      <c r="C10361" s="12">
        <v>0.0</v>
      </c>
      <c r="D10361" s="12">
        <f t="shared" si="1"/>
        <v>19</v>
      </c>
    </row>
    <row r="10362">
      <c r="A10362" s="10">
        <v>45249.0</v>
      </c>
      <c r="B10362" s="11" t="s">
        <v>3927</v>
      </c>
      <c r="C10362" s="12">
        <v>0.0</v>
      </c>
      <c r="D10362" s="12">
        <f t="shared" si="1"/>
        <v>19</v>
      </c>
    </row>
    <row r="10363">
      <c r="A10363" s="10">
        <v>45249.0</v>
      </c>
      <c r="B10363" s="11" t="s">
        <v>1098</v>
      </c>
      <c r="C10363" s="12">
        <v>0.0</v>
      </c>
      <c r="D10363" s="12">
        <f t="shared" si="1"/>
        <v>19</v>
      </c>
    </row>
    <row r="10364">
      <c r="A10364" s="10">
        <v>45249.0</v>
      </c>
      <c r="B10364" s="11" t="s">
        <v>1276</v>
      </c>
      <c r="C10364" s="12">
        <v>0.0</v>
      </c>
      <c r="D10364" s="12">
        <f t="shared" si="1"/>
        <v>19</v>
      </c>
    </row>
    <row r="10365">
      <c r="A10365" s="10">
        <v>45249.0</v>
      </c>
      <c r="B10365" s="11" t="s">
        <v>1488</v>
      </c>
      <c r="C10365" s="12">
        <v>0.0</v>
      </c>
      <c r="D10365" s="12">
        <f t="shared" si="1"/>
        <v>19</v>
      </c>
    </row>
    <row r="10366">
      <c r="A10366" s="10">
        <v>45245.0</v>
      </c>
      <c r="B10366" s="11" t="s">
        <v>5736</v>
      </c>
      <c r="C10366" s="12">
        <v>0.0</v>
      </c>
      <c r="D10366" s="12">
        <f t="shared" si="1"/>
        <v>15</v>
      </c>
    </row>
    <row r="10367">
      <c r="A10367" s="10">
        <v>45245.0</v>
      </c>
      <c r="B10367" s="11" t="s">
        <v>648</v>
      </c>
      <c r="C10367" s="12">
        <v>0.0</v>
      </c>
      <c r="D10367" s="12">
        <f t="shared" si="1"/>
        <v>15</v>
      </c>
    </row>
    <row r="10368">
      <c r="A10368" s="10">
        <v>45245.0</v>
      </c>
      <c r="B10368" s="11" t="s">
        <v>5737</v>
      </c>
      <c r="C10368" s="12">
        <v>0.0</v>
      </c>
      <c r="D10368" s="12">
        <f t="shared" si="1"/>
        <v>15</v>
      </c>
    </row>
    <row r="10369">
      <c r="A10369" s="10">
        <v>45245.0</v>
      </c>
      <c r="B10369" s="11" t="s">
        <v>1332</v>
      </c>
      <c r="C10369" s="12">
        <v>0.0</v>
      </c>
      <c r="D10369" s="12">
        <f t="shared" si="1"/>
        <v>15</v>
      </c>
    </row>
    <row r="10370">
      <c r="A10370" s="10">
        <v>45245.0</v>
      </c>
      <c r="B10370" s="11" t="s">
        <v>5738</v>
      </c>
      <c r="C10370" s="12">
        <v>0.0</v>
      </c>
      <c r="D10370" s="12">
        <f t="shared" si="1"/>
        <v>15</v>
      </c>
    </row>
    <row r="10371">
      <c r="A10371" s="10">
        <v>45245.0</v>
      </c>
      <c r="B10371" s="11" t="s">
        <v>5739</v>
      </c>
      <c r="C10371" s="12">
        <v>0.0</v>
      </c>
      <c r="D10371" s="12">
        <f t="shared" si="1"/>
        <v>15</v>
      </c>
    </row>
    <row r="10372">
      <c r="A10372" s="10">
        <v>45245.0</v>
      </c>
      <c r="B10372" s="11" t="s">
        <v>2122</v>
      </c>
      <c r="C10372" s="12">
        <v>0.0</v>
      </c>
      <c r="D10372" s="12">
        <f t="shared" si="1"/>
        <v>15</v>
      </c>
    </row>
    <row r="10373">
      <c r="A10373" s="10">
        <v>45245.0</v>
      </c>
      <c r="B10373" s="11" t="s">
        <v>937</v>
      </c>
      <c r="C10373" s="12">
        <v>0.0</v>
      </c>
      <c r="D10373" s="12">
        <f t="shared" si="1"/>
        <v>15</v>
      </c>
    </row>
    <row r="10374">
      <c r="A10374" s="10">
        <v>45245.0</v>
      </c>
      <c r="B10374" s="11" t="s">
        <v>2328</v>
      </c>
      <c r="C10374" s="12">
        <v>0.0</v>
      </c>
      <c r="D10374" s="12">
        <f t="shared" si="1"/>
        <v>15</v>
      </c>
    </row>
    <row r="10375">
      <c r="A10375" s="10">
        <v>45245.0</v>
      </c>
      <c r="B10375" s="11" t="s">
        <v>1901</v>
      </c>
      <c r="C10375" s="12">
        <v>0.0</v>
      </c>
      <c r="D10375" s="12">
        <f t="shared" si="1"/>
        <v>15</v>
      </c>
    </row>
    <row r="10376">
      <c r="A10376" s="10">
        <v>45245.0</v>
      </c>
      <c r="B10376" s="11" t="s">
        <v>892</v>
      </c>
      <c r="C10376" s="12">
        <v>0.0</v>
      </c>
      <c r="D10376" s="12">
        <f t="shared" si="1"/>
        <v>15</v>
      </c>
    </row>
    <row r="10377">
      <c r="A10377" s="10">
        <v>45245.0</v>
      </c>
      <c r="B10377" s="11" t="s">
        <v>3300</v>
      </c>
      <c r="C10377" s="12">
        <v>0.0</v>
      </c>
      <c r="D10377" s="12">
        <f t="shared" si="1"/>
        <v>15</v>
      </c>
    </row>
    <row r="10378">
      <c r="A10378" s="10">
        <v>45245.0</v>
      </c>
      <c r="B10378" s="11" t="s">
        <v>1511</v>
      </c>
      <c r="C10378" s="12">
        <v>0.0</v>
      </c>
      <c r="D10378" s="12">
        <f t="shared" si="1"/>
        <v>15</v>
      </c>
    </row>
    <row r="10379">
      <c r="A10379" s="10">
        <v>45245.0</v>
      </c>
      <c r="B10379" s="11" t="s">
        <v>5740</v>
      </c>
      <c r="C10379" s="12">
        <v>0.0</v>
      </c>
      <c r="D10379" s="12">
        <f t="shared" si="1"/>
        <v>15</v>
      </c>
    </row>
    <row r="10380">
      <c r="A10380" s="10">
        <v>45245.0</v>
      </c>
      <c r="B10380" s="11" t="s">
        <v>338</v>
      </c>
      <c r="C10380" s="12">
        <v>0.0</v>
      </c>
      <c r="D10380" s="12">
        <f t="shared" si="1"/>
        <v>15</v>
      </c>
    </row>
    <row r="10381">
      <c r="A10381" s="10">
        <v>45245.0</v>
      </c>
      <c r="B10381" s="11" t="s">
        <v>5741</v>
      </c>
      <c r="C10381" s="12">
        <v>0.0</v>
      </c>
      <c r="D10381" s="12">
        <f t="shared" si="1"/>
        <v>15</v>
      </c>
    </row>
    <row r="10382">
      <c r="A10382" s="10">
        <v>45245.0</v>
      </c>
      <c r="B10382" s="11" t="s">
        <v>5742</v>
      </c>
      <c r="C10382" s="12">
        <v>0.0</v>
      </c>
      <c r="D10382" s="12">
        <f t="shared" si="1"/>
        <v>15</v>
      </c>
    </row>
    <row r="10383">
      <c r="A10383" s="10">
        <v>45245.0</v>
      </c>
      <c r="B10383" s="11" t="s">
        <v>4905</v>
      </c>
      <c r="C10383" s="12">
        <v>0.0</v>
      </c>
      <c r="D10383" s="12">
        <f t="shared" si="1"/>
        <v>15</v>
      </c>
    </row>
    <row r="10384">
      <c r="A10384" s="10">
        <v>45245.0</v>
      </c>
      <c r="B10384" s="11" t="s">
        <v>3812</v>
      </c>
      <c r="C10384" s="12">
        <v>0.0</v>
      </c>
      <c r="D10384" s="12">
        <f t="shared" si="1"/>
        <v>15</v>
      </c>
    </row>
    <row r="10385">
      <c r="A10385" s="10">
        <v>45245.0</v>
      </c>
      <c r="B10385" s="11" t="s">
        <v>5743</v>
      </c>
      <c r="C10385" s="12">
        <v>0.0</v>
      </c>
      <c r="D10385" s="12">
        <f t="shared" si="1"/>
        <v>15</v>
      </c>
    </row>
    <row r="10386">
      <c r="A10386" s="10">
        <v>45245.0</v>
      </c>
      <c r="B10386" s="11" t="s">
        <v>4965</v>
      </c>
      <c r="C10386" s="12">
        <v>0.0</v>
      </c>
      <c r="D10386" s="12">
        <f t="shared" si="1"/>
        <v>15</v>
      </c>
    </row>
    <row r="10387">
      <c r="A10387" s="10">
        <v>45245.0</v>
      </c>
      <c r="B10387" s="11" t="s">
        <v>433</v>
      </c>
      <c r="C10387" s="12">
        <v>0.0</v>
      </c>
      <c r="D10387" s="12">
        <f t="shared" si="1"/>
        <v>15</v>
      </c>
    </row>
    <row r="10388">
      <c r="A10388" s="10">
        <v>45245.0</v>
      </c>
      <c r="B10388" s="11" t="s">
        <v>5744</v>
      </c>
      <c r="C10388" s="12">
        <v>0.0</v>
      </c>
      <c r="D10388" s="12">
        <f t="shared" si="1"/>
        <v>15</v>
      </c>
    </row>
    <row r="10389">
      <c r="A10389" s="10">
        <v>45245.0</v>
      </c>
      <c r="B10389" s="11" t="s">
        <v>2158</v>
      </c>
      <c r="C10389" s="12">
        <v>0.0</v>
      </c>
      <c r="D10389" s="12">
        <f t="shared" si="1"/>
        <v>15</v>
      </c>
    </row>
    <row r="10390">
      <c r="A10390" s="10">
        <v>45245.0</v>
      </c>
      <c r="B10390" s="11" t="s">
        <v>5745</v>
      </c>
      <c r="C10390" s="12">
        <v>0.0</v>
      </c>
      <c r="D10390" s="12">
        <f t="shared" si="1"/>
        <v>15</v>
      </c>
    </row>
    <row r="10391">
      <c r="A10391" s="10">
        <v>45245.0</v>
      </c>
      <c r="B10391" s="11" t="s">
        <v>5746</v>
      </c>
      <c r="C10391" s="12">
        <v>0.0</v>
      </c>
      <c r="D10391" s="12">
        <f t="shared" si="1"/>
        <v>15</v>
      </c>
    </row>
    <row r="10392">
      <c r="A10392" s="10">
        <v>45245.0</v>
      </c>
      <c r="B10392" s="11" t="s">
        <v>2507</v>
      </c>
      <c r="C10392" s="12">
        <v>0.0</v>
      </c>
      <c r="D10392" s="12">
        <f t="shared" si="1"/>
        <v>15</v>
      </c>
    </row>
    <row r="10393">
      <c r="A10393" s="10">
        <v>45245.0</v>
      </c>
      <c r="B10393" s="11" t="s">
        <v>5747</v>
      </c>
      <c r="C10393" s="12">
        <v>0.0</v>
      </c>
      <c r="D10393" s="12">
        <f t="shared" si="1"/>
        <v>15</v>
      </c>
    </row>
    <row r="10394">
      <c r="A10394" s="10">
        <v>45245.0</v>
      </c>
      <c r="B10394" s="11" t="s">
        <v>5748</v>
      </c>
      <c r="C10394" s="12">
        <v>0.0</v>
      </c>
      <c r="D10394" s="12">
        <f t="shared" si="1"/>
        <v>15</v>
      </c>
    </row>
    <row r="10395">
      <c r="A10395" s="10">
        <v>45245.0</v>
      </c>
      <c r="B10395" s="11" t="s">
        <v>4979</v>
      </c>
      <c r="C10395" s="12">
        <v>0.0</v>
      </c>
      <c r="D10395" s="12">
        <f t="shared" si="1"/>
        <v>15</v>
      </c>
    </row>
    <row r="10396">
      <c r="A10396" s="10">
        <v>45245.0</v>
      </c>
      <c r="B10396" s="11" t="s">
        <v>5749</v>
      </c>
      <c r="C10396" s="12">
        <v>0.0</v>
      </c>
      <c r="D10396" s="12">
        <f t="shared" si="1"/>
        <v>15</v>
      </c>
    </row>
    <row r="10397">
      <c r="A10397" s="10">
        <v>45245.0</v>
      </c>
      <c r="B10397" s="11" t="s">
        <v>5750</v>
      </c>
      <c r="C10397" s="12">
        <v>0.0</v>
      </c>
      <c r="D10397" s="12">
        <f t="shared" si="1"/>
        <v>15</v>
      </c>
    </row>
    <row r="10398">
      <c r="A10398" s="10">
        <v>45245.0</v>
      </c>
      <c r="B10398" s="11" t="s">
        <v>2783</v>
      </c>
      <c r="C10398" s="12">
        <v>0.0</v>
      </c>
      <c r="D10398" s="12">
        <f t="shared" si="1"/>
        <v>15</v>
      </c>
    </row>
    <row r="10399">
      <c r="A10399" s="10">
        <v>45245.0</v>
      </c>
      <c r="B10399" s="11" t="s">
        <v>5751</v>
      </c>
      <c r="C10399" s="12">
        <v>0.0</v>
      </c>
      <c r="D10399" s="12">
        <f t="shared" si="1"/>
        <v>15</v>
      </c>
    </row>
    <row r="10400">
      <c r="A10400" s="10">
        <v>45245.0</v>
      </c>
      <c r="B10400" s="11" t="s">
        <v>5752</v>
      </c>
      <c r="C10400" s="12">
        <v>0.0</v>
      </c>
      <c r="D10400" s="12">
        <f t="shared" si="1"/>
        <v>15</v>
      </c>
    </row>
    <row r="10401">
      <c r="A10401" s="10">
        <v>45245.0</v>
      </c>
      <c r="B10401" s="11" t="s">
        <v>5027</v>
      </c>
      <c r="C10401" s="12">
        <v>0.0</v>
      </c>
      <c r="D10401" s="12">
        <f t="shared" si="1"/>
        <v>15</v>
      </c>
    </row>
    <row r="10402">
      <c r="A10402" s="10">
        <v>45245.0</v>
      </c>
      <c r="B10402" s="11" t="s">
        <v>554</v>
      </c>
      <c r="C10402" s="12">
        <v>0.0</v>
      </c>
      <c r="D10402" s="12">
        <f t="shared" si="1"/>
        <v>15</v>
      </c>
    </row>
    <row r="10403">
      <c r="A10403" s="10">
        <v>45245.0</v>
      </c>
      <c r="B10403" s="11" t="s">
        <v>2953</v>
      </c>
      <c r="C10403" s="12">
        <v>0.0</v>
      </c>
      <c r="D10403" s="12">
        <f t="shared" si="1"/>
        <v>15</v>
      </c>
    </row>
    <row r="10404">
      <c r="A10404" s="10">
        <v>45245.0</v>
      </c>
      <c r="B10404" s="11" t="s">
        <v>3405</v>
      </c>
      <c r="C10404" s="12">
        <v>0.0</v>
      </c>
      <c r="D10404" s="12">
        <f t="shared" si="1"/>
        <v>15</v>
      </c>
    </row>
    <row r="10405">
      <c r="A10405" s="10">
        <v>45245.0</v>
      </c>
      <c r="B10405" s="11" t="s">
        <v>5753</v>
      </c>
      <c r="C10405" s="12">
        <v>0.0</v>
      </c>
      <c r="D10405" s="12">
        <f t="shared" si="1"/>
        <v>15</v>
      </c>
    </row>
    <row r="10406">
      <c r="A10406" s="10">
        <v>45245.0</v>
      </c>
      <c r="B10406" s="11" t="s">
        <v>809</v>
      </c>
      <c r="C10406" s="12">
        <v>0.0</v>
      </c>
      <c r="D10406" s="12">
        <f t="shared" si="1"/>
        <v>15</v>
      </c>
    </row>
    <row r="10407">
      <c r="A10407" s="10">
        <v>45245.0</v>
      </c>
      <c r="B10407" s="11" t="s">
        <v>2072</v>
      </c>
      <c r="C10407" s="12">
        <v>0.0</v>
      </c>
      <c r="D10407" s="12">
        <f t="shared" si="1"/>
        <v>15</v>
      </c>
    </row>
    <row r="10408">
      <c r="A10408" s="10">
        <v>45245.0</v>
      </c>
      <c r="B10408" s="11" t="s">
        <v>5754</v>
      </c>
      <c r="C10408" s="12">
        <v>0.0</v>
      </c>
      <c r="D10408" s="12">
        <f t="shared" si="1"/>
        <v>15</v>
      </c>
    </row>
    <row r="10409">
      <c r="A10409" s="10">
        <v>45245.0</v>
      </c>
      <c r="B10409" s="11" t="s">
        <v>863</v>
      </c>
      <c r="C10409" s="12">
        <v>0.0</v>
      </c>
      <c r="D10409" s="12">
        <f t="shared" si="1"/>
        <v>15</v>
      </c>
    </row>
    <row r="10410">
      <c r="A10410" s="10">
        <v>45245.0</v>
      </c>
      <c r="B10410" s="11" t="s">
        <v>713</v>
      </c>
      <c r="C10410" s="12">
        <v>0.0</v>
      </c>
      <c r="D10410" s="12">
        <f t="shared" si="1"/>
        <v>15</v>
      </c>
    </row>
    <row r="10411">
      <c r="A10411" s="10">
        <v>45245.0</v>
      </c>
      <c r="B10411" s="11" t="s">
        <v>405</v>
      </c>
      <c r="C10411" s="12">
        <v>0.0</v>
      </c>
      <c r="D10411" s="12">
        <f t="shared" si="1"/>
        <v>15</v>
      </c>
    </row>
    <row r="10412">
      <c r="A10412" s="10">
        <v>45245.0</v>
      </c>
      <c r="B10412" s="11" t="s">
        <v>3976</v>
      </c>
      <c r="C10412" s="12">
        <v>0.0</v>
      </c>
      <c r="D10412" s="12">
        <f t="shared" si="1"/>
        <v>15</v>
      </c>
    </row>
    <row r="10413">
      <c r="A10413" s="10">
        <v>45245.0</v>
      </c>
      <c r="B10413" s="11" t="s">
        <v>1287</v>
      </c>
      <c r="C10413" s="12">
        <v>0.0</v>
      </c>
      <c r="D10413" s="12">
        <f t="shared" si="1"/>
        <v>15</v>
      </c>
    </row>
    <row r="10414">
      <c r="A10414" s="10">
        <v>45245.0</v>
      </c>
      <c r="B10414" s="11" t="s">
        <v>5755</v>
      </c>
      <c r="C10414" s="12">
        <v>0.0</v>
      </c>
      <c r="D10414" s="12">
        <f t="shared" si="1"/>
        <v>15</v>
      </c>
    </row>
    <row r="10415">
      <c r="A10415" s="10">
        <v>45245.0</v>
      </c>
      <c r="B10415" s="11" t="s">
        <v>5756</v>
      </c>
      <c r="C10415" s="12">
        <v>0.0</v>
      </c>
      <c r="D10415" s="12">
        <f t="shared" si="1"/>
        <v>15</v>
      </c>
    </row>
    <row r="10416">
      <c r="A10416" s="10">
        <v>45245.0</v>
      </c>
      <c r="B10416" s="11" t="s">
        <v>5757</v>
      </c>
      <c r="C10416" s="12">
        <v>0.0</v>
      </c>
      <c r="D10416" s="12">
        <f t="shared" si="1"/>
        <v>15</v>
      </c>
    </row>
    <row r="10417">
      <c r="A10417" s="10">
        <v>45245.0</v>
      </c>
      <c r="B10417" s="11" t="s">
        <v>562</v>
      </c>
      <c r="C10417" s="12">
        <v>0.0</v>
      </c>
      <c r="D10417" s="12">
        <f t="shared" si="1"/>
        <v>15</v>
      </c>
    </row>
    <row r="10418">
      <c r="A10418" s="10">
        <v>45245.0</v>
      </c>
      <c r="B10418" s="11" t="s">
        <v>4234</v>
      </c>
      <c r="C10418" s="12">
        <v>0.0</v>
      </c>
      <c r="D10418" s="12">
        <f t="shared" si="1"/>
        <v>15</v>
      </c>
    </row>
    <row r="10419">
      <c r="A10419" s="10">
        <v>45245.0</v>
      </c>
      <c r="B10419" s="11" t="s">
        <v>520</v>
      </c>
      <c r="C10419" s="12">
        <v>0.0</v>
      </c>
      <c r="D10419" s="12">
        <f t="shared" si="1"/>
        <v>15</v>
      </c>
    </row>
    <row r="10420">
      <c r="A10420" s="10">
        <v>45245.0</v>
      </c>
      <c r="B10420" s="11" t="s">
        <v>5758</v>
      </c>
      <c r="C10420" s="12">
        <v>0.0</v>
      </c>
      <c r="D10420" s="12">
        <f t="shared" si="1"/>
        <v>15</v>
      </c>
    </row>
    <row r="10421">
      <c r="A10421" s="10">
        <v>45245.0</v>
      </c>
      <c r="B10421" s="11" t="s">
        <v>5759</v>
      </c>
      <c r="C10421" s="12">
        <v>0.0</v>
      </c>
      <c r="D10421" s="12">
        <f t="shared" si="1"/>
        <v>15</v>
      </c>
    </row>
    <row r="10422">
      <c r="A10422" s="10">
        <v>45245.0</v>
      </c>
      <c r="B10422" s="11" t="s">
        <v>1496</v>
      </c>
      <c r="C10422" s="12">
        <v>0.0</v>
      </c>
      <c r="D10422" s="12">
        <f t="shared" si="1"/>
        <v>15</v>
      </c>
    </row>
    <row r="10423">
      <c r="A10423" s="10">
        <v>45245.0</v>
      </c>
      <c r="B10423" s="11" t="s">
        <v>5760</v>
      </c>
      <c r="C10423" s="12">
        <v>0.0</v>
      </c>
      <c r="D10423" s="12">
        <f t="shared" si="1"/>
        <v>15</v>
      </c>
    </row>
    <row r="10424">
      <c r="A10424" s="10">
        <v>45245.0</v>
      </c>
      <c r="B10424" s="11" t="s">
        <v>2816</v>
      </c>
      <c r="C10424" s="12">
        <v>0.0</v>
      </c>
      <c r="D10424" s="12">
        <f t="shared" si="1"/>
        <v>15</v>
      </c>
    </row>
    <row r="10425">
      <c r="A10425" s="10">
        <v>45245.0</v>
      </c>
      <c r="B10425" s="11" t="s">
        <v>3009</v>
      </c>
      <c r="C10425" s="12">
        <v>0.0</v>
      </c>
      <c r="D10425" s="12">
        <f t="shared" si="1"/>
        <v>15</v>
      </c>
    </row>
    <row r="10426">
      <c r="A10426" s="10">
        <v>45245.0</v>
      </c>
      <c r="B10426" s="11" t="s">
        <v>5761</v>
      </c>
      <c r="C10426" s="12">
        <v>0.0</v>
      </c>
      <c r="D10426" s="12">
        <f t="shared" si="1"/>
        <v>15</v>
      </c>
    </row>
    <row r="10427">
      <c r="A10427" s="10">
        <v>45245.0</v>
      </c>
      <c r="B10427" s="11" t="s">
        <v>1886</v>
      </c>
      <c r="C10427" s="12">
        <v>0.0</v>
      </c>
      <c r="D10427" s="12">
        <f t="shared" si="1"/>
        <v>15</v>
      </c>
    </row>
    <row r="10428">
      <c r="A10428" s="10">
        <v>45245.0</v>
      </c>
      <c r="B10428" s="11" t="s">
        <v>1468</v>
      </c>
      <c r="C10428" s="12">
        <v>0.0</v>
      </c>
      <c r="D10428" s="12">
        <f t="shared" si="1"/>
        <v>15</v>
      </c>
    </row>
    <row r="10429">
      <c r="A10429" s="10">
        <v>45245.0</v>
      </c>
      <c r="B10429" s="11" t="s">
        <v>5762</v>
      </c>
      <c r="C10429" s="12">
        <v>0.0</v>
      </c>
      <c r="D10429" s="12">
        <f t="shared" si="1"/>
        <v>15</v>
      </c>
    </row>
    <row r="10430">
      <c r="A10430" s="10">
        <v>45245.0</v>
      </c>
      <c r="B10430" s="11" t="s">
        <v>2006</v>
      </c>
      <c r="C10430" s="12">
        <v>0.0</v>
      </c>
      <c r="D10430" s="12">
        <f t="shared" si="1"/>
        <v>15</v>
      </c>
    </row>
    <row r="10431">
      <c r="A10431" s="10">
        <v>45245.0</v>
      </c>
      <c r="B10431" s="11" t="s">
        <v>5763</v>
      </c>
      <c r="C10431" s="12">
        <v>0.0</v>
      </c>
      <c r="D10431" s="12">
        <f t="shared" si="1"/>
        <v>15</v>
      </c>
    </row>
    <row r="10432">
      <c r="A10432" s="10">
        <v>45245.0</v>
      </c>
      <c r="B10432" s="11" t="s">
        <v>2286</v>
      </c>
      <c r="C10432" s="12">
        <v>0.0</v>
      </c>
      <c r="D10432" s="12">
        <f t="shared" si="1"/>
        <v>15</v>
      </c>
    </row>
    <row r="10433">
      <c r="A10433" s="10">
        <v>45245.0</v>
      </c>
      <c r="B10433" s="11" t="s">
        <v>2832</v>
      </c>
      <c r="C10433" s="12">
        <v>0.0</v>
      </c>
      <c r="D10433" s="12">
        <f t="shared" si="1"/>
        <v>15</v>
      </c>
    </row>
    <row r="10434">
      <c r="A10434" s="10">
        <v>45241.0</v>
      </c>
      <c r="B10434" s="11" t="s">
        <v>154</v>
      </c>
      <c r="C10434" s="12">
        <v>1.0</v>
      </c>
      <c r="D10434" s="12">
        <f t="shared" si="1"/>
        <v>11</v>
      </c>
    </row>
    <row r="10435">
      <c r="A10435" s="10">
        <v>45241.0</v>
      </c>
      <c r="B10435" s="11" t="s">
        <v>998</v>
      </c>
      <c r="C10435" s="12">
        <v>1.0</v>
      </c>
      <c r="D10435" s="12">
        <f t="shared" si="1"/>
        <v>11</v>
      </c>
    </row>
    <row r="10436">
      <c r="A10436" s="10">
        <v>45241.0</v>
      </c>
      <c r="B10436" s="11" t="s">
        <v>4311</v>
      </c>
      <c r="C10436" s="12">
        <v>1.0</v>
      </c>
      <c r="D10436" s="12">
        <f t="shared" si="1"/>
        <v>11</v>
      </c>
    </row>
    <row r="10437">
      <c r="A10437" s="10">
        <v>45241.0</v>
      </c>
      <c r="B10437" s="11" t="s">
        <v>2470</v>
      </c>
      <c r="C10437" s="12">
        <v>1.0</v>
      </c>
      <c r="D10437" s="12">
        <f t="shared" si="1"/>
        <v>11</v>
      </c>
    </row>
    <row r="10438">
      <c r="A10438" s="10">
        <v>45241.0</v>
      </c>
      <c r="B10438" s="11" t="s">
        <v>5764</v>
      </c>
      <c r="C10438" s="12">
        <v>1.0</v>
      </c>
      <c r="D10438" s="12">
        <f t="shared" si="1"/>
        <v>11</v>
      </c>
    </row>
    <row r="10439">
      <c r="A10439" s="10">
        <v>45241.0</v>
      </c>
      <c r="B10439" s="11" t="s">
        <v>5765</v>
      </c>
      <c r="C10439" s="12">
        <v>1.0</v>
      </c>
      <c r="D10439" s="12">
        <f t="shared" si="1"/>
        <v>11</v>
      </c>
    </row>
    <row r="10440">
      <c r="A10440" s="10">
        <v>45241.0</v>
      </c>
      <c r="B10440" s="11" t="s">
        <v>4757</v>
      </c>
      <c r="C10440" s="12">
        <v>1.0</v>
      </c>
      <c r="D10440" s="12">
        <f t="shared" si="1"/>
        <v>11</v>
      </c>
    </row>
    <row r="10441">
      <c r="A10441" s="10">
        <v>45241.0</v>
      </c>
      <c r="B10441" s="11" t="s">
        <v>5766</v>
      </c>
      <c r="C10441" s="12">
        <v>1.0</v>
      </c>
      <c r="D10441" s="12">
        <f t="shared" si="1"/>
        <v>11</v>
      </c>
    </row>
    <row r="10442">
      <c r="A10442" s="10">
        <v>45241.0</v>
      </c>
      <c r="B10442" s="11" t="s">
        <v>207</v>
      </c>
      <c r="C10442" s="12">
        <v>1.0</v>
      </c>
      <c r="D10442" s="12">
        <f t="shared" si="1"/>
        <v>11</v>
      </c>
    </row>
    <row r="10443">
      <c r="A10443" s="10">
        <v>45241.0</v>
      </c>
      <c r="B10443" s="11" t="s">
        <v>5767</v>
      </c>
      <c r="C10443" s="12">
        <v>1.0</v>
      </c>
      <c r="D10443" s="12">
        <f t="shared" si="1"/>
        <v>11</v>
      </c>
    </row>
    <row r="10444">
      <c r="A10444" s="10">
        <v>45241.0</v>
      </c>
      <c r="B10444" s="11" t="s">
        <v>5300</v>
      </c>
      <c r="C10444" s="12">
        <v>1.0</v>
      </c>
      <c r="D10444" s="12">
        <f t="shared" si="1"/>
        <v>11</v>
      </c>
    </row>
    <row r="10445">
      <c r="A10445" s="10">
        <v>45241.0</v>
      </c>
      <c r="B10445" s="11" t="s">
        <v>5768</v>
      </c>
      <c r="C10445" s="12">
        <v>1.0</v>
      </c>
      <c r="D10445" s="12">
        <f t="shared" si="1"/>
        <v>11</v>
      </c>
    </row>
    <row r="10446">
      <c r="A10446" s="10">
        <v>45258.0</v>
      </c>
      <c r="B10446" s="11" t="s">
        <v>3734</v>
      </c>
      <c r="C10446" s="12">
        <v>1.0</v>
      </c>
      <c r="D10446" s="12">
        <f t="shared" si="1"/>
        <v>28</v>
      </c>
    </row>
    <row r="10447">
      <c r="A10447" s="10">
        <v>45258.0</v>
      </c>
      <c r="B10447" s="11" t="s">
        <v>2504</v>
      </c>
      <c r="C10447" s="12">
        <v>1.0</v>
      </c>
      <c r="D10447" s="12">
        <f t="shared" si="1"/>
        <v>28</v>
      </c>
    </row>
    <row r="10448">
      <c r="A10448" s="10">
        <v>45258.0</v>
      </c>
      <c r="B10448" s="11" t="s">
        <v>4188</v>
      </c>
      <c r="C10448" s="12">
        <v>1.0</v>
      </c>
      <c r="D10448" s="12">
        <f t="shared" si="1"/>
        <v>28</v>
      </c>
    </row>
    <row r="10449">
      <c r="A10449" s="10">
        <v>45258.0</v>
      </c>
      <c r="B10449" s="11" t="s">
        <v>5769</v>
      </c>
      <c r="C10449" s="12">
        <v>1.0</v>
      </c>
      <c r="D10449" s="12">
        <f t="shared" si="1"/>
        <v>28</v>
      </c>
    </row>
    <row r="10450">
      <c r="A10450" s="10">
        <v>45258.0</v>
      </c>
      <c r="B10450" s="11" t="s">
        <v>916</v>
      </c>
      <c r="C10450" s="12">
        <v>1.0</v>
      </c>
      <c r="D10450" s="12">
        <f t="shared" si="1"/>
        <v>28</v>
      </c>
    </row>
    <row r="10451">
      <c r="A10451" s="10">
        <v>45258.0</v>
      </c>
      <c r="B10451" s="11" t="s">
        <v>542</v>
      </c>
      <c r="C10451" s="12">
        <v>1.0</v>
      </c>
      <c r="D10451" s="12">
        <f t="shared" si="1"/>
        <v>28</v>
      </c>
    </row>
    <row r="10452">
      <c r="A10452" s="10">
        <v>45258.0</v>
      </c>
      <c r="B10452" s="11" t="s">
        <v>5770</v>
      </c>
      <c r="C10452" s="12">
        <v>1.0</v>
      </c>
      <c r="D10452" s="12">
        <f t="shared" si="1"/>
        <v>28</v>
      </c>
    </row>
    <row r="10453">
      <c r="A10453" s="10">
        <v>45258.0</v>
      </c>
      <c r="B10453" s="11" t="s">
        <v>2362</v>
      </c>
      <c r="C10453" s="12">
        <v>1.0</v>
      </c>
      <c r="D10453" s="12">
        <f t="shared" si="1"/>
        <v>28</v>
      </c>
    </row>
    <row r="10454">
      <c r="A10454" s="10">
        <v>45258.0</v>
      </c>
      <c r="B10454" s="11" t="s">
        <v>5771</v>
      </c>
      <c r="C10454" s="12">
        <v>1.0</v>
      </c>
      <c r="D10454" s="12">
        <f t="shared" si="1"/>
        <v>28</v>
      </c>
    </row>
    <row r="10455">
      <c r="A10455" s="10">
        <v>45258.0</v>
      </c>
      <c r="B10455" s="11" t="s">
        <v>5772</v>
      </c>
      <c r="C10455" s="12">
        <v>1.0</v>
      </c>
      <c r="D10455" s="12">
        <f t="shared" si="1"/>
        <v>28</v>
      </c>
    </row>
    <row r="10456">
      <c r="A10456" s="10">
        <v>45258.0</v>
      </c>
      <c r="B10456" s="11" t="s">
        <v>3928</v>
      </c>
      <c r="C10456" s="12">
        <v>1.0</v>
      </c>
      <c r="D10456" s="12">
        <f t="shared" si="1"/>
        <v>28</v>
      </c>
    </row>
    <row r="10457">
      <c r="A10457" s="10">
        <v>45258.0</v>
      </c>
      <c r="B10457" s="11" t="s">
        <v>1665</v>
      </c>
      <c r="C10457" s="12">
        <v>1.0</v>
      </c>
      <c r="D10457" s="12">
        <f t="shared" si="1"/>
        <v>28</v>
      </c>
    </row>
    <row r="10458">
      <c r="A10458" s="10">
        <v>45258.0</v>
      </c>
      <c r="B10458" s="11" t="s">
        <v>5773</v>
      </c>
      <c r="C10458" s="12">
        <v>1.0</v>
      </c>
      <c r="D10458" s="12">
        <f t="shared" si="1"/>
        <v>28</v>
      </c>
    </row>
    <row r="10459">
      <c r="A10459" s="10">
        <v>45258.0</v>
      </c>
      <c r="B10459" s="11" t="s">
        <v>785</v>
      </c>
      <c r="C10459" s="12">
        <v>1.0</v>
      </c>
      <c r="D10459" s="12">
        <f t="shared" si="1"/>
        <v>28</v>
      </c>
    </row>
    <row r="10460">
      <c r="A10460" s="10">
        <v>45258.0</v>
      </c>
      <c r="B10460" s="11" t="s">
        <v>1544</v>
      </c>
      <c r="C10460" s="12">
        <v>1.0</v>
      </c>
      <c r="D10460" s="12">
        <f t="shared" si="1"/>
        <v>28</v>
      </c>
    </row>
    <row r="10461">
      <c r="A10461" s="10">
        <v>45258.0</v>
      </c>
      <c r="B10461" s="11" t="s">
        <v>5774</v>
      </c>
      <c r="C10461" s="12">
        <v>1.0</v>
      </c>
      <c r="D10461" s="12">
        <f t="shared" si="1"/>
        <v>28</v>
      </c>
    </row>
    <row r="10462">
      <c r="A10462" s="10">
        <v>45258.0</v>
      </c>
      <c r="B10462" s="11" t="s">
        <v>5775</v>
      </c>
      <c r="C10462" s="12">
        <v>1.0</v>
      </c>
      <c r="D10462" s="12">
        <f t="shared" si="1"/>
        <v>28</v>
      </c>
    </row>
    <row r="10463">
      <c r="A10463" s="10">
        <v>45248.0</v>
      </c>
      <c r="B10463" s="11" t="s">
        <v>2625</v>
      </c>
      <c r="C10463" s="12">
        <v>1.0</v>
      </c>
      <c r="D10463" s="12">
        <f t="shared" si="1"/>
        <v>18</v>
      </c>
    </row>
    <row r="10464">
      <c r="A10464" s="10">
        <v>45248.0</v>
      </c>
      <c r="B10464" s="11" t="s">
        <v>5097</v>
      </c>
      <c r="C10464" s="12">
        <v>1.0</v>
      </c>
      <c r="D10464" s="12">
        <f t="shared" si="1"/>
        <v>18</v>
      </c>
    </row>
    <row r="10465">
      <c r="A10465" s="10">
        <v>45248.0</v>
      </c>
      <c r="B10465" s="11" t="s">
        <v>2397</v>
      </c>
      <c r="C10465" s="12">
        <v>1.0</v>
      </c>
      <c r="D10465" s="12">
        <f t="shared" si="1"/>
        <v>18</v>
      </c>
    </row>
    <row r="10466">
      <c r="A10466" s="10">
        <v>45248.0</v>
      </c>
      <c r="B10466" s="11" t="s">
        <v>283</v>
      </c>
      <c r="C10466" s="12">
        <v>1.0</v>
      </c>
      <c r="D10466" s="12">
        <f t="shared" si="1"/>
        <v>18</v>
      </c>
    </row>
    <row r="10467">
      <c r="A10467" s="10">
        <v>45248.0</v>
      </c>
      <c r="B10467" s="11" t="s">
        <v>3272</v>
      </c>
      <c r="C10467" s="12">
        <v>1.0</v>
      </c>
      <c r="D10467" s="12">
        <f t="shared" si="1"/>
        <v>18</v>
      </c>
    </row>
    <row r="10468">
      <c r="A10468" s="10">
        <v>45248.0</v>
      </c>
      <c r="B10468" s="11" t="s">
        <v>5776</v>
      </c>
      <c r="C10468" s="12">
        <v>1.0</v>
      </c>
      <c r="D10468" s="12">
        <f t="shared" si="1"/>
        <v>18</v>
      </c>
    </row>
    <row r="10469">
      <c r="A10469" s="10">
        <v>45248.0</v>
      </c>
      <c r="B10469" s="11" t="s">
        <v>350</v>
      </c>
      <c r="C10469" s="12">
        <v>1.0</v>
      </c>
      <c r="D10469" s="12">
        <f t="shared" si="1"/>
        <v>18</v>
      </c>
    </row>
    <row r="10470">
      <c r="A10470" s="10">
        <v>45248.0</v>
      </c>
      <c r="B10470" s="11" t="s">
        <v>1887</v>
      </c>
      <c r="C10470" s="12">
        <v>1.0</v>
      </c>
      <c r="D10470" s="12">
        <f t="shared" si="1"/>
        <v>18</v>
      </c>
    </row>
    <row r="10471">
      <c r="A10471" s="10">
        <v>45248.0</v>
      </c>
      <c r="B10471" s="11" t="s">
        <v>2420</v>
      </c>
      <c r="C10471" s="12">
        <v>1.0</v>
      </c>
      <c r="D10471" s="12">
        <f t="shared" si="1"/>
        <v>18</v>
      </c>
    </row>
    <row r="10472">
      <c r="A10472" s="10">
        <v>45248.0</v>
      </c>
      <c r="B10472" s="11" t="s">
        <v>5218</v>
      </c>
      <c r="C10472" s="12">
        <v>1.0</v>
      </c>
      <c r="D10472" s="12">
        <f t="shared" si="1"/>
        <v>18</v>
      </c>
    </row>
    <row r="10473">
      <c r="A10473" s="10">
        <v>45248.0</v>
      </c>
      <c r="B10473" s="11" t="s">
        <v>5777</v>
      </c>
      <c r="C10473" s="12">
        <v>1.0</v>
      </c>
      <c r="D10473" s="12">
        <f t="shared" si="1"/>
        <v>18</v>
      </c>
    </row>
    <row r="10474">
      <c r="A10474" s="10">
        <v>45248.0</v>
      </c>
      <c r="B10474" s="11" t="s">
        <v>4272</v>
      </c>
      <c r="C10474" s="12">
        <v>1.0</v>
      </c>
      <c r="D10474" s="12">
        <f t="shared" si="1"/>
        <v>18</v>
      </c>
    </row>
    <row r="10475">
      <c r="A10475" s="10">
        <v>45259.0</v>
      </c>
      <c r="B10475" s="11" t="s">
        <v>4625</v>
      </c>
      <c r="C10475" s="12">
        <v>1.0</v>
      </c>
      <c r="D10475" s="12">
        <f t="shared" si="1"/>
        <v>29</v>
      </c>
    </row>
    <row r="10476">
      <c r="A10476" s="10">
        <v>45259.0</v>
      </c>
      <c r="B10476" s="11" t="s">
        <v>3348</v>
      </c>
      <c r="C10476" s="12">
        <v>1.0</v>
      </c>
      <c r="D10476" s="12">
        <f t="shared" si="1"/>
        <v>29</v>
      </c>
    </row>
    <row r="10477">
      <c r="A10477" s="10">
        <v>45259.0</v>
      </c>
      <c r="B10477" s="11" t="s">
        <v>3152</v>
      </c>
      <c r="C10477" s="12">
        <v>1.0</v>
      </c>
      <c r="D10477" s="12">
        <f t="shared" si="1"/>
        <v>29</v>
      </c>
    </row>
    <row r="10478">
      <c r="A10478" s="10">
        <v>45259.0</v>
      </c>
      <c r="B10478" s="11" t="s">
        <v>5778</v>
      </c>
      <c r="C10478" s="12">
        <v>1.0</v>
      </c>
      <c r="D10478" s="12">
        <f t="shared" si="1"/>
        <v>29</v>
      </c>
    </row>
    <row r="10479">
      <c r="A10479" s="10">
        <v>45259.0</v>
      </c>
      <c r="B10479" s="11" t="s">
        <v>3063</v>
      </c>
      <c r="C10479" s="12">
        <v>1.0</v>
      </c>
      <c r="D10479" s="12">
        <f t="shared" si="1"/>
        <v>29</v>
      </c>
    </row>
    <row r="10480">
      <c r="A10480" s="10">
        <v>45259.0</v>
      </c>
      <c r="B10480" s="11" t="s">
        <v>3695</v>
      </c>
      <c r="C10480" s="12">
        <v>1.0</v>
      </c>
      <c r="D10480" s="12">
        <f t="shared" si="1"/>
        <v>29</v>
      </c>
    </row>
    <row r="10481">
      <c r="A10481" s="10">
        <v>45259.0</v>
      </c>
      <c r="B10481" s="11" t="s">
        <v>83</v>
      </c>
      <c r="C10481" s="12">
        <v>1.0</v>
      </c>
      <c r="D10481" s="12">
        <f t="shared" si="1"/>
        <v>29</v>
      </c>
    </row>
    <row r="10482">
      <c r="A10482" s="10">
        <v>45259.0</v>
      </c>
      <c r="B10482" s="11" t="s">
        <v>1676</v>
      </c>
      <c r="C10482" s="12">
        <v>1.0</v>
      </c>
      <c r="D10482" s="12">
        <f t="shared" si="1"/>
        <v>29</v>
      </c>
    </row>
    <row r="10483">
      <c r="A10483" s="10">
        <v>45259.0</v>
      </c>
      <c r="B10483" s="11" t="s">
        <v>1270</v>
      </c>
      <c r="C10483" s="12">
        <v>1.0</v>
      </c>
      <c r="D10483" s="12">
        <f t="shared" si="1"/>
        <v>29</v>
      </c>
    </row>
    <row r="10484">
      <c r="A10484" s="10">
        <v>45259.0</v>
      </c>
      <c r="B10484" s="11" t="s">
        <v>1586</v>
      </c>
      <c r="C10484" s="12">
        <v>1.0</v>
      </c>
      <c r="D10484" s="12">
        <f t="shared" si="1"/>
        <v>29</v>
      </c>
    </row>
    <row r="10485">
      <c r="A10485" s="10">
        <v>45259.0</v>
      </c>
      <c r="B10485" s="11" t="s">
        <v>5779</v>
      </c>
      <c r="C10485" s="12">
        <v>1.0</v>
      </c>
      <c r="D10485" s="12">
        <f t="shared" si="1"/>
        <v>29</v>
      </c>
    </row>
    <row r="10486">
      <c r="A10486" s="10">
        <v>45259.0</v>
      </c>
      <c r="B10486" s="11" t="s">
        <v>844</v>
      </c>
      <c r="C10486" s="12">
        <v>1.0</v>
      </c>
      <c r="D10486" s="12">
        <f t="shared" si="1"/>
        <v>29</v>
      </c>
    </row>
    <row r="10487">
      <c r="A10487" s="10">
        <v>45259.0</v>
      </c>
      <c r="B10487" s="11" t="s">
        <v>3894</v>
      </c>
      <c r="C10487" s="12">
        <v>1.0</v>
      </c>
      <c r="D10487" s="12">
        <f t="shared" si="1"/>
        <v>29</v>
      </c>
    </row>
    <row r="10488">
      <c r="A10488" s="10">
        <v>45259.0</v>
      </c>
      <c r="B10488" s="11" t="s">
        <v>1063</v>
      </c>
      <c r="C10488" s="12">
        <v>1.0</v>
      </c>
      <c r="D10488" s="12">
        <f t="shared" si="1"/>
        <v>29</v>
      </c>
    </row>
    <row r="10489">
      <c r="A10489" s="10">
        <v>45259.0</v>
      </c>
      <c r="B10489" s="11" t="s">
        <v>1372</v>
      </c>
      <c r="C10489" s="12">
        <v>1.0</v>
      </c>
      <c r="D10489" s="12">
        <f t="shared" si="1"/>
        <v>29</v>
      </c>
    </row>
    <row r="10490">
      <c r="A10490" s="10">
        <v>45259.0</v>
      </c>
      <c r="B10490" s="11" t="s">
        <v>5780</v>
      </c>
      <c r="C10490" s="12">
        <v>1.0</v>
      </c>
      <c r="D10490" s="12">
        <f t="shared" si="1"/>
        <v>29</v>
      </c>
    </row>
    <row r="10491">
      <c r="A10491" s="10">
        <v>45259.0</v>
      </c>
      <c r="B10491" s="11" t="s">
        <v>1398</v>
      </c>
      <c r="C10491" s="12">
        <v>1.0</v>
      </c>
      <c r="D10491" s="12">
        <f t="shared" si="1"/>
        <v>29</v>
      </c>
    </row>
    <row r="10492">
      <c r="A10492" s="10">
        <v>45259.0</v>
      </c>
      <c r="B10492" s="11" t="s">
        <v>751</v>
      </c>
      <c r="C10492" s="12">
        <v>1.0</v>
      </c>
      <c r="D10492" s="12">
        <f t="shared" si="1"/>
        <v>29</v>
      </c>
    </row>
    <row r="10493">
      <c r="A10493" s="10">
        <v>45259.0</v>
      </c>
      <c r="B10493" s="11" t="s">
        <v>5781</v>
      </c>
      <c r="C10493" s="12">
        <v>1.0</v>
      </c>
      <c r="D10493" s="12">
        <f t="shared" si="1"/>
        <v>29</v>
      </c>
    </row>
    <row r="10494">
      <c r="A10494" s="10">
        <v>45259.0</v>
      </c>
      <c r="B10494" s="11" t="s">
        <v>3581</v>
      </c>
      <c r="C10494" s="12">
        <v>1.0</v>
      </c>
      <c r="D10494" s="12">
        <f t="shared" si="1"/>
        <v>29</v>
      </c>
    </row>
    <row r="10495">
      <c r="A10495" s="10">
        <v>45259.0</v>
      </c>
      <c r="B10495" s="11" t="s">
        <v>5782</v>
      </c>
      <c r="C10495" s="12">
        <v>1.0</v>
      </c>
      <c r="D10495" s="12">
        <f t="shared" si="1"/>
        <v>29</v>
      </c>
    </row>
    <row r="10496">
      <c r="A10496" s="10">
        <v>45242.0</v>
      </c>
      <c r="B10496" s="11" t="s">
        <v>5783</v>
      </c>
      <c r="C10496" s="12">
        <v>1.0</v>
      </c>
      <c r="D10496" s="12">
        <f t="shared" si="1"/>
        <v>12</v>
      </c>
    </row>
    <row r="10497">
      <c r="A10497" s="10">
        <v>45242.0</v>
      </c>
      <c r="B10497" s="11" t="s">
        <v>5231</v>
      </c>
      <c r="C10497" s="12">
        <v>1.0</v>
      </c>
      <c r="D10497" s="12">
        <f t="shared" si="1"/>
        <v>12</v>
      </c>
    </row>
    <row r="10498">
      <c r="A10498" s="10">
        <v>45242.0</v>
      </c>
      <c r="B10498" s="11" t="s">
        <v>5784</v>
      </c>
      <c r="C10498" s="12">
        <v>1.0</v>
      </c>
      <c r="D10498" s="12">
        <f t="shared" si="1"/>
        <v>12</v>
      </c>
    </row>
    <row r="10499">
      <c r="A10499" s="10">
        <v>45242.0</v>
      </c>
      <c r="B10499" s="11" t="s">
        <v>1538</v>
      </c>
      <c r="C10499" s="12">
        <v>1.0</v>
      </c>
      <c r="D10499" s="12">
        <f t="shared" si="1"/>
        <v>12</v>
      </c>
    </row>
    <row r="10500">
      <c r="A10500" s="10">
        <v>45242.0</v>
      </c>
      <c r="B10500" s="11" t="s">
        <v>5785</v>
      </c>
      <c r="C10500" s="12">
        <v>1.0</v>
      </c>
      <c r="D10500" s="12">
        <f t="shared" si="1"/>
        <v>12</v>
      </c>
    </row>
    <row r="10501">
      <c r="A10501" s="10">
        <v>45242.0</v>
      </c>
      <c r="B10501" s="11" t="s">
        <v>5786</v>
      </c>
      <c r="C10501" s="12">
        <v>1.0</v>
      </c>
      <c r="D10501" s="12">
        <f t="shared" si="1"/>
        <v>12</v>
      </c>
    </row>
    <row r="10502">
      <c r="A10502" s="10">
        <v>45242.0</v>
      </c>
      <c r="B10502" s="11" t="s">
        <v>5051</v>
      </c>
      <c r="C10502" s="12">
        <v>1.0</v>
      </c>
      <c r="D10502" s="12">
        <f t="shared" si="1"/>
        <v>12</v>
      </c>
    </row>
    <row r="10503">
      <c r="A10503" s="10">
        <v>45242.0</v>
      </c>
      <c r="B10503" s="11" t="s">
        <v>5787</v>
      </c>
      <c r="C10503" s="12">
        <v>1.0</v>
      </c>
      <c r="D10503" s="12">
        <f t="shared" si="1"/>
        <v>12</v>
      </c>
    </row>
    <row r="10504">
      <c r="A10504" s="10">
        <v>45242.0</v>
      </c>
      <c r="B10504" s="11" t="s">
        <v>1731</v>
      </c>
      <c r="C10504" s="12">
        <v>1.0</v>
      </c>
      <c r="D10504" s="12">
        <f t="shared" si="1"/>
        <v>12</v>
      </c>
    </row>
    <row r="10505">
      <c r="A10505" s="10">
        <v>45242.0</v>
      </c>
      <c r="B10505" s="11" t="s">
        <v>173</v>
      </c>
      <c r="C10505" s="12">
        <v>1.0</v>
      </c>
      <c r="D10505" s="12">
        <f t="shared" si="1"/>
        <v>12</v>
      </c>
    </row>
    <row r="10506">
      <c r="A10506" s="10">
        <v>45242.0</v>
      </c>
      <c r="B10506" s="11" t="s">
        <v>320</v>
      </c>
      <c r="C10506" s="12">
        <v>1.0</v>
      </c>
      <c r="D10506" s="12">
        <f t="shared" si="1"/>
        <v>12</v>
      </c>
    </row>
    <row r="10507">
      <c r="A10507" s="10">
        <v>45242.0</v>
      </c>
      <c r="B10507" s="11" t="s">
        <v>1059</v>
      </c>
      <c r="C10507" s="12">
        <v>1.0</v>
      </c>
      <c r="D10507" s="12">
        <f t="shared" si="1"/>
        <v>12</v>
      </c>
    </row>
    <row r="10508">
      <c r="A10508" s="10">
        <v>45238.0</v>
      </c>
      <c r="B10508" s="11" t="s">
        <v>1593</v>
      </c>
      <c r="C10508" s="12">
        <v>1.0</v>
      </c>
      <c r="D10508" s="12">
        <f t="shared" si="1"/>
        <v>8</v>
      </c>
    </row>
    <row r="10509">
      <c r="A10509" s="10">
        <v>45238.0</v>
      </c>
      <c r="B10509" s="11" t="s">
        <v>971</v>
      </c>
      <c r="C10509" s="12">
        <v>1.0</v>
      </c>
      <c r="D10509" s="12">
        <f t="shared" si="1"/>
        <v>8</v>
      </c>
    </row>
    <row r="10510">
      <c r="A10510" s="10">
        <v>45238.0</v>
      </c>
      <c r="B10510" s="11" t="s">
        <v>5788</v>
      </c>
      <c r="C10510" s="12">
        <v>1.0</v>
      </c>
      <c r="D10510" s="12">
        <f t="shared" si="1"/>
        <v>8</v>
      </c>
    </row>
    <row r="10511">
      <c r="A10511" s="10">
        <v>45238.0</v>
      </c>
      <c r="B10511" s="11" t="s">
        <v>5005</v>
      </c>
      <c r="C10511" s="12">
        <v>1.0</v>
      </c>
      <c r="D10511" s="12">
        <f t="shared" si="1"/>
        <v>8</v>
      </c>
    </row>
    <row r="10512">
      <c r="A10512" s="10">
        <v>45238.0</v>
      </c>
      <c r="B10512" s="11" t="s">
        <v>2847</v>
      </c>
      <c r="C10512" s="12">
        <v>1.0</v>
      </c>
      <c r="D10512" s="12">
        <f t="shared" si="1"/>
        <v>8</v>
      </c>
    </row>
    <row r="10513">
      <c r="A10513" s="10">
        <v>45238.0</v>
      </c>
      <c r="B10513" s="11" t="s">
        <v>1287</v>
      </c>
      <c r="C10513" s="12">
        <v>1.0</v>
      </c>
      <c r="D10513" s="12">
        <f t="shared" si="1"/>
        <v>8</v>
      </c>
    </row>
    <row r="10514">
      <c r="A10514" s="10">
        <v>45238.0</v>
      </c>
      <c r="B10514" s="11" t="s">
        <v>822</v>
      </c>
      <c r="C10514" s="12">
        <v>1.0</v>
      </c>
      <c r="D10514" s="12">
        <f t="shared" si="1"/>
        <v>8</v>
      </c>
    </row>
    <row r="10515">
      <c r="A10515" s="10">
        <v>45238.0</v>
      </c>
      <c r="B10515" s="11" t="s">
        <v>2267</v>
      </c>
      <c r="C10515" s="12">
        <v>1.0</v>
      </c>
      <c r="D10515" s="12">
        <f t="shared" si="1"/>
        <v>8</v>
      </c>
    </row>
    <row r="10516">
      <c r="A10516" s="10">
        <v>45238.0</v>
      </c>
      <c r="B10516" s="11" t="s">
        <v>5619</v>
      </c>
      <c r="C10516" s="12">
        <v>1.0</v>
      </c>
      <c r="D10516" s="12">
        <f t="shared" si="1"/>
        <v>8</v>
      </c>
    </row>
    <row r="10517">
      <c r="A10517" s="10">
        <v>45238.0</v>
      </c>
      <c r="B10517" s="11" t="s">
        <v>5789</v>
      </c>
      <c r="C10517" s="12">
        <v>1.0</v>
      </c>
      <c r="D10517" s="12">
        <f t="shared" si="1"/>
        <v>8</v>
      </c>
    </row>
    <row r="10518">
      <c r="A10518" s="10">
        <v>45238.0</v>
      </c>
      <c r="B10518" s="11" t="s">
        <v>434</v>
      </c>
      <c r="C10518" s="12">
        <v>1.0</v>
      </c>
      <c r="D10518" s="12">
        <f t="shared" si="1"/>
        <v>8</v>
      </c>
    </row>
    <row r="10519">
      <c r="A10519" s="10">
        <v>45238.0</v>
      </c>
      <c r="B10519" s="11" t="s">
        <v>3208</v>
      </c>
      <c r="C10519" s="12">
        <v>1.0</v>
      </c>
      <c r="D10519" s="12">
        <f t="shared" si="1"/>
        <v>8</v>
      </c>
    </row>
    <row r="10520">
      <c r="A10520" s="10">
        <v>45238.0</v>
      </c>
      <c r="B10520" s="11" t="s">
        <v>2647</v>
      </c>
      <c r="C10520" s="12">
        <v>1.0</v>
      </c>
      <c r="D10520" s="12">
        <f t="shared" si="1"/>
        <v>8</v>
      </c>
    </row>
    <row r="10521">
      <c r="A10521" s="10">
        <v>45238.0</v>
      </c>
      <c r="B10521" s="11" t="s">
        <v>1048</v>
      </c>
      <c r="C10521" s="12">
        <v>1.0</v>
      </c>
      <c r="D10521" s="12">
        <f t="shared" si="1"/>
        <v>8</v>
      </c>
    </row>
    <row r="10522">
      <c r="A10522" s="10">
        <v>45238.0</v>
      </c>
      <c r="B10522" s="11" t="s">
        <v>5790</v>
      </c>
      <c r="C10522" s="12">
        <v>1.0</v>
      </c>
      <c r="D10522" s="12">
        <f t="shared" si="1"/>
        <v>8</v>
      </c>
    </row>
    <row r="10523">
      <c r="A10523" s="10">
        <v>45231.0</v>
      </c>
      <c r="B10523" s="11" t="s">
        <v>2167</v>
      </c>
      <c r="C10523" s="12">
        <v>1.0</v>
      </c>
      <c r="D10523" s="12">
        <f t="shared" si="1"/>
        <v>1</v>
      </c>
    </row>
    <row r="10524">
      <c r="A10524" s="10">
        <v>45231.0</v>
      </c>
      <c r="B10524" s="11" t="s">
        <v>476</v>
      </c>
      <c r="C10524" s="12">
        <v>1.0</v>
      </c>
      <c r="D10524" s="12">
        <f t="shared" si="1"/>
        <v>1</v>
      </c>
    </row>
    <row r="10525">
      <c r="A10525" s="10">
        <v>45231.0</v>
      </c>
      <c r="B10525" s="11" t="s">
        <v>1946</v>
      </c>
      <c r="C10525" s="12">
        <v>1.0</v>
      </c>
      <c r="D10525" s="12">
        <f t="shared" si="1"/>
        <v>1</v>
      </c>
    </row>
    <row r="10526">
      <c r="A10526" s="10">
        <v>45231.0</v>
      </c>
      <c r="B10526" s="11" t="s">
        <v>5791</v>
      </c>
      <c r="C10526" s="12">
        <v>1.0</v>
      </c>
      <c r="D10526" s="12">
        <f t="shared" si="1"/>
        <v>1</v>
      </c>
    </row>
    <row r="10527">
      <c r="A10527" s="10">
        <v>45231.0</v>
      </c>
      <c r="B10527" s="11" t="s">
        <v>5792</v>
      </c>
      <c r="C10527" s="12">
        <v>1.0</v>
      </c>
      <c r="D10527" s="12">
        <f t="shared" si="1"/>
        <v>1</v>
      </c>
    </row>
    <row r="10528">
      <c r="A10528" s="10">
        <v>45231.0</v>
      </c>
      <c r="B10528" s="11" t="s">
        <v>1838</v>
      </c>
      <c r="C10528" s="12">
        <v>1.0</v>
      </c>
      <c r="D10528" s="12">
        <f t="shared" si="1"/>
        <v>1</v>
      </c>
    </row>
    <row r="10529">
      <c r="A10529" s="10">
        <v>45231.0</v>
      </c>
      <c r="B10529" s="11" t="s">
        <v>5183</v>
      </c>
      <c r="C10529" s="12">
        <v>1.0</v>
      </c>
      <c r="D10529" s="12">
        <f t="shared" si="1"/>
        <v>1</v>
      </c>
    </row>
    <row r="10530">
      <c r="A10530" s="10">
        <v>45231.0</v>
      </c>
      <c r="B10530" s="11" t="s">
        <v>2272</v>
      </c>
      <c r="C10530" s="12">
        <v>1.0</v>
      </c>
      <c r="D10530" s="12">
        <f t="shared" si="1"/>
        <v>1</v>
      </c>
    </row>
    <row r="10531">
      <c r="A10531" s="10">
        <v>45231.0</v>
      </c>
      <c r="B10531" s="11" t="s">
        <v>5793</v>
      </c>
      <c r="C10531" s="12">
        <v>1.0</v>
      </c>
      <c r="D10531" s="12">
        <f t="shared" si="1"/>
        <v>1</v>
      </c>
    </row>
    <row r="10532">
      <c r="A10532" s="10">
        <v>45231.0</v>
      </c>
      <c r="B10532" s="11" t="s">
        <v>3320</v>
      </c>
      <c r="C10532" s="12">
        <v>1.0</v>
      </c>
      <c r="D10532" s="12">
        <f t="shared" si="1"/>
        <v>1</v>
      </c>
    </row>
    <row r="10533">
      <c r="A10533" s="10">
        <v>45231.0</v>
      </c>
      <c r="B10533" s="11" t="s">
        <v>3976</v>
      </c>
      <c r="C10533" s="12">
        <v>1.0</v>
      </c>
      <c r="D10533" s="12">
        <f t="shared" si="1"/>
        <v>1</v>
      </c>
    </row>
    <row r="10534">
      <c r="A10534" s="10">
        <v>45231.0</v>
      </c>
      <c r="B10534" s="11" t="s">
        <v>5495</v>
      </c>
      <c r="C10534" s="12">
        <v>1.0</v>
      </c>
      <c r="D10534" s="12">
        <f t="shared" si="1"/>
        <v>1</v>
      </c>
    </row>
    <row r="10535">
      <c r="A10535" s="10">
        <v>45231.0</v>
      </c>
      <c r="B10535" s="11" t="s">
        <v>5794</v>
      </c>
      <c r="C10535" s="12">
        <v>1.0</v>
      </c>
      <c r="D10535" s="12">
        <f t="shared" si="1"/>
        <v>1</v>
      </c>
    </row>
    <row r="10536">
      <c r="A10536" s="10">
        <v>45231.0</v>
      </c>
      <c r="B10536" s="11" t="s">
        <v>2572</v>
      </c>
      <c r="C10536" s="12">
        <v>1.0</v>
      </c>
      <c r="D10536" s="12">
        <f t="shared" si="1"/>
        <v>1</v>
      </c>
    </row>
    <row r="10537">
      <c r="A10537" s="10">
        <v>45231.0</v>
      </c>
      <c r="B10537" s="11" t="s">
        <v>4754</v>
      </c>
      <c r="C10537" s="12">
        <v>1.0</v>
      </c>
      <c r="D10537" s="12">
        <f t="shared" si="1"/>
        <v>1</v>
      </c>
    </row>
    <row r="10538">
      <c r="A10538" s="10">
        <v>45231.0</v>
      </c>
      <c r="B10538" s="11" t="s">
        <v>5795</v>
      </c>
      <c r="C10538" s="12">
        <v>1.0</v>
      </c>
      <c r="D10538" s="12">
        <f t="shared" si="1"/>
        <v>1</v>
      </c>
    </row>
    <row r="10539">
      <c r="A10539" s="10">
        <v>45231.0</v>
      </c>
      <c r="B10539" s="11" t="s">
        <v>3579</v>
      </c>
      <c r="C10539" s="12">
        <v>1.0</v>
      </c>
      <c r="D10539" s="12">
        <f t="shared" si="1"/>
        <v>1</v>
      </c>
    </row>
    <row r="10540">
      <c r="A10540" s="10">
        <v>45231.0</v>
      </c>
      <c r="B10540" s="11" t="s">
        <v>5796</v>
      </c>
      <c r="C10540" s="12">
        <v>1.0</v>
      </c>
      <c r="D10540" s="12">
        <f t="shared" si="1"/>
        <v>1</v>
      </c>
    </row>
    <row r="10541">
      <c r="A10541" s="10">
        <v>45231.0</v>
      </c>
      <c r="B10541" s="11" t="s">
        <v>5797</v>
      </c>
      <c r="C10541" s="12">
        <v>1.0</v>
      </c>
      <c r="D10541" s="12">
        <f t="shared" si="1"/>
        <v>1</v>
      </c>
    </row>
    <row r="10542">
      <c r="A10542" s="10">
        <v>45231.0</v>
      </c>
      <c r="B10542" s="11" t="s">
        <v>1223</v>
      </c>
      <c r="C10542" s="12">
        <v>1.0</v>
      </c>
      <c r="D10542" s="12">
        <f t="shared" si="1"/>
        <v>1</v>
      </c>
    </row>
    <row r="10543">
      <c r="A10543" s="10">
        <v>45231.0</v>
      </c>
      <c r="B10543" s="11" t="s">
        <v>5798</v>
      </c>
      <c r="C10543" s="12">
        <v>1.0</v>
      </c>
      <c r="D10543" s="12">
        <f t="shared" si="1"/>
        <v>1</v>
      </c>
    </row>
    <row r="10544">
      <c r="A10544" s="10">
        <v>45231.0</v>
      </c>
      <c r="B10544" s="11" t="s">
        <v>1519</v>
      </c>
      <c r="C10544" s="12">
        <v>1.0</v>
      </c>
      <c r="D10544" s="12">
        <f t="shared" si="1"/>
        <v>1</v>
      </c>
    </row>
    <row r="10545">
      <c r="A10545" s="10">
        <v>45231.0</v>
      </c>
      <c r="B10545" s="11" t="s">
        <v>2547</v>
      </c>
      <c r="C10545" s="12">
        <v>1.0</v>
      </c>
      <c r="D10545" s="12">
        <f t="shared" si="1"/>
        <v>1</v>
      </c>
    </row>
    <row r="10546">
      <c r="A10546" s="10">
        <v>45231.0</v>
      </c>
      <c r="B10546" s="11" t="s">
        <v>257</v>
      </c>
      <c r="C10546" s="12">
        <v>1.0</v>
      </c>
      <c r="D10546" s="12">
        <f t="shared" si="1"/>
        <v>1</v>
      </c>
    </row>
    <row r="10547">
      <c r="A10547" s="10">
        <v>45231.0</v>
      </c>
      <c r="B10547" s="11" t="s">
        <v>3056</v>
      </c>
      <c r="C10547" s="12">
        <v>1.0</v>
      </c>
      <c r="D10547" s="12">
        <f t="shared" si="1"/>
        <v>1</v>
      </c>
    </row>
    <row r="10548">
      <c r="A10548" s="10">
        <v>45231.0</v>
      </c>
      <c r="B10548" s="11" t="s">
        <v>5799</v>
      </c>
      <c r="C10548" s="12">
        <v>1.0</v>
      </c>
      <c r="D10548" s="12">
        <f t="shared" si="1"/>
        <v>1</v>
      </c>
    </row>
    <row r="10549">
      <c r="A10549" s="10">
        <v>45231.0</v>
      </c>
      <c r="B10549" s="11" t="s">
        <v>5800</v>
      </c>
      <c r="C10549" s="12">
        <v>1.0</v>
      </c>
      <c r="D10549" s="12">
        <f t="shared" si="1"/>
        <v>1</v>
      </c>
    </row>
    <row r="10550">
      <c r="A10550" s="10">
        <v>45240.0</v>
      </c>
      <c r="B10550" s="11" t="s">
        <v>4395</v>
      </c>
      <c r="C10550" s="12">
        <v>1.0</v>
      </c>
      <c r="D10550" s="12">
        <f t="shared" si="1"/>
        <v>10</v>
      </c>
    </row>
    <row r="10551">
      <c r="A10551" s="10">
        <v>45240.0</v>
      </c>
      <c r="B10551" s="11" t="s">
        <v>655</v>
      </c>
      <c r="C10551" s="12">
        <v>1.0</v>
      </c>
      <c r="D10551" s="12">
        <f t="shared" si="1"/>
        <v>10</v>
      </c>
    </row>
    <row r="10552">
      <c r="A10552" s="10">
        <v>45240.0</v>
      </c>
      <c r="B10552" s="11" t="s">
        <v>5801</v>
      </c>
      <c r="C10552" s="12">
        <v>1.0</v>
      </c>
      <c r="D10552" s="12">
        <f t="shared" si="1"/>
        <v>10</v>
      </c>
    </row>
    <row r="10553">
      <c r="A10553" s="10">
        <v>45240.0</v>
      </c>
      <c r="B10553" s="11" t="s">
        <v>5802</v>
      </c>
      <c r="C10553" s="12">
        <v>1.0</v>
      </c>
      <c r="D10553" s="12">
        <f t="shared" si="1"/>
        <v>10</v>
      </c>
    </row>
    <row r="10554">
      <c r="A10554" s="10">
        <v>45240.0</v>
      </c>
      <c r="B10554" s="11" t="s">
        <v>1112</v>
      </c>
      <c r="C10554" s="12">
        <v>1.0</v>
      </c>
      <c r="D10554" s="12">
        <f t="shared" si="1"/>
        <v>10</v>
      </c>
    </row>
    <row r="10555">
      <c r="A10555" s="10">
        <v>45240.0</v>
      </c>
      <c r="B10555" s="11" t="s">
        <v>552</v>
      </c>
      <c r="C10555" s="12">
        <v>1.0</v>
      </c>
      <c r="D10555" s="12">
        <f t="shared" si="1"/>
        <v>10</v>
      </c>
    </row>
    <row r="10556">
      <c r="A10556" s="10">
        <v>45240.0</v>
      </c>
      <c r="B10556" s="11" t="s">
        <v>5803</v>
      </c>
      <c r="C10556" s="12">
        <v>1.0</v>
      </c>
      <c r="D10556" s="12">
        <f t="shared" si="1"/>
        <v>10</v>
      </c>
    </row>
    <row r="10557">
      <c r="A10557" s="10">
        <v>45240.0</v>
      </c>
      <c r="B10557" s="11" t="s">
        <v>1048</v>
      </c>
      <c r="C10557" s="12">
        <v>1.0</v>
      </c>
      <c r="D10557" s="12">
        <f t="shared" si="1"/>
        <v>10</v>
      </c>
    </row>
    <row r="10558">
      <c r="A10558" s="10">
        <v>45240.0</v>
      </c>
      <c r="B10558" s="11" t="s">
        <v>1066</v>
      </c>
      <c r="C10558" s="12">
        <v>1.0</v>
      </c>
      <c r="D10558" s="12">
        <f t="shared" si="1"/>
        <v>10</v>
      </c>
    </row>
    <row r="10559">
      <c r="A10559" s="10">
        <v>45240.0</v>
      </c>
      <c r="B10559" s="11" t="s">
        <v>5804</v>
      </c>
      <c r="C10559" s="12">
        <v>1.0</v>
      </c>
      <c r="D10559" s="12">
        <f t="shared" si="1"/>
        <v>10</v>
      </c>
    </row>
    <row r="10560">
      <c r="A10560" s="10">
        <v>45240.0</v>
      </c>
      <c r="B10560" s="11" t="s">
        <v>5805</v>
      </c>
      <c r="C10560" s="12">
        <v>1.0</v>
      </c>
      <c r="D10560" s="12">
        <f t="shared" si="1"/>
        <v>10</v>
      </c>
    </row>
    <row r="10561">
      <c r="A10561" s="10">
        <v>45240.0</v>
      </c>
      <c r="B10561" s="11" t="s">
        <v>1585</v>
      </c>
      <c r="C10561" s="12">
        <v>1.0</v>
      </c>
      <c r="D10561" s="12">
        <f t="shared" si="1"/>
        <v>10</v>
      </c>
    </row>
    <row r="10562">
      <c r="A10562" s="10">
        <v>45240.0</v>
      </c>
      <c r="B10562" s="11" t="s">
        <v>5806</v>
      </c>
      <c r="C10562" s="12">
        <v>1.0</v>
      </c>
      <c r="D10562" s="12">
        <f t="shared" si="1"/>
        <v>10</v>
      </c>
    </row>
    <row r="10563">
      <c r="A10563" s="10">
        <v>45233.0</v>
      </c>
      <c r="B10563" s="11" t="s">
        <v>4543</v>
      </c>
      <c r="C10563" s="12">
        <v>1.0</v>
      </c>
      <c r="D10563" s="12">
        <f t="shared" si="1"/>
        <v>3</v>
      </c>
    </row>
    <row r="10564">
      <c r="A10564" s="10">
        <v>45233.0</v>
      </c>
      <c r="B10564" s="11" t="s">
        <v>2364</v>
      </c>
      <c r="C10564" s="12">
        <v>1.0</v>
      </c>
      <c r="D10564" s="12">
        <f t="shared" si="1"/>
        <v>3</v>
      </c>
    </row>
    <row r="10565">
      <c r="A10565" s="10">
        <v>45233.0</v>
      </c>
      <c r="B10565" s="11" t="s">
        <v>5807</v>
      </c>
      <c r="C10565" s="12">
        <v>1.0</v>
      </c>
      <c r="D10565" s="12">
        <f t="shared" si="1"/>
        <v>3</v>
      </c>
    </row>
    <row r="10566">
      <c r="A10566" s="10">
        <v>45233.0</v>
      </c>
      <c r="B10566" s="11" t="s">
        <v>1723</v>
      </c>
      <c r="C10566" s="12">
        <v>1.0</v>
      </c>
      <c r="D10566" s="12">
        <f t="shared" si="1"/>
        <v>3</v>
      </c>
    </row>
    <row r="10567">
      <c r="A10567" s="10">
        <v>45233.0</v>
      </c>
      <c r="B10567" s="11" t="s">
        <v>2322</v>
      </c>
      <c r="C10567" s="12">
        <v>1.0</v>
      </c>
      <c r="D10567" s="12">
        <f t="shared" si="1"/>
        <v>3</v>
      </c>
    </row>
    <row r="10568">
      <c r="A10568" s="10">
        <v>45233.0</v>
      </c>
      <c r="B10568" s="11" t="s">
        <v>971</v>
      </c>
      <c r="C10568" s="12">
        <v>1.0</v>
      </c>
      <c r="D10568" s="12">
        <f t="shared" si="1"/>
        <v>3</v>
      </c>
    </row>
    <row r="10569">
      <c r="A10569" s="10">
        <v>45233.0</v>
      </c>
      <c r="B10569" s="11" t="s">
        <v>1118</v>
      </c>
      <c r="C10569" s="12">
        <v>1.0</v>
      </c>
      <c r="D10569" s="12">
        <f t="shared" si="1"/>
        <v>3</v>
      </c>
    </row>
    <row r="10570">
      <c r="A10570" s="10">
        <v>45233.0</v>
      </c>
      <c r="B10570" s="11" t="s">
        <v>2752</v>
      </c>
      <c r="C10570" s="12">
        <v>1.0</v>
      </c>
      <c r="D10570" s="12">
        <f t="shared" si="1"/>
        <v>3</v>
      </c>
    </row>
    <row r="10571">
      <c r="A10571" s="10">
        <v>45233.0</v>
      </c>
      <c r="B10571" s="11" t="s">
        <v>5808</v>
      </c>
      <c r="C10571" s="12">
        <v>1.0</v>
      </c>
      <c r="D10571" s="12">
        <f t="shared" si="1"/>
        <v>3</v>
      </c>
    </row>
    <row r="10572">
      <c r="A10572" s="10">
        <v>45233.0</v>
      </c>
      <c r="B10572" s="11" t="s">
        <v>5619</v>
      </c>
      <c r="C10572" s="12">
        <v>1.0</v>
      </c>
      <c r="D10572" s="12">
        <f t="shared" si="1"/>
        <v>3</v>
      </c>
    </row>
    <row r="10573">
      <c r="A10573" s="10">
        <v>45233.0</v>
      </c>
      <c r="B10573" s="11" t="s">
        <v>4777</v>
      </c>
      <c r="C10573" s="12">
        <v>1.0</v>
      </c>
      <c r="D10573" s="12">
        <f t="shared" si="1"/>
        <v>3</v>
      </c>
    </row>
    <row r="10574">
      <c r="A10574" s="10">
        <v>45233.0</v>
      </c>
      <c r="B10574" s="11" t="s">
        <v>5809</v>
      </c>
      <c r="C10574" s="12">
        <v>1.0</v>
      </c>
      <c r="D10574" s="12">
        <f t="shared" si="1"/>
        <v>3</v>
      </c>
    </row>
    <row r="10575">
      <c r="A10575" s="10">
        <v>45233.0</v>
      </c>
      <c r="B10575" s="11" t="s">
        <v>1163</v>
      </c>
      <c r="C10575" s="12">
        <v>1.0</v>
      </c>
      <c r="D10575" s="12">
        <f t="shared" si="1"/>
        <v>3</v>
      </c>
    </row>
    <row r="10576">
      <c r="A10576" s="10">
        <v>45233.0</v>
      </c>
      <c r="B10576" s="11" t="s">
        <v>5810</v>
      </c>
      <c r="C10576" s="12">
        <v>1.0</v>
      </c>
      <c r="D10576" s="12">
        <f t="shared" si="1"/>
        <v>3</v>
      </c>
    </row>
    <row r="10577">
      <c r="A10577" s="10">
        <v>45233.0</v>
      </c>
      <c r="B10577" s="11" t="s">
        <v>5811</v>
      </c>
      <c r="C10577" s="12">
        <v>1.0</v>
      </c>
      <c r="D10577" s="12">
        <f t="shared" si="1"/>
        <v>3</v>
      </c>
    </row>
    <row r="10578">
      <c r="A10578" s="10">
        <v>45250.0</v>
      </c>
      <c r="B10578" s="11" t="s">
        <v>1514</v>
      </c>
      <c r="C10578" s="12">
        <v>1.0</v>
      </c>
      <c r="D10578" s="12">
        <f t="shared" si="1"/>
        <v>20</v>
      </c>
    </row>
    <row r="10579">
      <c r="A10579" s="10">
        <v>45250.0</v>
      </c>
      <c r="B10579" s="11" t="s">
        <v>755</v>
      </c>
      <c r="C10579" s="12">
        <v>1.0</v>
      </c>
      <c r="D10579" s="12">
        <f t="shared" si="1"/>
        <v>20</v>
      </c>
    </row>
    <row r="10580">
      <c r="A10580" s="10">
        <v>45250.0</v>
      </c>
      <c r="B10580" s="11" t="s">
        <v>4559</v>
      </c>
      <c r="C10580" s="12">
        <v>1.0</v>
      </c>
      <c r="D10580" s="12">
        <f t="shared" si="1"/>
        <v>20</v>
      </c>
    </row>
    <row r="10581">
      <c r="A10581" s="10">
        <v>45250.0</v>
      </c>
      <c r="B10581" s="11" t="s">
        <v>592</v>
      </c>
      <c r="C10581" s="12">
        <v>1.0</v>
      </c>
      <c r="D10581" s="12">
        <f t="shared" si="1"/>
        <v>20</v>
      </c>
    </row>
    <row r="10582">
      <c r="A10582" s="10">
        <v>45250.0</v>
      </c>
      <c r="B10582" s="11" t="s">
        <v>2046</v>
      </c>
      <c r="C10582" s="12">
        <v>1.0</v>
      </c>
      <c r="D10582" s="12">
        <f t="shared" si="1"/>
        <v>20</v>
      </c>
    </row>
    <row r="10583">
      <c r="A10583" s="10">
        <v>45250.0</v>
      </c>
      <c r="B10583" s="11" t="s">
        <v>5812</v>
      </c>
      <c r="C10583" s="12">
        <v>1.0</v>
      </c>
      <c r="D10583" s="12">
        <f t="shared" si="1"/>
        <v>20</v>
      </c>
    </row>
    <row r="10584">
      <c r="A10584" s="10">
        <v>45250.0</v>
      </c>
      <c r="B10584" s="11" t="s">
        <v>5813</v>
      </c>
      <c r="C10584" s="12">
        <v>1.0</v>
      </c>
      <c r="D10584" s="12">
        <f t="shared" si="1"/>
        <v>20</v>
      </c>
    </row>
    <row r="10585">
      <c r="A10585" s="10">
        <v>45250.0</v>
      </c>
      <c r="B10585" s="11" t="s">
        <v>1742</v>
      </c>
      <c r="C10585" s="12">
        <v>1.0</v>
      </c>
      <c r="D10585" s="12">
        <f t="shared" si="1"/>
        <v>20</v>
      </c>
    </row>
    <row r="10586">
      <c r="A10586" s="10">
        <v>45250.0</v>
      </c>
      <c r="B10586" s="11" t="s">
        <v>5814</v>
      </c>
      <c r="C10586" s="12">
        <v>1.0</v>
      </c>
      <c r="D10586" s="12">
        <f t="shared" si="1"/>
        <v>20</v>
      </c>
    </row>
    <row r="10587">
      <c r="A10587" s="10">
        <v>45250.0</v>
      </c>
      <c r="B10587" s="11" t="s">
        <v>2418</v>
      </c>
      <c r="C10587" s="12">
        <v>1.0</v>
      </c>
      <c r="D10587" s="12">
        <f t="shared" si="1"/>
        <v>20</v>
      </c>
    </row>
    <row r="10588">
      <c r="A10588" s="10">
        <v>45250.0</v>
      </c>
      <c r="B10588" s="11" t="s">
        <v>3920</v>
      </c>
      <c r="C10588" s="12">
        <v>1.0</v>
      </c>
      <c r="D10588" s="12">
        <f t="shared" si="1"/>
        <v>20</v>
      </c>
    </row>
    <row r="10589">
      <c r="A10589" s="10">
        <v>45250.0</v>
      </c>
      <c r="B10589" s="11" t="s">
        <v>4477</v>
      </c>
      <c r="C10589" s="12">
        <v>1.0</v>
      </c>
      <c r="D10589" s="12">
        <f t="shared" si="1"/>
        <v>20</v>
      </c>
    </row>
    <row r="10590">
      <c r="A10590" s="10">
        <v>45250.0</v>
      </c>
      <c r="B10590" s="11" t="s">
        <v>5815</v>
      </c>
      <c r="C10590" s="12">
        <v>1.0</v>
      </c>
      <c r="D10590" s="12">
        <f t="shared" si="1"/>
        <v>20</v>
      </c>
    </row>
    <row r="10591">
      <c r="A10591" s="10">
        <v>45250.0</v>
      </c>
      <c r="B10591" s="11" t="s">
        <v>2566</v>
      </c>
      <c r="C10591" s="12">
        <v>1.0</v>
      </c>
      <c r="D10591" s="12">
        <f t="shared" si="1"/>
        <v>20</v>
      </c>
    </row>
    <row r="10592">
      <c r="A10592" s="10">
        <v>45250.0</v>
      </c>
      <c r="B10592" s="11" t="s">
        <v>957</v>
      </c>
      <c r="C10592" s="12">
        <v>1.0</v>
      </c>
      <c r="D10592" s="12">
        <f t="shared" si="1"/>
        <v>20</v>
      </c>
    </row>
    <row r="10593">
      <c r="A10593" s="10">
        <v>45250.0</v>
      </c>
      <c r="B10593" s="11" t="s">
        <v>2353</v>
      </c>
      <c r="C10593" s="12">
        <v>1.0</v>
      </c>
      <c r="D10593" s="12">
        <f t="shared" si="1"/>
        <v>20</v>
      </c>
    </row>
    <row r="10594">
      <c r="A10594" s="10">
        <v>45250.0</v>
      </c>
      <c r="B10594" s="11" t="s">
        <v>1674</v>
      </c>
      <c r="C10594" s="12">
        <v>1.0</v>
      </c>
      <c r="D10594" s="12">
        <f t="shared" si="1"/>
        <v>20</v>
      </c>
    </row>
    <row r="10595">
      <c r="A10595" s="10">
        <v>45250.0</v>
      </c>
      <c r="B10595" s="11" t="s">
        <v>5816</v>
      </c>
      <c r="C10595" s="12">
        <v>1.0</v>
      </c>
      <c r="D10595" s="12">
        <f t="shared" si="1"/>
        <v>20</v>
      </c>
    </row>
    <row r="10596">
      <c r="A10596" s="10">
        <v>45250.0</v>
      </c>
      <c r="B10596" s="11" t="s">
        <v>359</v>
      </c>
      <c r="C10596" s="12">
        <v>1.0</v>
      </c>
      <c r="D10596" s="12">
        <f t="shared" si="1"/>
        <v>20</v>
      </c>
    </row>
    <row r="10597">
      <c r="A10597" s="10">
        <v>45250.0</v>
      </c>
      <c r="B10597" s="11" t="s">
        <v>5817</v>
      </c>
      <c r="C10597" s="12">
        <v>1.0</v>
      </c>
      <c r="D10597" s="12">
        <f t="shared" si="1"/>
        <v>20</v>
      </c>
    </row>
    <row r="10598">
      <c r="A10598" s="10">
        <v>45250.0</v>
      </c>
      <c r="B10598" s="11" t="s">
        <v>5818</v>
      </c>
      <c r="C10598" s="12">
        <v>1.0</v>
      </c>
      <c r="D10598" s="12">
        <f t="shared" si="1"/>
        <v>20</v>
      </c>
    </row>
    <row r="10599">
      <c r="A10599" s="10">
        <v>45250.0</v>
      </c>
      <c r="B10599" s="11" t="s">
        <v>1479</v>
      </c>
      <c r="C10599" s="12">
        <v>1.0</v>
      </c>
      <c r="D10599" s="12">
        <f t="shared" si="1"/>
        <v>20</v>
      </c>
    </row>
    <row r="10600">
      <c r="A10600" s="10">
        <v>45250.0</v>
      </c>
      <c r="B10600" s="11" t="s">
        <v>5771</v>
      </c>
      <c r="C10600" s="12">
        <v>1.0</v>
      </c>
      <c r="D10600" s="12">
        <f t="shared" si="1"/>
        <v>20</v>
      </c>
    </row>
    <row r="10601">
      <c r="A10601" s="10">
        <v>45250.0</v>
      </c>
      <c r="B10601" s="11" t="s">
        <v>4240</v>
      </c>
      <c r="C10601" s="12">
        <v>1.0</v>
      </c>
      <c r="D10601" s="12">
        <f t="shared" si="1"/>
        <v>20</v>
      </c>
    </row>
    <row r="10602">
      <c r="A10602" s="10">
        <v>45250.0</v>
      </c>
      <c r="B10602" s="11" t="s">
        <v>5819</v>
      </c>
      <c r="C10602" s="12">
        <v>1.0</v>
      </c>
      <c r="D10602" s="12">
        <f t="shared" si="1"/>
        <v>20</v>
      </c>
    </row>
    <row r="10603">
      <c r="A10603" s="10">
        <v>45252.0</v>
      </c>
      <c r="B10603" s="11" t="s">
        <v>1743</v>
      </c>
      <c r="C10603" s="12">
        <v>1.0</v>
      </c>
      <c r="D10603" s="12">
        <f t="shared" si="1"/>
        <v>22</v>
      </c>
    </row>
    <row r="10604">
      <c r="A10604" s="10">
        <v>45252.0</v>
      </c>
      <c r="B10604" s="11" t="s">
        <v>5820</v>
      </c>
      <c r="C10604" s="12">
        <v>1.0</v>
      </c>
      <c r="D10604" s="12">
        <f t="shared" si="1"/>
        <v>22</v>
      </c>
    </row>
    <row r="10605">
      <c r="A10605" s="10">
        <v>45252.0</v>
      </c>
      <c r="B10605" s="11" t="s">
        <v>145</v>
      </c>
      <c r="C10605" s="12">
        <v>1.0</v>
      </c>
      <c r="D10605" s="12">
        <f t="shared" si="1"/>
        <v>22</v>
      </c>
    </row>
    <row r="10606">
      <c r="A10606" s="10">
        <v>45252.0</v>
      </c>
      <c r="B10606" s="11" t="s">
        <v>5821</v>
      </c>
      <c r="C10606" s="12">
        <v>1.0</v>
      </c>
      <c r="D10606" s="12">
        <f t="shared" si="1"/>
        <v>22</v>
      </c>
    </row>
    <row r="10607">
      <c r="A10607" s="10">
        <v>45252.0</v>
      </c>
      <c r="B10607" s="11" t="s">
        <v>857</v>
      </c>
      <c r="C10607" s="12">
        <v>1.0</v>
      </c>
      <c r="D10607" s="12">
        <f t="shared" si="1"/>
        <v>22</v>
      </c>
    </row>
    <row r="10608">
      <c r="A10608" s="10">
        <v>45252.0</v>
      </c>
      <c r="B10608" s="11" t="s">
        <v>740</v>
      </c>
      <c r="C10608" s="12">
        <v>1.0</v>
      </c>
      <c r="D10608" s="12">
        <f t="shared" si="1"/>
        <v>22</v>
      </c>
    </row>
    <row r="10609">
      <c r="A10609" s="10">
        <v>45252.0</v>
      </c>
      <c r="B10609" s="11" t="s">
        <v>5630</v>
      </c>
      <c r="C10609" s="12">
        <v>1.0</v>
      </c>
      <c r="D10609" s="12">
        <f t="shared" si="1"/>
        <v>22</v>
      </c>
    </row>
    <row r="10610">
      <c r="A10610" s="10">
        <v>45252.0</v>
      </c>
      <c r="B10610" s="11" t="s">
        <v>2339</v>
      </c>
      <c r="C10610" s="12">
        <v>1.0</v>
      </c>
      <c r="D10610" s="12">
        <f t="shared" si="1"/>
        <v>22</v>
      </c>
    </row>
    <row r="10611">
      <c r="A10611" s="10">
        <v>45252.0</v>
      </c>
      <c r="B10611" s="11" t="s">
        <v>1997</v>
      </c>
      <c r="C10611" s="12">
        <v>1.0</v>
      </c>
      <c r="D10611" s="12">
        <f t="shared" si="1"/>
        <v>22</v>
      </c>
    </row>
    <row r="10612">
      <c r="A10612" s="10">
        <v>45252.0</v>
      </c>
      <c r="B10612" s="11" t="s">
        <v>5822</v>
      </c>
      <c r="C10612" s="12">
        <v>1.0</v>
      </c>
      <c r="D10612" s="12">
        <f t="shared" si="1"/>
        <v>22</v>
      </c>
    </row>
    <row r="10613">
      <c r="A10613" s="10">
        <v>45252.0</v>
      </c>
      <c r="B10613" s="11" t="s">
        <v>1679</v>
      </c>
      <c r="C10613" s="12">
        <v>1.0</v>
      </c>
      <c r="D10613" s="12">
        <f t="shared" si="1"/>
        <v>22</v>
      </c>
    </row>
    <row r="10614">
      <c r="A10614" s="10">
        <v>45252.0</v>
      </c>
      <c r="B10614" s="11" t="s">
        <v>3679</v>
      </c>
      <c r="C10614" s="12">
        <v>1.0</v>
      </c>
      <c r="D10614" s="12">
        <f t="shared" si="1"/>
        <v>22</v>
      </c>
    </row>
    <row r="10615">
      <c r="A10615" s="10">
        <v>45252.0</v>
      </c>
      <c r="B10615" s="11" t="s">
        <v>917</v>
      </c>
      <c r="C10615" s="12">
        <v>1.0</v>
      </c>
      <c r="D10615" s="12">
        <f t="shared" si="1"/>
        <v>22</v>
      </c>
    </row>
    <row r="10616">
      <c r="A10616" s="10">
        <v>45252.0</v>
      </c>
      <c r="B10616" s="11" t="s">
        <v>5823</v>
      </c>
      <c r="C10616" s="12">
        <v>1.0</v>
      </c>
      <c r="D10616" s="12">
        <f t="shared" si="1"/>
        <v>22</v>
      </c>
    </row>
    <row r="10617">
      <c r="A10617" s="10">
        <v>45252.0</v>
      </c>
      <c r="B10617" s="11" t="s">
        <v>4479</v>
      </c>
      <c r="C10617" s="12">
        <v>1.0</v>
      </c>
      <c r="D10617" s="12">
        <f t="shared" si="1"/>
        <v>22</v>
      </c>
    </row>
    <row r="10618">
      <c r="A10618" s="10">
        <v>45252.0</v>
      </c>
      <c r="B10618" s="11" t="s">
        <v>5824</v>
      </c>
      <c r="C10618" s="12">
        <v>1.0</v>
      </c>
      <c r="D10618" s="12">
        <f t="shared" si="1"/>
        <v>22</v>
      </c>
    </row>
    <row r="10619">
      <c r="A10619" s="10">
        <v>45252.0</v>
      </c>
      <c r="B10619" s="11" t="s">
        <v>5825</v>
      </c>
      <c r="C10619" s="12">
        <v>1.0</v>
      </c>
      <c r="D10619" s="12">
        <f t="shared" si="1"/>
        <v>22</v>
      </c>
    </row>
    <row r="10620">
      <c r="A10620" s="10">
        <v>45252.0</v>
      </c>
      <c r="B10620" s="11" t="s">
        <v>5826</v>
      </c>
      <c r="C10620" s="12">
        <v>1.0</v>
      </c>
      <c r="D10620" s="12">
        <f t="shared" si="1"/>
        <v>22</v>
      </c>
    </row>
    <row r="10621">
      <c r="A10621" s="10">
        <v>45252.0</v>
      </c>
      <c r="B10621" s="11" t="s">
        <v>2660</v>
      </c>
      <c r="C10621" s="12">
        <v>1.0</v>
      </c>
      <c r="D10621" s="12">
        <f t="shared" si="1"/>
        <v>22</v>
      </c>
    </row>
    <row r="10622">
      <c r="A10622" s="10">
        <v>45252.0</v>
      </c>
      <c r="B10622" s="11" t="s">
        <v>5827</v>
      </c>
      <c r="C10622" s="12">
        <v>1.0</v>
      </c>
      <c r="D10622" s="12">
        <f t="shared" si="1"/>
        <v>22</v>
      </c>
    </row>
    <row r="10623">
      <c r="A10623" s="10">
        <v>45251.0</v>
      </c>
      <c r="B10623" s="11" t="s">
        <v>856</v>
      </c>
      <c r="C10623" s="12">
        <v>1.0</v>
      </c>
      <c r="D10623" s="12">
        <f t="shared" si="1"/>
        <v>21</v>
      </c>
    </row>
    <row r="10624">
      <c r="A10624" s="10">
        <v>45251.0</v>
      </c>
      <c r="B10624" s="11" t="s">
        <v>476</v>
      </c>
      <c r="C10624" s="12">
        <v>1.0</v>
      </c>
      <c r="D10624" s="12">
        <f t="shared" si="1"/>
        <v>21</v>
      </c>
    </row>
    <row r="10625">
      <c r="A10625" s="10">
        <v>45251.0</v>
      </c>
      <c r="B10625" s="11" t="s">
        <v>406</v>
      </c>
      <c r="C10625" s="12">
        <v>1.0</v>
      </c>
      <c r="D10625" s="12">
        <f t="shared" si="1"/>
        <v>21</v>
      </c>
    </row>
    <row r="10626">
      <c r="A10626" s="10">
        <v>45251.0</v>
      </c>
      <c r="B10626" s="11" t="s">
        <v>5828</v>
      </c>
      <c r="C10626" s="12">
        <v>1.0</v>
      </c>
      <c r="D10626" s="12">
        <f t="shared" si="1"/>
        <v>21</v>
      </c>
    </row>
    <row r="10627">
      <c r="A10627" s="10">
        <v>45251.0</v>
      </c>
      <c r="B10627" s="11" t="s">
        <v>5829</v>
      </c>
      <c r="C10627" s="12">
        <v>1.0</v>
      </c>
      <c r="D10627" s="12">
        <f t="shared" si="1"/>
        <v>21</v>
      </c>
    </row>
    <row r="10628">
      <c r="A10628" s="10">
        <v>45251.0</v>
      </c>
      <c r="B10628" s="11" t="s">
        <v>300</v>
      </c>
      <c r="C10628" s="12">
        <v>1.0</v>
      </c>
      <c r="D10628" s="12">
        <f t="shared" si="1"/>
        <v>21</v>
      </c>
    </row>
    <row r="10629">
      <c r="A10629" s="10">
        <v>45251.0</v>
      </c>
      <c r="B10629" s="11" t="s">
        <v>2717</v>
      </c>
      <c r="C10629" s="12">
        <v>1.0</v>
      </c>
      <c r="D10629" s="12">
        <f t="shared" si="1"/>
        <v>21</v>
      </c>
    </row>
    <row r="10630">
      <c r="A10630" s="10">
        <v>45251.0</v>
      </c>
      <c r="B10630" s="11" t="s">
        <v>1139</v>
      </c>
      <c r="C10630" s="12">
        <v>1.0</v>
      </c>
      <c r="D10630" s="12">
        <f t="shared" si="1"/>
        <v>21</v>
      </c>
    </row>
    <row r="10631">
      <c r="A10631" s="10">
        <v>45251.0</v>
      </c>
      <c r="B10631" s="11" t="s">
        <v>495</v>
      </c>
      <c r="C10631" s="12">
        <v>1.0</v>
      </c>
      <c r="D10631" s="12">
        <f t="shared" si="1"/>
        <v>21</v>
      </c>
    </row>
    <row r="10632">
      <c r="A10632" s="10">
        <v>45251.0</v>
      </c>
      <c r="B10632" s="11" t="s">
        <v>2745</v>
      </c>
      <c r="C10632" s="12">
        <v>1.0</v>
      </c>
      <c r="D10632" s="12">
        <f t="shared" si="1"/>
        <v>21</v>
      </c>
    </row>
    <row r="10633">
      <c r="A10633" s="10">
        <v>45251.0</v>
      </c>
      <c r="B10633" s="11" t="s">
        <v>350</v>
      </c>
      <c r="C10633" s="12">
        <v>1.0</v>
      </c>
      <c r="D10633" s="12">
        <f t="shared" si="1"/>
        <v>21</v>
      </c>
    </row>
    <row r="10634">
      <c r="A10634" s="10">
        <v>45251.0</v>
      </c>
      <c r="B10634" s="11" t="s">
        <v>2287</v>
      </c>
      <c r="C10634" s="12">
        <v>1.0</v>
      </c>
      <c r="D10634" s="12">
        <f t="shared" si="1"/>
        <v>21</v>
      </c>
    </row>
    <row r="10635">
      <c r="A10635" s="10">
        <v>45251.0</v>
      </c>
      <c r="B10635" s="11" t="s">
        <v>583</v>
      </c>
      <c r="C10635" s="12">
        <v>1.0</v>
      </c>
      <c r="D10635" s="12">
        <f t="shared" si="1"/>
        <v>21</v>
      </c>
    </row>
    <row r="10636">
      <c r="A10636" s="10">
        <v>45251.0</v>
      </c>
      <c r="B10636" s="11" t="s">
        <v>5830</v>
      </c>
      <c r="C10636" s="12">
        <v>1.0</v>
      </c>
      <c r="D10636" s="12">
        <f t="shared" si="1"/>
        <v>21</v>
      </c>
    </row>
    <row r="10637">
      <c r="A10637" s="10">
        <v>45251.0</v>
      </c>
      <c r="B10637" s="11" t="s">
        <v>5831</v>
      </c>
      <c r="C10637" s="12">
        <v>1.0</v>
      </c>
      <c r="D10637" s="12">
        <f t="shared" si="1"/>
        <v>21</v>
      </c>
    </row>
    <row r="10638">
      <c r="A10638" s="10">
        <v>45251.0</v>
      </c>
      <c r="B10638" s="11" t="s">
        <v>5832</v>
      </c>
      <c r="C10638" s="12">
        <v>1.0</v>
      </c>
      <c r="D10638" s="12">
        <f t="shared" si="1"/>
        <v>21</v>
      </c>
    </row>
    <row r="10639">
      <c r="A10639" s="10">
        <v>45251.0</v>
      </c>
      <c r="B10639" s="11" t="s">
        <v>178</v>
      </c>
      <c r="C10639" s="12">
        <v>1.0</v>
      </c>
      <c r="D10639" s="12">
        <f t="shared" si="1"/>
        <v>21</v>
      </c>
    </row>
    <row r="10640">
      <c r="A10640" s="10">
        <v>45251.0</v>
      </c>
      <c r="B10640" s="11" t="s">
        <v>773</v>
      </c>
      <c r="C10640" s="12">
        <v>1.0</v>
      </c>
      <c r="D10640" s="12">
        <f t="shared" si="1"/>
        <v>21</v>
      </c>
    </row>
    <row r="10641">
      <c r="A10641" s="10">
        <v>45257.0</v>
      </c>
      <c r="B10641" s="11" t="s">
        <v>5833</v>
      </c>
      <c r="C10641" s="12">
        <v>1.0</v>
      </c>
      <c r="D10641" s="12">
        <f t="shared" si="1"/>
        <v>27</v>
      </c>
    </row>
    <row r="10642">
      <c r="A10642" s="10">
        <v>45257.0</v>
      </c>
      <c r="B10642" s="11" t="s">
        <v>5515</v>
      </c>
      <c r="C10642" s="12">
        <v>1.0</v>
      </c>
      <c r="D10642" s="12">
        <f t="shared" si="1"/>
        <v>27</v>
      </c>
    </row>
    <row r="10643">
      <c r="A10643" s="10">
        <v>45257.0</v>
      </c>
      <c r="B10643" s="11" t="s">
        <v>914</v>
      </c>
      <c r="C10643" s="12">
        <v>1.0</v>
      </c>
      <c r="D10643" s="12">
        <f t="shared" si="1"/>
        <v>27</v>
      </c>
    </row>
    <row r="10644">
      <c r="A10644" s="10">
        <v>45257.0</v>
      </c>
      <c r="B10644" s="11" t="s">
        <v>5834</v>
      </c>
      <c r="C10644" s="12">
        <v>1.0</v>
      </c>
      <c r="D10644" s="12">
        <f t="shared" si="1"/>
        <v>27</v>
      </c>
    </row>
    <row r="10645">
      <c r="A10645" s="10">
        <v>45257.0</v>
      </c>
      <c r="B10645" s="11" t="s">
        <v>1365</v>
      </c>
      <c r="C10645" s="12">
        <v>1.0</v>
      </c>
      <c r="D10645" s="12">
        <f t="shared" si="1"/>
        <v>27</v>
      </c>
    </row>
    <row r="10646">
      <c r="A10646" s="10">
        <v>45257.0</v>
      </c>
      <c r="B10646" s="11" t="s">
        <v>2442</v>
      </c>
      <c r="C10646" s="12">
        <v>1.0</v>
      </c>
      <c r="D10646" s="12">
        <f t="shared" si="1"/>
        <v>27</v>
      </c>
    </row>
    <row r="10647">
      <c r="A10647" s="10">
        <v>45257.0</v>
      </c>
      <c r="B10647" s="11" t="s">
        <v>5835</v>
      </c>
      <c r="C10647" s="12">
        <v>1.0</v>
      </c>
      <c r="D10647" s="12">
        <f t="shared" si="1"/>
        <v>27</v>
      </c>
    </row>
    <row r="10648">
      <c r="A10648" s="10">
        <v>45257.0</v>
      </c>
      <c r="B10648" s="11" t="s">
        <v>5836</v>
      </c>
      <c r="C10648" s="12">
        <v>1.0</v>
      </c>
      <c r="D10648" s="12">
        <f t="shared" si="1"/>
        <v>27</v>
      </c>
    </row>
    <row r="10649">
      <c r="A10649" s="10">
        <v>45257.0</v>
      </c>
      <c r="B10649" s="11" t="s">
        <v>1118</v>
      </c>
      <c r="C10649" s="12">
        <v>1.0</v>
      </c>
      <c r="D10649" s="12">
        <f t="shared" si="1"/>
        <v>27</v>
      </c>
    </row>
    <row r="10650">
      <c r="A10650" s="10">
        <v>45257.0</v>
      </c>
      <c r="B10650" s="11" t="s">
        <v>272</v>
      </c>
      <c r="C10650" s="12">
        <v>1.0</v>
      </c>
      <c r="D10650" s="12">
        <f t="shared" si="1"/>
        <v>27</v>
      </c>
    </row>
    <row r="10651">
      <c r="A10651" s="10">
        <v>45257.0</v>
      </c>
      <c r="B10651" s="11" t="s">
        <v>5837</v>
      </c>
      <c r="C10651" s="12">
        <v>1.0</v>
      </c>
      <c r="D10651" s="12">
        <f t="shared" si="1"/>
        <v>27</v>
      </c>
    </row>
    <row r="10652">
      <c r="A10652" s="10">
        <v>45257.0</v>
      </c>
      <c r="B10652" s="11" t="s">
        <v>4566</v>
      </c>
      <c r="C10652" s="12">
        <v>1.0</v>
      </c>
      <c r="D10652" s="12">
        <f t="shared" si="1"/>
        <v>27</v>
      </c>
    </row>
    <row r="10653">
      <c r="A10653" s="10">
        <v>45257.0</v>
      </c>
      <c r="B10653" s="11" t="s">
        <v>5838</v>
      </c>
      <c r="C10653" s="12">
        <v>1.0</v>
      </c>
      <c r="D10653" s="12">
        <f t="shared" si="1"/>
        <v>27</v>
      </c>
    </row>
    <row r="10654">
      <c r="A10654" s="10">
        <v>45257.0</v>
      </c>
      <c r="B10654" s="11" t="s">
        <v>938</v>
      </c>
      <c r="C10654" s="12">
        <v>1.0</v>
      </c>
      <c r="D10654" s="12">
        <f t="shared" si="1"/>
        <v>27</v>
      </c>
    </row>
    <row r="10655">
      <c r="A10655" s="10">
        <v>45257.0</v>
      </c>
      <c r="B10655" s="11" t="s">
        <v>5839</v>
      </c>
      <c r="C10655" s="12">
        <v>1.0</v>
      </c>
      <c r="D10655" s="12">
        <f t="shared" si="1"/>
        <v>27</v>
      </c>
    </row>
    <row r="10656">
      <c r="A10656" s="10">
        <v>45257.0</v>
      </c>
      <c r="B10656" s="11" t="s">
        <v>523</v>
      </c>
      <c r="C10656" s="12">
        <v>1.0</v>
      </c>
      <c r="D10656" s="12">
        <f t="shared" si="1"/>
        <v>27</v>
      </c>
    </row>
    <row r="10657">
      <c r="A10657" s="10">
        <v>45257.0</v>
      </c>
      <c r="B10657" s="11" t="s">
        <v>2622</v>
      </c>
      <c r="C10657" s="12">
        <v>1.0</v>
      </c>
      <c r="D10657" s="12">
        <f t="shared" si="1"/>
        <v>27</v>
      </c>
    </row>
    <row r="10658">
      <c r="A10658" s="10">
        <v>45257.0</v>
      </c>
      <c r="B10658" s="11" t="s">
        <v>5840</v>
      </c>
      <c r="C10658" s="12">
        <v>1.0</v>
      </c>
      <c r="D10658" s="12">
        <f t="shared" si="1"/>
        <v>27</v>
      </c>
    </row>
    <row r="10659">
      <c r="A10659" s="10">
        <v>45257.0</v>
      </c>
      <c r="B10659" s="11" t="s">
        <v>5841</v>
      </c>
      <c r="C10659" s="12">
        <v>1.0</v>
      </c>
      <c r="D10659" s="12">
        <f t="shared" si="1"/>
        <v>27</v>
      </c>
    </row>
    <row r="10660">
      <c r="A10660" s="10">
        <v>45257.0</v>
      </c>
      <c r="B10660" s="11" t="s">
        <v>5842</v>
      </c>
      <c r="C10660" s="12">
        <v>1.0</v>
      </c>
      <c r="D10660" s="12">
        <f t="shared" si="1"/>
        <v>27</v>
      </c>
    </row>
    <row r="10661">
      <c r="A10661" s="10">
        <v>45257.0</v>
      </c>
      <c r="B10661" s="11" t="s">
        <v>4485</v>
      </c>
      <c r="C10661" s="12">
        <v>1.0</v>
      </c>
      <c r="D10661" s="12">
        <f t="shared" si="1"/>
        <v>27</v>
      </c>
    </row>
    <row r="10662">
      <c r="A10662" s="10">
        <v>45257.0</v>
      </c>
      <c r="B10662" s="11" t="s">
        <v>5843</v>
      </c>
      <c r="C10662" s="12">
        <v>1.0</v>
      </c>
      <c r="D10662" s="12">
        <f t="shared" si="1"/>
        <v>27</v>
      </c>
    </row>
    <row r="10663">
      <c r="A10663" s="10">
        <v>45260.0</v>
      </c>
      <c r="B10663" s="11" t="s">
        <v>5844</v>
      </c>
      <c r="C10663" s="12">
        <v>1.0</v>
      </c>
      <c r="D10663" s="12">
        <f t="shared" si="1"/>
        <v>30</v>
      </c>
    </row>
    <row r="10664">
      <c r="A10664" s="10">
        <v>45260.0</v>
      </c>
      <c r="B10664" s="11" t="s">
        <v>1514</v>
      </c>
      <c r="C10664" s="12">
        <v>1.0</v>
      </c>
      <c r="D10664" s="12">
        <f t="shared" si="1"/>
        <v>30</v>
      </c>
    </row>
    <row r="10665">
      <c r="A10665" s="10">
        <v>45260.0</v>
      </c>
      <c r="B10665" s="11" t="s">
        <v>5845</v>
      </c>
      <c r="C10665" s="12">
        <v>1.0</v>
      </c>
      <c r="D10665" s="12">
        <f t="shared" si="1"/>
        <v>30</v>
      </c>
    </row>
    <row r="10666">
      <c r="A10666" s="10">
        <v>45260.0</v>
      </c>
      <c r="B10666" s="11" t="s">
        <v>2687</v>
      </c>
      <c r="C10666" s="12">
        <v>1.0</v>
      </c>
      <c r="D10666" s="12">
        <f t="shared" si="1"/>
        <v>30</v>
      </c>
    </row>
    <row r="10667">
      <c r="A10667" s="10">
        <v>45260.0</v>
      </c>
      <c r="B10667" s="11" t="s">
        <v>1687</v>
      </c>
      <c r="C10667" s="12">
        <v>1.0</v>
      </c>
      <c r="D10667" s="12">
        <f t="shared" si="1"/>
        <v>30</v>
      </c>
    </row>
    <row r="10668">
      <c r="A10668" s="10">
        <v>45260.0</v>
      </c>
      <c r="B10668" s="11" t="s">
        <v>3743</v>
      </c>
      <c r="C10668" s="12">
        <v>1.0</v>
      </c>
      <c r="D10668" s="12">
        <f t="shared" si="1"/>
        <v>30</v>
      </c>
    </row>
    <row r="10669">
      <c r="A10669" s="10">
        <v>45260.0</v>
      </c>
      <c r="B10669" s="11" t="s">
        <v>5846</v>
      </c>
      <c r="C10669" s="12">
        <v>1.0</v>
      </c>
      <c r="D10669" s="12">
        <f t="shared" si="1"/>
        <v>30</v>
      </c>
    </row>
    <row r="10670">
      <c r="A10670" s="10">
        <v>45260.0</v>
      </c>
      <c r="B10670" s="11" t="s">
        <v>428</v>
      </c>
      <c r="C10670" s="12">
        <v>1.0</v>
      </c>
      <c r="D10670" s="12">
        <f t="shared" si="1"/>
        <v>30</v>
      </c>
    </row>
    <row r="10671">
      <c r="A10671" s="10">
        <v>45260.0</v>
      </c>
      <c r="B10671" s="11" t="s">
        <v>3976</v>
      </c>
      <c r="C10671" s="12">
        <v>1.0</v>
      </c>
      <c r="D10671" s="12">
        <f t="shared" si="1"/>
        <v>30</v>
      </c>
    </row>
    <row r="10672">
      <c r="A10672" s="10">
        <v>45260.0</v>
      </c>
      <c r="B10672" s="11" t="s">
        <v>1196</v>
      </c>
      <c r="C10672" s="12">
        <v>1.0</v>
      </c>
      <c r="D10672" s="12">
        <f t="shared" si="1"/>
        <v>30</v>
      </c>
    </row>
    <row r="10673">
      <c r="A10673" s="10">
        <v>45260.0</v>
      </c>
      <c r="B10673" s="11" t="s">
        <v>3043</v>
      </c>
      <c r="C10673" s="12">
        <v>1.0</v>
      </c>
      <c r="D10673" s="12">
        <f t="shared" si="1"/>
        <v>30</v>
      </c>
    </row>
    <row r="10674">
      <c r="A10674" s="10">
        <v>45260.0</v>
      </c>
      <c r="B10674" s="11" t="s">
        <v>5847</v>
      </c>
      <c r="C10674" s="12">
        <v>1.0</v>
      </c>
      <c r="D10674" s="12">
        <f t="shared" si="1"/>
        <v>30</v>
      </c>
    </row>
    <row r="10675">
      <c r="A10675" s="10">
        <v>45260.0</v>
      </c>
      <c r="B10675" s="11" t="s">
        <v>2846</v>
      </c>
      <c r="C10675" s="12">
        <v>1.0</v>
      </c>
      <c r="D10675" s="12">
        <f t="shared" si="1"/>
        <v>30</v>
      </c>
    </row>
    <row r="10676">
      <c r="A10676" s="10">
        <v>45260.0</v>
      </c>
      <c r="B10676" s="11" t="s">
        <v>5848</v>
      </c>
      <c r="C10676" s="12">
        <v>1.0</v>
      </c>
      <c r="D10676" s="12">
        <f t="shared" si="1"/>
        <v>30</v>
      </c>
    </row>
    <row r="10677">
      <c r="A10677" s="10">
        <v>45260.0</v>
      </c>
      <c r="B10677" s="11" t="s">
        <v>430</v>
      </c>
      <c r="C10677" s="12">
        <v>1.0</v>
      </c>
      <c r="D10677" s="12">
        <f t="shared" si="1"/>
        <v>30</v>
      </c>
    </row>
    <row r="10678">
      <c r="A10678" s="10">
        <v>45239.0</v>
      </c>
      <c r="B10678" s="11" t="s">
        <v>933</v>
      </c>
      <c r="C10678" s="12">
        <v>1.0</v>
      </c>
      <c r="D10678" s="12">
        <f t="shared" si="1"/>
        <v>9</v>
      </c>
    </row>
    <row r="10679">
      <c r="A10679" s="10">
        <v>45239.0</v>
      </c>
      <c r="B10679" s="11" t="s">
        <v>879</v>
      </c>
      <c r="C10679" s="12">
        <v>1.0</v>
      </c>
      <c r="D10679" s="12">
        <f t="shared" si="1"/>
        <v>9</v>
      </c>
    </row>
    <row r="10680">
      <c r="A10680" s="10">
        <v>45239.0</v>
      </c>
      <c r="B10680" s="11" t="s">
        <v>5849</v>
      </c>
      <c r="C10680" s="12">
        <v>1.0</v>
      </c>
      <c r="D10680" s="12">
        <f t="shared" si="1"/>
        <v>9</v>
      </c>
    </row>
    <row r="10681">
      <c r="A10681" s="10">
        <v>45239.0</v>
      </c>
      <c r="B10681" s="11" t="s">
        <v>2513</v>
      </c>
      <c r="C10681" s="12">
        <v>1.0</v>
      </c>
      <c r="D10681" s="12">
        <f t="shared" si="1"/>
        <v>9</v>
      </c>
    </row>
    <row r="10682">
      <c r="A10682" s="10">
        <v>45239.0</v>
      </c>
      <c r="B10682" s="11" t="s">
        <v>1833</v>
      </c>
      <c r="C10682" s="12">
        <v>1.0</v>
      </c>
      <c r="D10682" s="12">
        <f t="shared" si="1"/>
        <v>9</v>
      </c>
    </row>
    <row r="10683">
      <c r="A10683" s="10">
        <v>45239.0</v>
      </c>
      <c r="B10683" s="11" t="s">
        <v>5850</v>
      </c>
      <c r="C10683" s="12">
        <v>1.0</v>
      </c>
      <c r="D10683" s="12">
        <f t="shared" si="1"/>
        <v>9</v>
      </c>
    </row>
    <row r="10684">
      <c r="A10684" s="10">
        <v>45239.0</v>
      </c>
      <c r="B10684" s="11" t="s">
        <v>1730</v>
      </c>
      <c r="C10684" s="12">
        <v>1.0</v>
      </c>
      <c r="D10684" s="12">
        <f t="shared" si="1"/>
        <v>9</v>
      </c>
    </row>
    <row r="10685">
      <c r="A10685" s="10">
        <v>45239.0</v>
      </c>
      <c r="B10685" s="11" t="s">
        <v>1813</v>
      </c>
      <c r="C10685" s="12">
        <v>1.0</v>
      </c>
      <c r="D10685" s="12">
        <f t="shared" si="1"/>
        <v>9</v>
      </c>
    </row>
    <row r="10686">
      <c r="A10686" s="10">
        <v>45239.0</v>
      </c>
      <c r="B10686" s="11" t="s">
        <v>4607</v>
      </c>
      <c r="C10686" s="12">
        <v>1.0</v>
      </c>
      <c r="D10686" s="12">
        <f t="shared" si="1"/>
        <v>9</v>
      </c>
    </row>
    <row r="10687">
      <c r="A10687" s="10">
        <v>45239.0</v>
      </c>
      <c r="B10687" s="11" t="s">
        <v>363</v>
      </c>
      <c r="C10687" s="12">
        <v>1.0</v>
      </c>
      <c r="D10687" s="12">
        <f t="shared" si="1"/>
        <v>9</v>
      </c>
    </row>
    <row r="10688">
      <c r="A10688" s="10">
        <v>45239.0</v>
      </c>
      <c r="B10688" s="11" t="s">
        <v>5042</v>
      </c>
      <c r="C10688" s="12">
        <v>1.0</v>
      </c>
      <c r="D10688" s="12">
        <f t="shared" si="1"/>
        <v>9</v>
      </c>
    </row>
    <row r="10689">
      <c r="A10689" s="10">
        <v>45239.0</v>
      </c>
      <c r="B10689" s="11" t="s">
        <v>2388</v>
      </c>
      <c r="C10689" s="12">
        <v>1.0</v>
      </c>
      <c r="D10689" s="12">
        <f t="shared" si="1"/>
        <v>9</v>
      </c>
    </row>
    <row r="10690">
      <c r="A10690" s="10">
        <v>45239.0</v>
      </c>
      <c r="B10690" s="11" t="s">
        <v>5851</v>
      </c>
      <c r="C10690" s="12">
        <v>1.0</v>
      </c>
      <c r="D10690" s="12">
        <f t="shared" si="1"/>
        <v>9</v>
      </c>
    </row>
    <row r="10691">
      <c r="A10691" s="10">
        <v>45239.0</v>
      </c>
      <c r="B10691" s="11" t="s">
        <v>4631</v>
      </c>
      <c r="C10691" s="12">
        <v>1.0</v>
      </c>
      <c r="D10691" s="12">
        <f t="shared" si="1"/>
        <v>9</v>
      </c>
    </row>
    <row r="10692">
      <c r="A10692" s="10">
        <v>45232.0</v>
      </c>
      <c r="B10692" s="11" t="s">
        <v>5852</v>
      </c>
      <c r="C10692" s="12">
        <v>1.0</v>
      </c>
      <c r="D10692" s="12">
        <f t="shared" si="1"/>
        <v>2</v>
      </c>
    </row>
    <row r="10693">
      <c r="A10693" s="10">
        <v>45232.0</v>
      </c>
      <c r="B10693" s="11" t="s">
        <v>3488</v>
      </c>
      <c r="C10693" s="12">
        <v>1.0</v>
      </c>
      <c r="D10693" s="12">
        <f t="shared" si="1"/>
        <v>2</v>
      </c>
    </row>
    <row r="10694">
      <c r="A10694" s="10">
        <v>45232.0</v>
      </c>
      <c r="B10694" s="11" t="s">
        <v>4018</v>
      </c>
      <c r="C10694" s="12">
        <v>1.0</v>
      </c>
      <c r="D10694" s="12">
        <f t="shared" si="1"/>
        <v>2</v>
      </c>
    </row>
    <row r="10695">
      <c r="A10695" s="10">
        <v>45232.0</v>
      </c>
      <c r="B10695" s="11" t="s">
        <v>5853</v>
      </c>
      <c r="C10695" s="12">
        <v>1.0</v>
      </c>
      <c r="D10695" s="12">
        <f t="shared" si="1"/>
        <v>2</v>
      </c>
    </row>
    <row r="10696">
      <c r="A10696" s="10">
        <v>45232.0</v>
      </c>
      <c r="B10696" s="11" t="s">
        <v>682</v>
      </c>
      <c r="C10696" s="12">
        <v>1.0</v>
      </c>
      <c r="D10696" s="12">
        <f t="shared" si="1"/>
        <v>2</v>
      </c>
    </row>
    <row r="10697">
      <c r="A10697" s="10">
        <v>45232.0</v>
      </c>
      <c r="B10697" s="11" t="s">
        <v>1955</v>
      </c>
      <c r="C10697" s="12">
        <v>1.0</v>
      </c>
      <c r="D10697" s="12">
        <f t="shared" si="1"/>
        <v>2</v>
      </c>
    </row>
    <row r="10698">
      <c r="A10698" s="10">
        <v>45232.0</v>
      </c>
      <c r="B10698" s="11" t="s">
        <v>2916</v>
      </c>
      <c r="C10698" s="12">
        <v>1.0</v>
      </c>
      <c r="D10698" s="12">
        <f t="shared" si="1"/>
        <v>2</v>
      </c>
    </row>
    <row r="10699">
      <c r="A10699" s="10">
        <v>45232.0</v>
      </c>
      <c r="B10699" s="11" t="s">
        <v>5854</v>
      </c>
      <c r="C10699" s="12">
        <v>1.0</v>
      </c>
      <c r="D10699" s="12">
        <f t="shared" si="1"/>
        <v>2</v>
      </c>
    </row>
    <row r="10700">
      <c r="A10700" s="10">
        <v>45232.0</v>
      </c>
      <c r="B10700" s="11" t="s">
        <v>1838</v>
      </c>
      <c r="C10700" s="12">
        <v>1.0</v>
      </c>
      <c r="D10700" s="12">
        <f t="shared" si="1"/>
        <v>2</v>
      </c>
    </row>
    <row r="10701">
      <c r="A10701" s="10">
        <v>45232.0</v>
      </c>
      <c r="B10701" s="11" t="s">
        <v>5855</v>
      </c>
      <c r="C10701" s="12">
        <v>1.0</v>
      </c>
      <c r="D10701" s="12">
        <f t="shared" si="1"/>
        <v>2</v>
      </c>
    </row>
    <row r="10702">
      <c r="A10702" s="10">
        <v>45232.0</v>
      </c>
      <c r="B10702" s="11" t="s">
        <v>5856</v>
      </c>
      <c r="C10702" s="12">
        <v>1.0</v>
      </c>
      <c r="D10702" s="12">
        <f t="shared" si="1"/>
        <v>2</v>
      </c>
    </row>
    <row r="10703">
      <c r="A10703" s="10">
        <v>45232.0</v>
      </c>
      <c r="B10703" s="11" t="s">
        <v>1575</v>
      </c>
      <c r="C10703" s="12">
        <v>1.0</v>
      </c>
      <c r="D10703" s="12">
        <f t="shared" si="1"/>
        <v>2</v>
      </c>
    </row>
    <row r="10704">
      <c r="A10704" s="10">
        <v>45232.0</v>
      </c>
      <c r="B10704" s="11" t="s">
        <v>2899</v>
      </c>
      <c r="C10704" s="12">
        <v>1.0</v>
      </c>
      <c r="D10704" s="12">
        <f t="shared" si="1"/>
        <v>2</v>
      </c>
    </row>
    <row r="10705">
      <c r="A10705" s="10">
        <v>45232.0</v>
      </c>
      <c r="B10705" s="11" t="s">
        <v>5857</v>
      </c>
      <c r="C10705" s="12">
        <v>1.0</v>
      </c>
      <c r="D10705" s="12">
        <f t="shared" si="1"/>
        <v>2</v>
      </c>
    </row>
    <row r="10706">
      <c r="A10706" s="10">
        <v>45232.0</v>
      </c>
      <c r="B10706" s="11" t="s">
        <v>4264</v>
      </c>
      <c r="C10706" s="12">
        <v>1.0</v>
      </c>
      <c r="D10706" s="12">
        <f t="shared" si="1"/>
        <v>2</v>
      </c>
    </row>
    <row r="10707">
      <c r="A10707" s="10">
        <v>45232.0</v>
      </c>
      <c r="B10707" s="11" t="s">
        <v>5684</v>
      </c>
      <c r="C10707" s="12">
        <v>1.0</v>
      </c>
      <c r="D10707" s="12">
        <f t="shared" si="1"/>
        <v>2</v>
      </c>
    </row>
    <row r="10708">
      <c r="A10708" s="10">
        <v>45232.0</v>
      </c>
      <c r="B10708" s="11" t="s">
        <v>4521</v>
      </c>
      <c r="C10708" s="12">
        <v>1.0</v>
      </c>
      <c r="D10708" s="12">
        <f t="shared" si="1"/>
        <v>2</v>
      </c>
    </row>
    <row r="10709">
      <c r="A10709" s="10">
        <v>45232.0</v>
      </c>
      <c r="B10709" s="11" t="s">
        <v>4827</v>
      </c>
      <c r="C10709" s="12">
        <v>1.0</v>
      </c>
      <c r="D10709" s="12">
        <f t="shared" si="1"/>
        <v>2</v>
      </c>
    </row>
    <row r="10710">
      <c r="A10710" s="10">
        <v>45237.0</v>
      </c>
      <c r="B10710" s="11" t="s">
        <v>1275</v>
      </c>
      <c r="C10710" s="12">
        <v>1.0</v>
      </c>
      <c r="D10710" s="12">
        <f t="shared" si="1"/>
        <v>7</v>
      </c>
    </row>
    <row r="10711">
      <c r="A10711" s="10">
        <v>45237.0</v>
      </c>
      <c r="B10711" s="11" t="s">
        <v>2256</v>
      </c>
      <c r="C10711" s="12">
        <v>1.0</v>
      </c>
      <c r="D10711" s="12">
        <f t="shared" si="1"/>
        <v>7</v>
      </c>
    </row>
    <row r="10712">
      <c r="A10712" s="10">
        <v>45237.0</v>
      </c>
      <c r="B10712" s="11" t="s">
        <v>5858</v>
      </c>
      <c r="C10712" s="12">
        <v>1.0</v>
      </c>
      <c r="D10712" s="12">
        <f t="shared" si="1"/>
        <v>7</v>
      </c>
    </row>
    <row r="10713">
      <c r="A10713" s="10">
        <v>45237.0</v>
      </c>
      <c r="B10713" s="11" t="s">
        <v>5859</v>
      </c>
      <c r="C10713" s="12">
        <v>1.0</v>
      </c>
      <c r="D10713" s="12">
        <f t="shared" si="1"/>
        <v>7</v>
      </c>
    </row>
    <row r="10714">
      <c r="A10714" s="10">
        <v>45237.0</v>
      </c>
      <c r="B10714" s="11" t="s">
        <v>4567</v>
      </c>
      <c r="C10714" s="12">
        <v>1.0</v>
      </c>
      <c r="D10714" s="12">
        <f t="shared" si="1"/>
        <v>7</v>
      </c>
    </row>
    <row r="10715">
      <c r="A10715" s="10">
        <v>45237.0</v>
      </c>
      <c r="B10715" s="11" t="s">
        <v>5860</v>
      </c>
      <c r="C10715" s="12">
        <v>1.0</v>
      </c>
      <c r="D10715" s="12">
        <f t="shared" si="1"/>
        <v>7</v>
      </c>
    </row>
    <row r="10716">
      <c r="A10716" s="10">
        <v>45237.0</v>
      </c>
      <c r="B10716" s="11" t="s">
        <v>2276</v>
      </c>
      <c r="C10716" s="12">
        <v>1.0</v>
      </c>
      <c r="D10716" s="12">
        <f t="shared" si="1"/>
        <v>7</v>
      </c>
    </row>
    <row r="10717">
      <c r="A10717" s="10">
        <v>45237.0</v>
      </c>
      <c r="B10717" s="11" t="s">
        <v>5861</v>
      </c>
      <c r="C10717" s="12">
        <v>1.0</v>
      </c>
      <c r="D10717" s="12">
        <f t="shared" si="1"/>
        <v>7</v>
      </c>
    </row>
    <row r="10718">
      <c r="A10718" s="10">
        <v>45237.0</v>
      </c>
      <c r="B10718" s="11" t="s">
        <v>5862</v>
      </c>
      <c r="C10718" s="12">
        <v>1.0</v>
      </c>
      <c r="D10718" s="12">
        <f t="shared" si="1"/>
        <v>7</v>
      </c>
    </row>
    <row r="10719">
      <c r="A10719" s="10">
        <v>45237.0</v>
      </c>
      <c r="B10719" s="11" t="s">
        <v>5863</v>
      </c>
      <c r="C10719" s="12">
        <v>1.0</v>
      </c>
      <c r="D10719" s="12">
        <f t="shared" si="1"/>
        <v>7</v>
      </c>
    </row>
    <row r="10720">
      <c r="A10720" s="10">
        <v>45237.0</v>
      </c>
      <c r="B10720" s="11" t="s">
        <v>5006</v>
      </c>
      <c r="C10720" s="12">
        <v>1.0</v>
      </c>
      <c r="D10720" s="12">
        <f t="shared" si="1"/>
        <v>7</v>
      </c>
    </row>
    <row r="10721">
      <c r="A10721" s="10">
        <v>45237.0</v>
      </c>
      <c r="B10721" s="11" t="s">
        <v>5864</v>
      </c>
      <c r="C10721" s="12">
        <v>1.0</v>
      </c>
      <c r="D10721" s="12">
        <f t="shared" si="1"/>
        <v>7</v>
      </c>
    </row>
    <row r="10722">
      <c r="A10722" s="10">
        <v>45256.0</v>
      </c>
      <c r="B10722" s="11" t="s">
        <v>1556</v>
      </c>
      <c r="C10722" s="12">
        <v>1.0</v>
      </c>
      <c r="D10722" s="12">
        <f t="shared" si="1"/>
        <v>26</v>
      </c>
    </row>
    <row r="10723">
      <c r="A10723" s="10">
        <v>45256.0</v>
      </c>
      <c r="B10723" s="11" t="s">
        <v>2444</v>
      </c>
      <c r="C10723" s="12">
        <v>1.0</v>
      </c>
      <c r="D10723" s="12">
        <f t="shared" si="1"/>
        <v>26</v>
      </c>
    </row>
    <row r="10724">
      <c r="A10724" s="10">
        <v>45256.0</v>
      </c>
      <c r="B10724" s="11" t="s">
        <v>300</v>
      </c>
      <c r="C10724" s="12">
        <v>1.0</v>
      </c>
      <c r="D10724" s="12">
        <f t="shared" si="1"/>
        <v>26</v>
      </c>
    </row>
    <row r="10725">
      <c r="A10725" s="10">
        <v>45256.0</v>
      </c>
      <c r="B10725" s="11" t="s">
        <v>5865</v>
      </c>
      <c r="C10725" s="12">
        <v>1.0</v>
      </c>
      <c r="D10725" s="12">
        <f t="shared" si="1"/>
        <v>26</v>
      </c>
    </row>
    <row r="10726">
      <c r="A10726" s="10">
        <v>45256.0</v>
      </c>
      <c r="B10726" s="11" t="s">
        <v>4111</v>
      </c>
      <c r="C10726" s="12">
        <v>1.0</v>
      </c>
      <c r="D10726" s="12">
        <f t="shared" si="1"/>
        <v>26</v>
      </c>
    </row>
    <row r="10727">
      <c r="A10727" s="10">
        <v>45256.0</v>
      </c>
      <c r="B10727" s="11" t="s">
        <v>166</v>
      </c>
      <c r="C10727" s="12">
        <v>1.0</v>
      </c>
      <c r="D10727" s="12">
        <f t="shared" si="1"/>
        <v>26</v>
      </c>
    </row>
    <row r="10728">
      <c r="A10728" s="10">
        <v>45256.0</v>
      </c>
      <c r="B10728" s="11" t="s">
        <v>5866</v>
      </c>
      <c r="C10728" s="12">
        <v>1.0</v>
      </c>
      <c r="D10728" s="12">
        <f t="shared" si="1"/>
        <v>26</v>
      </c>
    </row>
    <row r="10729">
      <c r="A10729" s="10">
        <v>45256.0</v>
      </c>
      <c r="B10729" s="11" t="s">
        <v>5867</v>
      </c>
      <c r="C10729" s="12">
        <v>1.0</v>
      </c>
      <c r="D10729" s="12">
        <f t="shared" si="1"/>
        <v>26</v>
      </c>
    </row>
    <row r="10730">
      <c r="A10730" s="10">
        <v>45256.0</v>
      </c>
      <c r="B10730" s="11" t="s">
        <v>1603</v>
      </c>
      <c r="C10730" s="12">
        <v>1.0</v>
      </c>
      <c r="D10730" s="12">
        <f t="shared" si="1"/>
        <v>26</v>
      </c>
    </row>
    <row r="10731">
      <c r="A10731" s="10">
        <v>45256.0</v>
      </c>
      <c r="B10731" s="11" t="s">
        <v>5231</v>
      </c>
      <c r="C10731" s="12">
        <v>1.0</v>
      </c>
      <c r="D10731" s="12">
        <f t="shared" si="1"/>
        <v>26</v>
      </c>
    </row>
    <row r="10732">
      <c r="A10732" s="10">
        <v>45256.0</v>
      </c>
      <c r="B10732" s="11" t="s">
        <v>4169</v>
      </c>
      <c r="C10732" s="12">
        <v>1.0</v>
      </c>
      <c r="D10732" s="12">
        <f t="shared" si="1"/>
        <v>26</v>
      </c>
    </row>
    <row r="10733">
      <c r="A10733" s="10">
        <v>45255.0</v>
      </c>
      <c r="B10733" s="11" t="s">
        <v>4202</v>
      </c>
      <c r="C10733" s="12">
        <v>1.0</v>
      </c>
      <c r="D10733" s="12">
        <f t="shared" si="1"/>
        <v>25</v>
      </c>
    </row>
    <row r="10734">
      <c r="A10734" s="10">
        <v>45255.0</v>
      </c>
      <c r="B10734" s="11" t="s">
        <v>5868</v>
      </c>
      <c r="C10734" s="12">
        <v>1.0</v>
      </c>
      <c r="D10734" s="12">
        <f t="shared" si="1"/>
        <v>25</v>
      </c>
    </row>
    <row r="10735">
      <c r="A10735" s="10">
        <v>45255.0</v>
      </c>
      <c r="B10735" s="11" t="s">
        <v>5869</v>
      </c>
      <c r="C10735" s="12">
        <v>1.0</v>
      </c>
      <c r="D10735" s="12">
        <f t="shared" si="1"/>
        <v>25</v>
      </c>
    </row>
    <row r="10736">
      <c r="A10736" s="10">
        <v>45255.0</v>
      </c>
      <c r="B10736" s="11" t="s">
        <v>5870</v>
      </c>
      <c r="C10736" s="12">
        <v>1.0</v>
      </c>
      <c r="D10736" s="12">
        <f t="shared" si="1"/>
        <v>25</v>
      </c>
    </row>
    <row r="10737">
      <c r="A10737" s="10">
        <v>45255.0</v>
      </c>
      <c r="B10737" s="11" t="s">
        <v>707</v>
      </c>
      <c r="C10737" s="12">
        <v>1.0</v>
      </c>
      <c r="D10737" s="12">
        <f t="shared" si="1"/>
        <v>25</v>
      </c>
    </row>
    <row r="10738">
      <c r="A10738" s="10">
        <v>45255.0</v>
      </c>
      <c r="B10738" s="11" t="s">
        <v>800</v>
      </c>
      <c r="C10738" s="12">
        <v>1.0</v>
      </c>
      <c r="D10738" s="12">
        <f t="shared" si="1"/>
        <v>25</v>
      </c>
    </row>
    <row r="10739">
      <c r="A10739" s="10">
        <v>45255.0</v>
      </c>
      <c r="B10739" s="11" t="s">
        <v>418</v>
      </c>
      <c r="C10739" s="12">
        <v>1.0</v>
      </c>
      <c r="D10739" s="12">
        <f t="shared" si="1"/>
        <v>25</v>
      </c>
    </row>
    <row r="10740">
      <c r="A10740" s="10">
        <v>45255.0</v>
      </c>
      <c r="B10740" s="11" t="s">
        <v>5871</v>
      </c>
      <c r="C10740" s="12">
        <v>1.0</v>
      </c>
      <c r="D10740" s="12">
        <f t="shared" si="1"/>
        <v>25</v>
      </c>
    </row>
    <row r="10741">
      <c r="A10741" s="10">
        <v>45255.0</v>
      </c>
      <c r="B10741" s="11" t="s">
        <v>1745</v>
      </c>
      <c r="C10741" s="12">
        <v>1.0</v>
      </c>
      <c r="D10741" s="12">
        <f t="shared" si="1"/>
        <v>25</v>
      </c>
    </row>
    <row r="10742">
      <c r="A10742" s="10">
        <v>45255.0</v>
      </c>
      <c r="B10742" s="11" t="s">
        <v>5602</v>
      </c>
      <c r="C10742" s="12">
        <v>1.0</v>
      </c>
      <c r="D10742" s="12">
        <f t="shared" si="1"/>
        <v>25</v>
      </c>
    </row>
    <row r="10743">
      <c r="A10743" s="10">
        <v>45255.0</v>
      </c>
      <c r="B10743" s="11" t="s">
        <v>5872</v>
      </c>
      <c r="C10743" s="12">
        <v>1.0</v>
      </c>
      <c r="D10743" s="12">
        <f t="shared" si="1"/>
        <v>25</v>
      </c>
    </row>
    <row r="10744">
      <c r="A10744" s="10">
        <v>45247.0</v>
      </c>
      <c r="B10744" s="11" t="s">
        <v>5873</v>
      </c>
      <c r="C10744" s="12">
        <v>1.0</v>
      </c>
      <c r="D10744" s="12">
        <f t="shared" si="1"/>
        <v>17</v>
      </c>
    </row>
    <row r="10745">
      <c r="A10745" s="10">
        <v>45247.0</v>
      </c>
      <c r="B10745" s="11" t="s">
        <v>5874</v>
      </c>
      <c r="C10745" s="12">
        <v>1.0</v>
      </c>
      <c r="D10745" s="12">
        <f t="shared" si="1"/>
        <v>17</v>
      </c>
    </row>
    <row r="10746">
      <c r="A10746" s="10">
        <v>45247.0</v>
      </c>
      <c r="B10746" s="11" t="s">
        <v>272</v>
      </c>
      <c r="C10746" s="12">
        <v>1.0</v>
      </c>
      <c r="D10746" s="12">
        <f t="shared" si="1"/>
        <v>17</v>
      </c>
    </row>
    <row r="10747">
      <c r="A10747" s="10">
        <v>45247.0</v>
      </c>
      <c r="B10747" s="11" t="s">
        <v>5875</v>
      </c>
      <c r="C10747" s="12">
        <v>1.0</v>
      </c>
      <c r="D10747" s="12">
        <f t="shared" si="1"/>
        <v>17</v>
      </c>
    </row>
    <row r="10748">
      <c r="A10748" s="10">
        <v>45247.0</v>
      </c>
      <c r="B10748" s="11" t="s">
        <v>5876</v>
      </c>
      <c r="C10748" s="12">
        <v>1.0</v>
      </c>
      <c r="D10748" s="12">
        <f t="shared" si="1"/>
        <v>17</v>
      </c>
    </row>
    <row r="10749">
      <c r="A10749" s="10">
        <v>45247.0</v>
      </c>
      <c r="B10749" s="11" t="s">
        <v>933</v>
      </c>
      <c r="C10749" s="12">
        <v>1.0</v>
      </c>
      <c r="D10749" s="12">
        <f t="shared" si="1"/>
        <v>17</v>
      </c>
    </row>
    <row r="10750">
      <c r="A10750" s="10">
        <v>45247.0</v>
      </c>
      <c r="B10750" s="11" t="s">
        <v>3433</v>
      </c>
      <c r="C10750" s="12">
        <v>1.0</v>
      </c>
      <c r="D10750" s="12">
        <f t="shared" si="1"/>
        <v>17</v>
      </c>
    </row>
    <row r="10751">
      <c r="A10751" s="10">
        <v>45247.0</v>
      </c>
      <c r="B10751" s="11" t="s">
        <v>3080</v>
      </c>
      <c r="C10751" s="12">
        <v>1.0</v>
      </c>
      <c r="D10751" s="12">
        <f t="shared" si="1"/>
        <v>17</v>
      </c>
    </row>
    <row r="10752">
      <c r="A10752" s="10">
        <v>45247.0</v>
      </c>
      <c r="B10752" s="11" t="s">
        <v>2606</v>
      </c>
      <c r="C10752" s="12">
        <v>1.0</v>
      </c>
      <c r="D10752" s="12">
        <f t="shared" si="1"/>
        <v>17</v>
      </c>
    </row>
    <row r="10753">
      <c r="A10753" s="10">
        <v>45247.0</v>
      </c>
      <c r="B10753" s="11" t="s">
        <v>4435</v>
      </c>
      <c r="C10753" s="12">
        <v>1.0</v>
      </c>
      <c r="D10753" s="12">
        <f t="shared" si="1"/>
        <v>17</v>
      </c>
    </row>
    <row r="10754">
      <c r="A10754" s="10">
        <v>45247.0</v>
      </c>
      <c r="B10754" s="11" t="s">
        <v>5877</v>
      </c>
      <c r="C10754" s="12">
        <v>1.0</v>
      </c>
      <c r="D10754" s="12">
        <f t="shared" si="1"/>
        <v>17</v>
      </c>
    </row>
    <row r="10755">
      <c r="A10755" s="10">
        <v>45247.0</v>
      </c>
      <c r="B10755" s="11" t="s">
        <v>115</v>
      </c>
      <c r="C10755" s="12">
        <v>1.0</v>
      </c>
      <c r="D10755" s="12">
        <f t="shared" si="1"/>
        <v>17</v>
      </c>
    </row>
    <row r="10756">
      <c r="A10756" s="10">
        <v>45247.0</v>
      </c>
      <c r="B10756" s="11" t="s">
        <v>3092</v>
      </c>
      <c r="C10756" s="12">
        <v>1.0</v>
      </c>
      <c r="D10756" s="12">
        <f t="shared" si="1"/>
        <v>17</v>
      </c>
    </row>
    <row r="10757">
      <c r="A10757" s="10">
        <v>45247.0</v>
      </c>
      <c r="B10757" s="11" t="s">
        <v>2965</v>
      </c>
      <c r="C10757" s="12">
        <v>1.0</v>
      </c>
      <c r="D10757" s="12">
        <f t="shared" si="1"/>
        <v>17</v>
      </c>
    </row>
    <row r="10758">
      <c r="A10758" s="10">
        <v>45247.0</v>
      </c>
      <c r="B10758" s="11" t="s">
        <v>1995</v>
      </c>
      <c r="C10758" s="12">
        <v>1.0</v>
      </c>
      <c r="D10758" s="12">
        <f t="shared" si="1"/>
        <v>17</v>
      </c>
    </row>
    <row r="10759">
      <c r="A10759" s="10">
        <v>45247.0</v>
      </c>
      <c r="B10759" s="11" t="s">
        <v>5878</v>
      </c>
      <c r="C10759" s="12">
        <v>1.0</v>
      </c>
      <c r="D10759" s="12">
        <f t="shared" si="1"/>
        <v>17</v>
      </c>
    </row>
    <row r="10760">
      <c r="A10760" s="10">
        <v>45247.0</v>
      </c>
      <c r="B10760" s="11" t="s">
        <v>3509</v>
      </c>
      <c r="C10760" s="12">
        <v>1.0</v>
      </c>
      <c r="D10760" s="12">
        <f t="shared" si="1"/>
        <v>17</v>
      </c>
    </row>
    <row r="10761">
      <c r="A10761" s="10">
        <v>45247.0</v>
      </c>
      <c r="B10761" s="11" t="s">
        <v>5879</v>
      </c>
      <c r="C10761" s="12">
        <v>1.0</v>
      </c>
      <c r="D10761" s="12">
        <f t="shared" si="1"/>
        <v>17</v>
      </c>
    </row>
    <row r="10762">
      <c r="A10762" s="10">
        <v>45247.0</v>
      </c>
      <c r="B10762" s="11" t="s">
        <v>5880</v>
      </c>
      <c r="C10762" s="12">
        <v>1.0</v>
      </c>
      <c r="D10762" s="12">
        <f t="shared" si="1"/>
        <v>17</v>
      </c>
    </row>
    <row r="10763">
      <c r="A10763" s="10">
        <v>45247.0</v>
      </c>
      <c r="B10763" s="11" t="s">
        <v>5881</v>
      </c>
      <c r="C10763" s="12">
        <v>1.0</v>
      </c>
      <c r="D10763" s="12">
        <f t="shared" si="1"/>
        <v>17</v>
      </c>
    </row>
    <row r="10764">
      <c r="A10764" s="10">
        <v>45247.0</v>
      </c>
      <c r="B10764" s="11" t="s">
        <v>3195</v>
      </c>
      <c r="C10764" s="12">
        <v>1.0</v>
      </c>
      <c r="D10764" s="12">
        <f t="shared" si="1"/>
        <v>17</v>
      </c>
    </row>
    <row r="10765">
      <c r="A10765" s="10">
        <v>45253.0</v>
      </c>
      <c r="B10765" s="11" t="s">
        <v>5395</v>
      </c>
      <c r="C10765" s="12">
        <v>1.0</v>
      </c>
      <c r="D10765" s="12">
        <f t="shared" si="1"/>
        <v>23</v>
      </c>
    </row>
    <row r="10766">
      <c r="A10766" s="10">
        <v>45253.0</v>
      </c>
      <c r="B10766" s="11" t="s">
        <v>533</v>
      </c>
      <c r="C10766" s="12">
        <v>1.0</v>
      </c>
      <c r="D10766" s="12">
        <f t="shared" si="1"/>
        <v>23</v>
      </c>
    </row>
    <row r="10767">
      <c r="A10767" s="10">
        <v>45253.0</v>
      </c>
      <c r="B10767" s="11" t="s">
        <v>5620</v>
      </c>
      <c r="C10767" s="12">
        <v>1.0</v>
      </c>
      <c r="D10767" s="12">
        <f t="shared" si="1"/>
        <v>23</v>
      </c>
    </row>
    <row r="10768">
      <c r="A10768" s="10">
        <v>45253.0</v>
      </c>
      <c r="B10768" s="11" t="s">
        <v>5882</v>
      </c>
      <c r="C10768" s="12">
        <v>1.0</v>
      </c>
      <c r="D10768" s="12">
        <f t="shared" si="1"/>
        <v>23</v>
      </c>
    </row>
    <row r="10769">
      <c r="A10769" s="10">
        <v>45253.0</v>
      </c>
      <c r="B10769" s="11" t="s">
        <v>5883</v>
      </c>
      <c r="C10769" s="12">
        <v>1.0</v>
      </c>
      <c r="D10769" s="12">
        <f t="shared" si="1"/>
        <v>23</v>
      </c>
    </row>
    <row r="10770">
      <c r="A10770" s="10">
        <v>45253.0</v>
      </c>
      <c r="B10770" s="11" t="s">
        <v>422</v>
      </c>
      <c r="C10770" s="12">
        <v>1.0</v>
      </c>
      <c r="D10770" s="12">
        <f t="shared" si="1"/>
        <v>23</v>
      </c>
    </row>
    <row r="10771">
      <c r="A10771" s="10">
        <v>45253.0</v>
      </c>
      <c r="B10771" s="11" t="s">
        <v>5884</v>
      </c>
      <c r="C10771" s="12">
        <v>1.0</v>
      </c>
      <c r="D10771" s="12">
        <f t="shared" si="1"/>
        <v>23</v>
      </c>
    </row>
    <row r="10772">
      <c r="A10772" s="10">
        <v>45253.0</v>
      </c>
      <c r="B10772" s="11" t="s">
        <v>5885</v>
      </c>
      <c r="C10772" s="12">
        <v>1.0</v>
      </c>
      <c r="D10772" s="12">
        <f t="shared" si="1"/>
        <v>23</v>
      </c>
    </row>
    <row r="10773">
      <c r="A10773" s="10">
        <v>45253.0</v>
      </c>
      <c r="B10773" s="11" t="s">
        <v>5886</v>
      </c>
      <c r="C10773" s="12">
        <v>1.0</v>
      </c>
      <c r="D10773" s="12">
        <f t="shared" si="1"/>
        <v>23</v>
      </c>
    </row>
    <row r="10774">
      <c r="A10774" s="10">
        <v>45253.0</v>
      </c>
      <c r="B10774" s="11" t="s">
        <v>5887</v>
      </c>
      <c r="C10774" s="12">
        <v>1.0</v>
      </c>
      <c r="D10774" s="12">
        <f t="shared" si="1"/>
        <v>23</v>
      </c>
    </row>
    <row r="10775">
      <c r="A10775" s="10">
        <v>45253.0</v>
      </c>
      <c r="B10775" s="11" t="s">
        <v>946</v>
      </c>
      <c r="C10775" s="12">
        <v>1.0</v>
      </c>
      <c r="D10775" s="12">
        <f t="shared" si="1"/>
        <v>23</v>
      </c>
    </row>
    <row r="10776">
      <c r="A10776" s="10">
        <v>45253.0</v>
      </c>
      <c r="B10776" s="11" t="s">
        <v>3106</v>
      </c>
      <c r="C10776" s="12">
        <v>1.0</v>
      </c>
      <c r="D10776" s="12">
        <f t="shared" si="1"/>
        <v>23</v>
      </c>
    </row>
    <row r="10777">
      <c r="A10777" s="10">
        <v>45253.0</v>
      </c>
      <c r="B10777" s="11" t="s">
        <v>2280</v>
      </c>
      <c r="C10777" s="12">
        <v>1.0</v>
      </c>
      <c r="D10777" s="12">
        <f t="shared" si="1"/>
        <v>23</v>
      </c>
    </row>
    <row r="10778">
      <c r="A10778" s="10">
        <v>45253.0</v>
      </c>
      <c r="B10778" s="11" t="s">
        <v>800</v>
      </c>
      <c r="C10778" s="12">
        <v>1.0</v>
      </c>
      <c r="D10778" s="12">
        <f t="shared" si="1"/>
        <v>23</v>
      </c>
    </row>
    <row r="10779">
      <c r="A10779" s="10">
        <v>45253.0</v>
      </c>
      <c r="B10779" s="11" t="s">
        <v>1350</v>
      </c>
      <c r="C10779" s="12">
        <v>1.0</v>
      </c>
      <c r="D10779" s="12">
        <f t="shared" si="1"/>
        <v>23</v>
      </c>
    </row>
    <row r="10780">
      <c r="A10780" s="10">
        <v>45253.0</v>
      </c>
      <c r="B10780" s="11" t="s">
        <v>5888</v>
      </c>
      <c r="C10780" s="12">
        <v>1.0</v>
      </c>
      <c r="D10780" s="12">
        <f t="shared" si="1"/>
        <v>23</v>
      </c>
    </row>
    <row r="10781">
      <c r="A10781" s="10">
        <v>45253.0</v>
      </c>
      <c r="B10781" s="11" t="s">
        <v>5889</v>
      </c>
      <c r="C10781" s="12">
        <v>1.0</v>
      </c>
      <c r="D10781" s="12">
        <f t="shared" si="1"/>
        <v>23</v>
      </c>
    </row>
    <row r="10782">
      <c r="A10782" s="10">
        <v>45253.0</v>
      </c>
      <c r="B10782" s="11" t="s">
        <v>877</v>
      </c>
      <c r="C10782" s="12">
        <v>1.0</v>
      </c>
      <c r="D10782" s="12">
        <f t="shared" si="1"/>
        <v>23</v>
      </c>
    </row>
    <row r="10783">
      <c r="A10783" s="10">
        <v>45253.0</v>
      </c>
      <c r="B10783" s="11" t="s">
        <v>142</v>
      </c>
      <c r="C10783" s="12">
        <v>1.0</v>
      </c>
      <c r="D10783" s="12">
        <f t="shared" si="1"/>
        <v>23</v>
      </c>
    </row>
    <row r="10784">
      <c r="A10784" s="10">
        <v>45253.0</v>
      </c>
      <c r="B10784" s="11" t="s">
        <v>1528</v>
      </c>
      <c r="C10784" s="12">
        <v>1.0</v>
      </c>
      <c r="D10784" s="12">
        <f t="shared" si="1"/>
        <v>23</v>
      </c>
    </row>
    <row r="10785">
      <c r="A10785" s="10">
        <v>45235.0</v>
      </c>
      <c r="B10785" s="11" t="s">
        <v>2908</v>
      </c>
      <c r="C10785" s="12">
        <v>1.0</v>
      </c>
      <c r="D10785" s="12">
        <f t="shared" si="1"/>
        <v>5</v>
      </c>
    </row>
    <row r="10786">
      <c r="A10786" s="10">
        <v>45235.0</v>
      </c>
      <c r="B10786" s="11" t="s">
        <v>5890</v>
      </c>
      <c r="C10786" s="12">
        <v>1.0</v>
      </c>
      <c r="D10786" s="12">
        <f t="shared" si="1"/>
        <v>5</v>
      </c>
    </row>
    <row r="10787">
      <c r="A10787" s="10">
        <v>45235.0</v>
      </c>
      <c r="B10787" s="11" t="s">
        <v>5891</v>
      </c>
      <c r="C10787" s="12">
        <v>1.0</v>
      </c>
      <c r="D10787" s="12">
        <f t="shared" si="1"/>
        <v>5</v>
      </c>
    </row>
    <row r="10788">
      <c r="A10788" s="10">
        <v>45235.0</v>
      </c>
      <c r="B10788" s="11" t="s">
        <v>5892</v>
      </c>
      <c r="C10788" s="12">
        <v>1.0</v>
      </c>
      <c r="D10788" s="12">
        <f t="shared" si="1"/>
        <v>5</v>
      </c>
    </row>
    <row r="10789">
      <c r="A10789" s="10">
        <v>45235.0</v>
      </c>
      <c r="B10789" s="11" t="s">
        <v>2627</v>
      </c>
      <c r="C10789" s="12">
        <v>1.0</v>
      </c>
      <c r="D10789" s="12">
        <f t="shared" si="1"/>
        <v>5</v>
      </c>
    </row>
    <row r="10790">
      <c r="A10790" s="10">
        <v>45235.0</v>
      </c>
      <c r="B10790" s="11" t="s">
        <v>5893</v>
      </c>
      <c r="C10790" s="12">
        <v>1.0</v>
      </c>
      <c r="D10790" s="12">
        <f t="shared" si="1"/>
        <v>5</v>
      </c>
    </row>
    <row r="10791">
      <c r="A10791" s="10">
        <v>45235.0</v>
      </c>
      <c r="B10791" s="11" t="s">
        <v>5316</v>
      </c>
      <c r="C10791" s="12">
        <v>1.0</v>
      </c>
      <c r="D10791" s="12">
        <f t="shared" si="1"/>
        <v>5</v>
      </c>
    </row>
    <row r="10792">
      <c r="A10792" s="10">
        <v>45235.0</v>
      </c>
      <c r="B10792" s="11" t="s">
        <v>5894</v>
      </c>
      <c r="C10792" s="12">
        <v>1.0</v>
      </c>
      <c r="D10792" s="12">
        <f t="shared" si="1"/>
        <v>5</v>
      </c>
    </row>
    <row r="10793">
      <c r="A10793" s="10">
        <v>45235.0</v>
      </c>
      <c r="B10793" s="11" t="s">
        <v>5895</v>
      </c>
      <c r="C10793" s="12">
        <v>1.0</v>
      </c>
      <c r="D10793" s="12">
        <f t="shared" si="1"/>
        <v>5</v>
      </c>
    </row>
    <row r="10794">
      <c r="A10794" s="10">
        <v>45254.0</v>
      </c>
      <c r="B10794" s="11" t="s">
        <v>3351</v>
      </c>
      <c r="C10794" s="12">
        <v>1.0</v>
      </c>
      <c r="D10794" s="12">
        <f t="shared" si="1"/>
        <v>24</v>
      </c>
    </row>
    <row r="10795">
      <c r="A10795" s="10">
        <v>45254.0</v>
      </c>
      <c r="B10795" s="11" t="s">
        <v>1718</v>
      </c>
      <c r="C10795" s="12">
        <v>1.0</v>
      </c>
      <c r="D10795" s="12">
        <f t="shared" si="1"/>
        <v>24</v>
      </c>
    </row>
    <row r="10796">
      <c r="A10796" s="10">
        <v>45254.0</v>
      </c>
      <c r="B10796" s="11" t="s">
        <v>954</v>
      </c>
      <c r="C10796" s="12">
        <v>1.0</v>
      </c>
      <c r="D10796" s="12">
        <f t="shared" si="1"/>
        <v>24</v>
      </c>
    </row>
    <row r="10797">
      <c r="A10797" s="10">
        <v>45254.0</v>
      </c>
      <c r="B10797" s="11" t="s">
        <v>1116</v>
      </c>
      <c r="C10797" s="12">
        <v>1.0</v>
      </c>
      <c r="D10797" s="12">
        <f t="shared" si="1"/>
        <v>24</v>
      </c>
    </row>
    <row r="10798">
      <c r="A10798" s="10">
        <v>45254.0</v>
      </c>
      <c r="B10798" s="11" t="s">
        <v>1523</v>
      </c>
      <c r="C10798" s="12">
        <v>1.0</v>
      </c>
      <c r="D10798" s="12">
        <f t="shared" si="1"/>
        <v>24</v>
      </c>
    </row>
    <row r="10799">
      <c r="A10799" s="10">
        <v>45254.0</v>
      </c>
      <c r="B10799" s="11" t="s">
        <v>331</v>
      </c>
      <c r="C10799" s="12">
        <v>1.0</v>
      </c>
      <c r="D10799" s="12">
        <f t="shared" si="1"/>
        <v>24</v>
      </c>
    </row>
    <row r="10800">
      <c r="A10800" s="10">
        <v>45254.0</v>
      </c>
      <c r="B10800" s="11" t="s">
        <v>5896</v>
      </c>
      <c r="C10800" s="12">
        <v>1.0</v>
      </c>
      <c r="D10800" s="12">
        <f t="shared" si="1"/>
        <v>24</v>
      </c>
    </row>
    <row r="10801">
      <c r="A10801" s="10">
        <v>45254.0</v>
      </c>
      <c r="B10801" s="11" t="s">
        <v>5365</v>
      </c>
      <c r="C10801" s="12">
        <v>1.0</v>
      </c>
      <c r="D10801" s="12">
        <f t="shared" si="1"/>
        <v>24</v>
      </c>
    </row>
    <row r="10802">
      <c r="A10802" s="10">
        <v>45254.0</v>
      </c>
      <c r="B10802" s="11" t="s">
        <v>4572</v>
      </c>
      <c r="C10802" s="12">
        <v>1.0</v>
      </c>
      <c r="D10802" s="12">
        <f t="shared" si="1"/>
        <v>24</v>
      </c>
    </row>
    <row r="10803">
      <c r="A10803" s="10">
        <v>45254.0</v>
      </c>
      <c r="B10803" s="11" t="s">
        <v>4188</v>
      </c>
      <c r="C10803" s="12">
        <v>1.0</v>
      </c>
      <c r="D10803" s="12">
        <f t="shared" si="1"/>
        <v>24</v>
      </c>
    </row>
    <row r="10804">
      <c r="A10804" s="10">
        <v>45254.0</v>
      </c>
      <c r="B10804" s="11" t="s">
        <v>5897</v>
      </c>
      <c r="C10804" s="12">
        <v>1.0</v>
      </c>
      <c r="D10804" s="12">
        <f t="shared" si="1"/>
        <v>24</v>
      </c>
    </row>
    <row r="10805">
      <c r="A10805" s="10">
        <v>45254.0</v>
      </c>
      <c r="B10805" s="11" t="s">
        <v>5249</v>
      </c>
      <c r="C10805" s="12">
        <v>1.0</v>
      </c>
      <c r="D10805" s="12">
        <f t="shared" si="1"/>
        <v>24</v>
      </c>
    </row>
    <row r="10806">
      <c r="A10806" s="10">
        <v>45254.0</v>
      </c>
      <c r="B10806" s="11" t="s">
        <v>4671</v>
      </c>
      <c r="C10806" s="12">
        <v>1.0</v>
      </c>
      <c r="D10806" s="12">
        <f t="shared" si="1"/>
        <v>24</v>
      </c>
    </row>
    <row r="10807">
      <c r="A10807" s="10">
        <v>45254.0</v>
      </c>
      <c r="B10807" s="11" t="s">
        <v>3313</v>
      </c>
      <c r="C10807" s="12">
        <v>1.0</v>
      </c>
      <c r="D10807" s="12">
        <f t="shared" si="1"/>
        <v>24</v>
      </c>
    </row>
    <row r="10808">
      <c r="A10808" s="10">
        <v>45254.0</v>
      </c>
      <c r="B10808" s="11" t="s">
        <v>5898</v>
      </c>
      <c r="C10808" s="12">
        <v>1.0</v>
      </c>
      <c r="D10808" s="12">
        <f t="shared" si="1"/>
        <v>24</v>
      </c>
    </row>
    <row r="10809">
      <c r="A10809" s="10">
        <v>45254.0</v>
      </c>
      <c r="B10809" s="11" t="s">
        <v>3379</v>
      </c>
      <c r="C10809" s="12">
        <v>1.0</v>
      </c>
      <c r="D10809" s="12">
        <f t="shared" si="1"/>
        <v>24</v>
      </c>
    </row>
    <row r="10810">
      <c r="A10810" s="10">
        <v>45254.0</v>
      </c>
      <c r="B10810" s="11" t="s">
        <v>1745</v>
      </c>
      <c r="C10810" s="12">
        <v>1.0</v>
      </c>
      <c r="D10810" s="12">
        <f t="shared" si="1"/>
        <v>24</v>
      </c>
    </row>
    <row r="10811">
      <c r="A10811" s="10">
        <v>45246.0</v>
      </c>
      <c r="B10811" s="11" t="s">
        <v>5899</v>
      </c>
      <c r="C10811" s="12">
        <v>1.0</v>
      </c>
      <c r="D10811" s="12">
        <f t="shared" si="1"/>
        <v>16</v>
      </c>
    </row>
    <row r="10812">
      <c r="A10812" s="10">
        <v>45246.0</v>
      </c>
      <c r="B10812" s="11" t="s">
        <v>2606</v>
      </c>
      <c r="C10812" s="12">
        <v>1.0</v>
      </c>
      <c r="D10812" s="12">
        <f t="shared" si="1"/>
        <v>16</v>
      </c>
    </row>
    <row r="10813">
      <c r="A10813" s="10">
        <v>45246.0</v>
      </c>
      <c r="B10813" s="11" t="s">
        <v>2407</v>
      </c>
      <c r="C10813" s="12">
        <v>1.0</v>
      </c>
      <c r="D10813" s="12">
        <f t="shared" si="1"/>
        <v>16</v>
      </c>
    </row>
    <row r="10814">
      <c r="A10814" s="10">
        <v>45246.0</v>
      </c>
      <c r="B10814" s="11" t="s">
        <v>3550</v>
      </c>
      <c r="C10814" s="12">
        <v>1.0</v>
      </c>
      <c r="D10814" s="12">
        <f t="shared" si="1"/>
        <v>16</v>
      </c>
    </row>
    <row r="10815">
      <c r="A10815" s="10">
        <v>45246.0</v>
      </c>
      <c r="B10815" s="11" t="s">
        <v>622</v>
      </c>
      <c r="C10815" s="12">
        <v>1.0</v>
      </c>
      <c r="D10815" s="12">
        <f t="shared" si="1"/>
        <v>16</v>
      </c>
    </row>
    <row r="10816">
      <c r="A10816" s="10">
        <v>45246.0</v>
      </c>
      <c r="B10816" s="11" t="s">
        <v>5900</v>
      </c>
      <c r="C10816" s="12">
        <v>1.0</v>
      </c>
      <c r="D10816" s="12">
        <f t="shared" si="1"/>
        <v>16</v>
      </c>
    </row>
    <row r="10817">
      <c r="A10817" s="10">
        <v>45246.0</v>
      </c>
      <c r="B10817" s="11" t="s">
        <v>2608</v>
      </c>
      <c r="C10817" s="12">
        <v>1.0</v>
      </c>
      <c r="D10817" s="12">
        <f t="shared" si="1"/>
        <v>16</v>
      </c>
    </row>
    <row r="10818">
      <c r="A10818" s="10">
        <v>45246.0</v>
      </c>
      <c r="B10818" s="11" t="s">
        <v>5901</v>
      </c>
      <c r="C10818" s="12">
        <v>1.0</v>
      </c>
      <c r="D10818" s="12">
        <f t="shared" si="1"/>
        <v>16</v>
      </c>
    </row>
    <row r="10819">
      <c r="A10819" s="10">
        <v>45246.0</v>
      </c>
      <c r="B10819" s="11" t="s">
        <v>5024</v>
      </c>
      <c r="C10819" s="12">
        <v>1.0</v>
      </c>
      <c r="D10819" s="12">
        <f t="shared" si="1"/>
        <v>16</v>
      </c>
    </row>
    <row r="10820">
      <c r="A10820" s="10">
        <v>45246.0</v>
      </c>
      <c r="B10820" s="11" t="s">
        <v>3539</v>
      </c>
      <c r="C10820" s="12">
        <v>1.0</v>
      </c>
      <c r="D10820" s="12">
        <f t="shared" si="1"/>
        <v>16</v>
      </c>
    </row>
    <row r="10821">
      <c r="A10821" s="10">
        <v>45246.0</v>
      </c>
      <c r="B10821" s="11" t="s">
        <v>674</v>
      </c>
      <c r="C10821" s="12">
        <v>1.0</v>
      </c>
      <c r="D10821" s="12">
        <f t="shared" si="1"/>
        <v>16</v>
      </c>
    </row>
    <row r="10822">
      <c r="A10822" s="10">
        <v>45246.0</v>
      </c>
      <c r="B10822" s="11" t="s">
        <v>5902</v>
      </c>
      <c r="C10822" s="12">
        <v>1.0</v>
      </c>
      <c r="D10822" s="12">
        <f t="shared" si="1"/>
        <v>16</v>
      </c>
    </row>
    <row r="10823">
      <c r="A10823" s="10">
        <v>45246.0</v>
      </c>
      <c r="B10823" s="11" t="s">
        <v>5903</v>
      </c>
      <c r="C10823" s="12">
        <v>1.0</v>
      </c>
      <c r="D10823" s="12">
        <f t="shared" si="1"/>
        <v>16</v>
      </c>
    </row>
    <row r="10824">
      <c r="A10824" s="10">
        <v>45246.0</v>
      </c>
      <c r="B10824" s="11" t="s">
        <v>5904</v>
      </c>
      <c r="C10824" s="12">
        <v>1.0</v>
      </c>
      <c r="D10824" s="12">
        <f t="shared" si="1"/>
        <v>16</v>
      </c>
    </row>
    <row r="10825">
      <c r="A10825" s="10">
        <v>45246.0</v>
      </c>
      <c r="B10825" s="11" t="s">
        <v>2618</v>
      </c>
      <c r="C10825" s="12">
        <v>1.0</v>
      </c>
      <c r="D10825" s="12">
        <f t="shared" si="1"/>
        <v>16</v>
      </c>
    </row>
    <row r="10826">
      <c r="A10826" s="10">
        <v>45246.0</v>
      </c>
      <c r="B10826" s="11" t="s">
        <v>2598</v>
      </c>
      <c r="C10826" s="12">
        <v>1.0</v>
      </c>
      <c r="D10826" s="12">
        <f t="shared" si="1"/>
        <v>16</v>
      </c>
    </row>
    <row r="10827">
      <c r="A10827" s="10">
        <v>45246.0</v>
      </c>
      <c r="B10827" s="11" t="s">
        <v>4181</v>
      </c>
      <c r="C10827" s="12">
        <v>1.0</v>
      </c>
      <c r="D10827" s="12">
        <f t="shared" si="1"/>
        <v>16</v>
      </c>
    </row>
    <row r="10828">
      <c r="A10828" s="10">
        <v>45234.0</v>
      </c>
      <c r="B10828" s="11" t="s">
        <v>454</v>
      </c>
      <c r="C10828" s="12">
        <v>1.0</v>
      </c>
      <c r="D10828" s="12">
        <f t="shared" si="1"/>
        <v>4</v>
      </c>
    </row>
    <row r="10829">
      <c r="A10829" s="10">
        <v>45234.0</v>
      </c>
      <c r="B10829" s="11" t="s">
        <v>2802</v>
      </c>
      <c r="C10829" s="12">
        <v>1.0</v>
      </c>
      <c r="D10829" s="12">
        <f t="shared" si="1"/>
        <v>4</v>
      </c>
    </row>
    <row r="10830">
      <c r="A10830" s="10">
        <v>45234.0</v>
      </c>
      <c r="B10830" s="11" t="s">
        <v>30</v>
      </c>
      <c r="C10830" s="12">
        <v>1.0</v>
      </c>
      <c r="D10830" s="12">
        <f t="shared" si="1"/>
        <v>4</v>
      </c>
    </row>
    <row r="10831">
      <c r="A10831" s="10">
        <v>45234.0</v>
      </c>
      <c r="B10831" s="11" t="s">
        <v>1116</v>
      </c>
      <c r="C10831" s="12">
        <v>1.0</v>
      </c>
      <c r="D10831" s="12">
        <f t="shared" si="1"/>
        <v>4</v>
      </c>
    </row>
    <row r="10832">
      <c r="A10832" s="10">
        <v>45234.0</v>
      </c>
      <c r="B10832" s="11" t="s">
        <v>5905</v>
      </c>
      <c r="C10832" s="12">
        <v>1.0</v>
      </c>
      <c r="D10832" s="12">
        <f t="shared" si="1"/>
        <v>4</v>
      </c>
    </row>
    <row r="10833">
      <c r="A10833" s="10">
        <v>45234.0</v>
      </c>
      <c r="B10833" s="11" t="s">
        <v>1030</v>
      </c>
      <c r="C10833" s="12">
        <v>1.0</v>
      </c>
      <c r="D10833" s="12">
        <f t="shared" si="1"/>
        <v>4</v>
      </c>
    </row>
    <row r="10834">
      <c r="A10834" s="10">
        <v>45236.0</v>
      </c>
      <c r="B10834" s="11" t="s">
        <v>454</v>
      </c>
      <c r="C10834" s="12">
        <v>1.0</v>
      </c>
      <c r="D10834" s="12">
        <f t="shared" si="1"/>
        <v>6</v>
      </c>
    </row>
    <row r="10835">
      <c r="A10835" s="10">
        <v>45236.0</v>
      </c>
      <c r="B10835" s="11" t="s">
        <v>5906</v>
      </c>
      <c r="C10835" s="12">
        <v>1.0</v>
      </c>
      <c r="D10835" s="12">
        <f t="shared" si="1"/>
        <v>6</v>
      </c>
    </row>
    <row r="10836">
      <c r="A10836" s="10">
        <v>45236.0</v>
      </c>
      <c r="B10836" s="11" t="s">
        <v>5907</v>
      </c>
      <c r="C10836" s="12">
        <v>1.0</v>
      </c>
      <c r="D10836" s="12">
        <f t="shared" si="1"/>
        <v>6</v>
      </c>
    </row>
    <row r="10837">
      <c r="A10837" s="10">
        <v>45236.0</v>
      </c>
      <c r="B10837" s="11" t="s">
        <v>988</v>
      </c>
      <c r="C10837" s="12">
        <v>1.0</v>
      </c>
      <c r="D10837" s="12">
        <f t="shared" si="1"/>
        <v>6</v>
      </c>
    </row>
    <row r="10838">
      <c r="A10838" s="10">
        <v>45236.0</v>
      </c>
      <c r="B10838" s="11" t="s">
        <v>5908</v>
      </c>
      <c r="C10838" s="12">
        <v>1.0</v>
      </c>
      <c r="D10838" s="12">
        <f t="shared" si="1"/>
        <v>6</v>
      </c>
    </row>
    <row r="10839">
      <c r="A10839" s="10">
        <v>45236.0</v>
      </c>
      <c r="B10839" s="11" t="s">
        <v>2783</v>
      </c>
      <c r="C10839" s="12">
        <v>1.0</v>
      </c>
      <c r="D10839" s="12">
        <f t="shared" si="1"/>
        <v>6</v>
      </c>
    </row>
    <row r="10840">
      <c r="A10840" s="10">
        <v>45236.0</v>
      </c>
      <c r="B10840" s="11" t="s">
        <v>2707</v>
      </c>
      <c r="C10840" s="12">
        <v>1.0</v>
      </c>
      <c r="D10840" s="12">
        <f t="shared" si="1"/>
        <v>6</v>
      </c>
    </row>
    <row r="10841">
      <c r="A10841" s="10">
        <v>45236.0</v>
      </c>
      <c r="B10841" s="11" t="s">
        <v>1792</v>
      </c>
      <c r="C10841" s="12">
        <v>1.0</v>
      </c>
      <c r="D10841" s="12">
        <f t="shared" si="1"/>
        <v>6</v>
      </c>
    </row>
    <row r="10842">
      <c r="A10842" s="10">
        <v>45236.0</v>
      </c>
      <c r="B10842" s="11" t="s">
        <v>4599</v>
      </c>
      <c r="C10842" s="12">
        <v>1.0</v>
      </c>
      <c r="D10842" s="12">
        <f t="shared" si="1"/>
        <v>6</v>
      </c>
    </row>
    <row r="10843">
      <c r="A10843" s="10">
        <v>45236.0</v>
      </c>
      <c r="B10843" s="11" t="s">
        <v>5909</v>
      </c>
      <c r="C10843" s="12">
        <v>1.0</v>
      </c>
      <c r="D10843" s="12">
        <f t="shared" si="1"/>
        <v>6</v>
      </c>
    </row>
    <row r="10844">
      <c r="A10844" s="10">
        <v>45236.0</v>
      </c>
      <c r="B10844" s="11" t="s">
        <v>2247</v>
      </c>
      <c r="C10844" s="12">
        <v>1.0</v>
      </c>
      <c r="D10844" s="12">
        <f t="shared" si="1"/>
        <v>6</v>
      </c>
    </row>
    <row r="10845">
      <c r="A10845" s="10">
        <v>45236.0</v>
      </c>
      <c r="B10845" s="11" t="s">
        <v>3838</v>
      </c>
      <c r="C10845" s="12">
        <v>1.0</v>
      </c>
      <c r="D10845" s="12">
        <f t="shared" si="1"/>
        <v>6</v>
      </c>
    </row>
    <row r="10846">
      <c r="A10846" s="10">
        <v>45236.0</v>
      </c>
      <c r="B10846" s="11" t="s">
        <v>5910</v>
      </c>
      <c r="C10846" s="12">
        <v>1.0</v>
      </c>
      <c r="D10846" s="12">
        <f t="shared" si="1"/>
        <v>6</v>
      </c>
    </row>
    <row r="10847">
      <c r="A10847" s="10">
        <v>45236.0</v>
      </c>
      <c r="B10847" s="11" t="s">
        <v>5911</v>
      </c>
      <c r="C10847" s="12">
        <v>1.0</v>
      </c>
      <c r="D10847" s="12">
        <f t="shared" si="1"/>
        <v>6</v>
      </c>
    </row>
    <row r="10848">
      <c r="A10848" s="10">
        <v>45236.0</v>
      </c>
      <c r="B10848" s="11" t="s">
        <v>5912</v>
      </c>
      <c r="C10848" s="12">
        <v>1.0</v>
      </c>
      <c r="D10848" s="12">
        <f t="shared" si="1"/>
        <v>6</v>
      </c>
    </row>
    <row r="10849">
      <c r="A10849" s="10">
        <v>45236.0</v>
      </c>
      <c r="B10849" s="11" t="s">
        <v>3956</v>
      </c>
      <c r="C10849" s="12">
        <v>1.0</v>
      </c>
      <c r="D10849" s="12">
        <f t="shared" si="1"/>
        <v>6</v>
      </c>
    </row>
    <row r="10850">
      <c r="A10850" s="10">
        <v>45243.0</v>
      </c>
      <c r="B10850" s="11" t="s">
        <v>1589</v>
      </c>
      <c r="C10850" s="12">
        <v>1.0</v>
      </c>
      <c r="D10850" s="12">
        <f t="shared" si="1"/>
        <v>13</v>
      </c>
    </row>
    <row r="10851">
      <c r="A10851" s="10">
        <v>45243.0</v>
      </c>
      <c r="B10851" s="11" t="s">
        <v>1630</v>
      </c>
      <c r="C10851" s="12">
        <v>1.0</v>
      </c>
      <c r="D10851" s="12">
        <f t="shared" si="1"/>
        <v>13</v>
      </c>
    </row>
    <row r="10852">
      <c r="A10852" s="10">
        <v>45243.0</v>
      </c>
      <c r="B10852" s="11" t="s">
        <v>3286</v>
      </c>
      <c r="C10852" s="12">
        <v>1.0</v>
      </c>
      <c r="D10852" s="12">
        <f t="shared" si="1"/>
        <v>13</v>
      </c>
    </row>
    <row r="10853">
      <c r="A10853" s="10">
        <v>45243.0</v>
      </c>
      <c r="B10853" s="11" t="s">
        <v>1711</v>
      </c>
      <c r="C10853" s="12">
        <v>1.0</v>
      </c>
      <c r="D10853" s="12">
        <f t="shared" si="1"/>
        <v>13</v>
      </c>
    </row>
    <row r="10854">
      <c r="A10854" s="10">
        <v>45243.0</v>
      </c>
      <c r="B10854" s="11" t="s">
        <v>5913</v>
      </c>
      <c r="C10854" s="12">
        <v>1.0</v>
      </c>
      <c r="D10854" s="12">
        <f t="shared" si="1"/>
        <v>13</v>
      </c>
    </row>
    <row r="10855">
      <c r="A10855" s="10">
        <v>45243.0</v>
      </c>
      <c r="B10855" s="11" t="s">
        <v>5914</v>
      </c>
      <c r="C10855" s="12">
        <v>1.0</v>
      </c>
      <c r="D10855" s="12">
        <f t="shared" si="1"/>
        <v>13</v>
      </c>
    </row>
    <row r="10856">
      <c r="A10856" s="10">
        <v>45243.0</v>
      </c>
      <c r="B10856" s="11" t="s">
        <v>5915</v>
      </c>
      <c r="C10856" s="12">
        <v>1.0</v>
      </c>
      <c r="D10856" s="12">
        <f t="shared" si="1"/>
        <v>13</v>
      </c>
    </row>
    <row r="10857">
      <c r="A10857" s="10">
        <v>45243.0</v>
      </c>
      <c r="B10857" s="11" t="s">
        <v>2745</v>
      </c>
      <c r="C10857" s="12">
        <v>1.0</v>
      </c>
      <c r="D10857" s="12">
        <f t="shared" si="1"/>
        <v>13</v>
      </c>
    </row>
    <row r="10858">
      <c r="A10858" s="10">
        <v>45243.0</v>
      </c>
      <c r="B10858" s="11" t="s">
        <v>1098</v>
      </c>
      <c r="C10858" s="12">
        <v>1.0</v>
      </c>
      <c r="D10858" s="12">
        <f t="shared" si="1"/>
        <v>13</v>
      </c>
    </row>
    <row r="10859">
      <c r="A10859" s="10">
        <v>45243.0</v>
      </c>
      <c r="B10859" s="11" t="s">
        <v>5916</v>
      </c>
      <c r="C10859" s="12">
        <v>1.0</v>
      </c>
      <c r="D10859" s="12">
        <f t="shared" si="1"/>
        <v>13</v>
      </c>
    </row>
    <row r="10860">
      <c r="A10860" s="10">
        <v>45243.0</v>
      </c>
      <c r="B10860" s="11" t="s">
        <v>5917</v>
      </c>
      <c r="C10860" s="12">
        <v>1.0</v>
      </c>
      <c r="D10860" s="12">
        <f t="shared" si="1"/>
        <v>13</v>
      </c>
    </row>
    <row r="10861">
      <c r="A10861" s="10">
        <v>45243.0</v>
      </c>
      <c r="B10861" s="11" t="s">
        <v>2778</v>
      </c>
      <c r="C10861" s="12">
        <v>1.0</v>
      </c>
      <c r="D10861" s="12">
        <f t="shared" si="1"/>
        <v>13</v>
      </c>
    </row>
    <row r="10862">
      <c r="A10862" s="10">
        <v>45243.0</v>
      </c>
      <c r="B10862" s="11" t="s">
        <v>5918</v>
      </c>
      <c r="C10862" s="12">
        <v>1.0</v>
      </c>
      <c r="D10862" s="12">
        <f t="shared" si="1"/>
        <v>13</v>
      </c>
    </row>
    <row r="10863">
      <c r="A10863" s="10">
        <v>45244.0</v>
      </c>
      <c r="B10863" s="11" t="s">
        <v>194</v>
      </c>
      <c r="C10863" s="12">
        <v>1.0</v>
      </c>
      <c r="D10863" s="12">
        <f t="shared" si="1"/>
        <v>14</v>
      </c>
    </row>
    <row r="10864">
      <c r="A10864" s="10">
        <v>45244.0</v>
      </c>
      <c r="B10864" s="11" t="s">
        <v>3169</v>
      </c>
      <c r="C10864" s="12">
        <v>1.0</v>
      </c>
      <c r="D10864" s="12">
        <f t="shared" si="1"/>
        <v>14</v>
      </c>
    </row>
    <row r="10865">
      <c r="A10865" s="10">
        <v>45244.0</v>
      </c>
      <c r="B10865" s="11" t="s">
        <v>2978</v>
      </c>
      <c r="C10865" s="12">
        <v>1.0</v>
      </c>
      <c r="D10865" s="12">
        <f t="shared" si="1"/>
        <v>14</v>
      </c>
    </row>
    <row r="10866">
      <c r="A10866" s="10">
        <v>45244.0</v>
      </c>
      <c r="B10866" s="11" t="s">
        <v>5919</v>
      </c>
      <c r="C10866" s="12">
        <v>1.0</v>
      </c>
      <c r="D10866" s="12">
        <f t="shared" si="1"/>
        <v>14</v>
      </c>
    </row>
    <row r="10867">
      <c r="A10867" s="10">
        <v>45244.0</v>
      </c>
      <c r="B10867" s="11" t="s">
        <v>5920</v>
      </c>
      <c r="C10867" s="12">
        <v>1.0</v>
      </c>
      <c r="D10867" s="12">
        <f t="shared" si="1"/>
        <v>14</v>
      </c>
    </row>
    <row r="10868">
      <c r="A10868" s="10">
        <v>45244.0</v>
      </c>
      <c r="B10868" s="11" t="s">
        <v>1996</v>
      </c>
      <c r="C10868" s="12">
        <v>1.0</v>
      </c>
      <c r="D10868" s="12">
        <f t="shared" si="1"/>
        <v>14</v>
      </c>
    </row>
    <row r="10869">
      <c r="A10869" s="10">
        <v>45244.0</v>
      </c>
      <c r="B10869" s="11" t="s">
        <v>2249</v>
      </c>
      <c r="C10869" s="12">
        <v>1.0</v>
      </c>
      <c r="D10869" s="12">
        <f t="shared" si="1"/>
        <v>14</v>
      </c>
    </row>
    <row r="10870">
      <c r="A10870" s="10">
        <v>45244.0</v>
      </c>
      <c r="B10870" s="11" t="s">
        <v>2086</v>
      </c>
      <c r="C10870" s="12">
        <v>1.0</v>
      </c>
      <c r="D10870" s="12">
        <f t="shared" si="1"/>
        <v>14</v>
      </c>
    </row>
    <row r="10871">
      <c r="A10871" s="10">
        <v>45244.0</v>
      </c>
      <c r="B10871" s="11" t="s">
        <v>1733</v>
      </c>
      <c r="C10871" s="12">
        <v>1.0</v>
      </c>
      <c r="D10871" s="12">
        <f t="shared" si="1"/>
        <v>14</v>
      </c>
    </row>
    <row r="10872">
      <c r="A10872" s="10">
        <v>45244.0</v>
      </c>
      <c r="B10872" s="11" t="s">
        <v>456</v>
      </c>
      <c r="C10872" s="12">
        <v>1.0</v>
      </c>
      <c r="D10872" s="12">
        <f t="shared" si="1"/>
        <v>14</v>
      </c>
    </row>
    <row r="10873">
      <c r="A10873" s="10">
        <v>45244.0</v>
      </c>
      <c r="B10873" s="11" t="s">
        <v>2353</v>
      </c>
      <c r="C10873" s="12">
        <v>1.0</v>
      </c>
      <c r="D10873" s="12">
        <f t="shared" si="1"/>
        <v>14</v>
      </c>
    </row>
    <row r="10874">
      <c r="A10874" s="10">
        <v>45244.0</v>
      </c>
      <c r="B10874" s="11" t="s">
        <v>5921</v>
      </c>
      <c r="C10874" s="12">
        <v>1.0</v>
      </c>
      <c r="D10874" s="12">
        <f t="shared" si="1"/>
        <v>14</v>
      </c>
    </row>
    <row r="10875">
      <c r="A10875" s="10">
        <v>45244.0</v>
      </c>
      <c r="B10875" s="11" t="s">
        <v>2410</v>
      </c>
      <c r="C10875" s="12">
        <v>1.0</v>
      </c>
      <c r="D10875" s="12">
        <f t="shared" si="1"/>
        <v>14</v>
      </c>
    </row>
    <row r="10876">
      <c r="A10876" s="10">
        <v>45244.0</v>
      </c>
      <c r="B10876" s="11" t="s">
        <v>2101</v>
      </c>
      <c r="C10876" s="12">
        <v>1.0</v>
      </c>
      <c r="D10876" s="12">
        <f t="shared" si="1"/>
        <v>14</v>
      </c>
    </row>
    <row r="10877">
      <c r="A10877" s="10">
        <v>45244.0</v>
      </c>
      <c r="B10877" s="11" t="s">
        <v>3527</v>
      </c>
      <c r="C10877" s="12">
        <v>1.0</v>
      </c>
      <c r="D10877" s="12">
        <f t="shared" si="1"/>
        <v>14</v>
      </c>
    </row>
    <row r="10878">
      <c r="A10878" s="10">
        <v>45244.0</v>
      </c>
      <c r="B10878" s="11" t="s">
        <v>957</v>
      </c>
      <c r="C10878" s="12">
        <v>1.0</v>
      </c>
      <c r="D10878" s="12">
        <f t="shared" si="1"/>
        <v>14</v>
      </c>
    </row>
    <row r="10879">
      <c r="A10879" s="10">
        <v>45244.0</v>
      </c>
      <c r="B10879" s="11" t="s">
        <v>186</v>
      </c>
      <c r="C10879" s="12">
        <v>1.0</v>
      </c>
      <c r="D10879" s="12">
        <f t="shared" si="1"/>
        <v>14</v>
      </c>
    </row>
    <row r="10880">
      <c r="A10880" s="10">
        <v>45244.0</v>
      </c>
      <c r="B10880" s="11" t="s">
        <v>5922</v>
      </c>
      <c r="C10880" s="12">
        <v>1.0</v>
      </c>
      <c r="D10880" s="12">
        <f t="shared" si="1"/>
        <v>14</v>
      </c>
    </row>
    <row r="10881">
      <c r="A10881" s="10">
        <v>45249.0</v>
      </c>
      <c r="B10881" s="11" t="s">
        <v>331</v>
      </c>
      <c r="C10881" s="12">
        <v>1.0</v>
      </c>
      <c r="D10881" s="12">
        <f t="shared" si="1"/>
        <v>19</v>
      </c>
    </row>
    <row r="10882">
      <c r="A10882" s="10">
        <v>45249.0</v>
      </c>
      <c r="B10882" s="11" t="s">
        <v>692</v>
      </c>
      <c r="C10882" s="12">
        <v>1.0</v>
      </c>
      <c r="D10882" s="12">
        <f t="shared" si="1"/>
        <v>19</v>
      </c>
    </row>
    <row r="10883">
      <c r="A10883" s="10">
        <v>45249.0</v>
      </c>
      <c r="B10883" s="11" t="s">
        <v>870</v>
      </c>
      <c r="C10883" s="12">
        <v>1.0</v>
      </c>
      <c r="D10883" s="12">
        <f t="shared" si="1"/>
        <v>19</v>
      </c>
    </row>
    <row r="10884">
      <c r="A10884" s="10">
        <v>45249.0</v>
      </c>
      <c r="B10884" s="11" t="s">
        <v>5923</v>
      </c>
      <c r="C10884" s="12">
        <v>1.0</v>
      </c>
      <c r="D10884" s="12">
        <f t="shared" si="1"/>
        <v>19</v>
      </c>
    </row>
    <row r="10885">
      <c r="A10885" s="10">
        <v>45249.0</v>
      </c>
      <c r="B10885" s="11" t="s">
        <v>2110</v>
      </c>
      <c r="C10885" s="12">
        <v>1.0</v>
      </c>
      <c r="D10885" s="12">
        <f t="shared" si="1"/>
        <v>19</v>
      </c>
    </row>
    <row r="10886">
      <c r="A10886" s="10">
        <v>45249.0</v>
      </c>
      <c r="B10886" s="11" t="s">
        <v>38</v>
      </c>
      <c r="C10886" s="12">
        <v>1.0</v>
      </c>
      <c r="D10886" s="12">
        <f t="shared" si="1"/>
        <v>19</v>
      </c>
    </row>
    <row r="10887">
      <c r="A10887" s="10">
        <v>45249.0</v>
      </c>
      <c r="B10887" s="11" t="s">
        <v>5924</v>
      </c>
      <c r="C10887" s="12">
        <v>1.0</v>
      </c>
      <c r="D10887" s="12">
        <f t="shared" si="1"/>
        <v>19</v>
      </c>
    </row>
    <row r="10888">
      <c r="A10888" s="10">
        <v>45249.0</v>
      </c>
      <c r="B10888" s="11" t="s">
        <v>1718</v>
      </c>
      <c r="C10888" s="12">
        <v>1.0</v>
      </c>
      <c r="D10888" s="12">
        <f t="shared" si="1"/>
        <v>19</v>
      </c>
    </row>
    <row r="10889">
      <c r="A10889" s="10">
        <v>45249.0</v>
      </c>
      <c r="B10889" s="11" t="s">
        <v>5925</v>
      </c>
      <c r="C10889" s="12">
        <v>1.0</v>
      </c>
      <c r="D10889" s="12">
        <f t="shared" si="1"/>
        <v>19</v>
      </c>
    </row>
    <row r="10890">
      <c r="A10890" s="10">
        <v>45245.0</v>
      </c>
      <c r="B10890" s="11" t="s">
        <v>2963</v>
      </c>
      <c r="C10890" s="12">
        <v>1.0</v>
      </c>
      <c r="D10890" s="12">
        <f t="shared" si="1"/>
        <v>15</v>
      </c>
    </row>
    <row r="10891">
      <c r="A10891" s="10">
        <v>45245.0</v>
      </c>
      <c r="B10891" s="11" t="s">
        <v>207</v>
      </c>
      <c r="C10891" s="12">
        <v>1.0</v>
      </c>
      <c r="D10891" s="12">
        <f t="shared" si="1"/>
        <v>15</v>
      </c>
    </row>
    <row r="10892">
      <c r="A10892" s="10">
        <v>45245.0</v>
      </c>
      <c r="B10892" s="11" t="s">
        <v>879</v>
      </c>
      <c r="C10892" s="12">
        <v>1.0</v>
      </c>
      <c r="D10892" s="12">
        <f t="shared" si="1"/>
        <v>15</v>
      </c>
    </row>
    <row r="10893">
      <c r="A10893" s="10">
        <v>45245.0</v>
      </c>
      <c r="B10893" s="11" t="s">
        <v>845</v>
      </c>
      <c r="C10893" s="12">
        <v>1.0</v>
      </c>
      <c r="D10893" s="12">
        <f t="shared" si="1"/>
        <v>15</v>
      </c>
    </row>
    <row r="10894">
      <c r="A10894" s="10">
        <v>45245.0</v>
      </c>
      <c r="B10894" s="11" t="s">
        <v>2630</v>
      </c>
      <c r="C10894" s="12">
        <v>1.0</v>
      </c>
      <c r="D10894" s="12">
        <f t="shared" si="1"/>
        <v>15</v>
      </c>
    </row>
    <row r="10895">
      <c r="A10895" s="10">
        <v>45245.0</v>
      </c>
      <c r="B10895" s="11" t="s">
        <v>1512</v>
      </c>
      <c r="C10895" s="12">
        <v>1.0</v>
      </c>
      <c r="D10895" s="12">
        <f t="shared" si="1"/>
        <v>15</v>
      </c>
    </row>
    <row r="10896">
      <c r="A10896" s="10">
        <v>45245.0</v>
      </c>
      <c r="B10896" s="11" t="s">
        <v>622</v>
      </c>
      <c r="C10896" s="12">
        <v>1.0</v>
      </c>
      <c r="D10896" s="12">
        <f t="shared" si="1"/>
        <v>15</v>
      </c>
    </row>
    <row r="10897">
      <c r="A10897" s="10">
        <v>45245.0</v>
      </c>
      <c r="B10897" s="11" t="s">
        <v>5561</v>
      </c>
      <c r="C10897" s="12">
        <v>1.0</v>
      </c>
      <c r="D10897" s="12">
        <f t="shared" si="1"/>
        <v>15</v>
      </c>
    </row>
    <row r="10898">
      <c r="A10898" s="10">
        <v>45245.0</v>
      </c>
      <c r="B10898" s="11" t="s">
        <v>1192</v>
      </c>
      <c r="C10898" s="12">
        <v>1.0</v>
      </c>
      <c r="D10898" s="12">
        <f t="shared" si="1"/>
        <v>15</v>
      </c>
    </row>
    <row r="10899">
      <c r="A10899" s="10">
        <v>45245.0</v>
      </c>
      <c r="B10899" s="11" t="s">
        <v>1020</v>
      </c>
      <c r="C10899" s="12">
        <v>1.0</v>
      </c>
      <c r="D10899" s="12">
        <f t="shared" si="1"/>
        <v>15</v>
      </c>
    </row>
    <row r="10900">
      <c r="A10900" s="10">
        <v>45245.0</v>
      </c>
      <c r="B10900" s="11" t="s">
        <v>2276</v>
      </c>
      <c r="C10900" s="12">
        <v>1.0</v>
      </c>
      <c r="D10900" s="12">
        <f t="shared" si="1"/>
        <v>15</v>
      </c>
    </row>
    <row r="10901">
      <c r="A10901" s="10">
        <v>45245.0</v>
      </c>
      <c r="B10901" s="11" t="s">
        <v>1500</v>
      </c>
      <c r="C10901" s="12">
        <v>1.0</v>
      </c>
      <c r="D10901" s="12">
        <f t="shared" si="1"/>
        <v>15</v>
      </c>
    </row>
    <row r="10902">
      <c r="A10902" s="10">
        <v>45241.0</v>
      </c>
      <c r="B10902" s="11" t="s">
        <v>1397</v>
      </c>
      <c r="C10902" s="12">
        <v>1.0</v>
      </c>
      <c r="D10902" s="12">
        <f t="shared" si="1"/>
        <v>11</v>
      </c>
    </row>
    <row r="10903">
      <c r="A10903" s="10">
        <v>45241.0</v>
      </c>
      <c r="B10903" s="11" t="s">
        <v>650</v>
      </c>
      <c r="C10903" s="12">
        <v>1.0</v>
      </c>
      <c r="D10903" s="12">
        <f t="shared" si="1"/>
        <v>11</v>
      </c>
    </row>
    <row r="10904">
      <c r="A10904" s="10">
        <v>45241.0</v>
      </c>
      <c r="B10904" s="11" t="s">
        <v>2351</v>
      </c>
      <c r="C10904" s="12">
        <v>1.0</v>
      </c>
      <c r="D10904" s="12">
        <f t="shared" si="1"/>
        <v>11</v>
      </c>
    </row>
    <row r="10905">
      <c r="A10905" s="10">
        <v>45241.0</v>
      </c>
      <c r="B10905" s="11" t="s">
        <v>3693</v>
      </c>
      <c r="C10905" s="12">
        <v>1.0</v>
      </c>
      <c r="D10905" s="12">
        <f t="shared" si="1"/>
        <v>11</v>
      </c>
    </row>
    <row r="10906">
      <c r="A10906" s="10">
        <v>45241.0</v>
      </c>
      <c r="B10906" s="11" t="s">
        <v>546</v>
      </c>
      <c r="C10906" s="12">
        <v>1.0</v>
      </c>
      <c r="D10906" s="12">
        <f t="shared" si="1"/>
        <v>11</v>
      </c>
    </row>
    <row r="10907">
      <c r="A10907" s="10">
        <v>45241.0</v>
      </c>
      <c r="B10907" s="11" t="s">
        <v>2249</v>
      </c>
      <c r="C10907" s="12">
        <v>1.0</v>
      </c>
      <c r="D10907" s="12">
        <f t="shared" si="1"/>
        <v>11</v>
      </c>
    </row>
    <row r="10908">
      <c r="A10908" s="10">
        <v>45241.0</v>
      </c>
      <c r="B10908" s="11" t="s">
        <v>1730</v>
      </c>
      <c r="C10908" s="12">
        <v>1.0</v>
      </c>
      <c r="D10908" s="12">
        <f t="shared" si="1"/>
        <v>11</v>
      </c>
    </row>
    <row r="10909">
      <c r="A10909" s="10">
        <v>45241.0</v>
      </c>
      <c r="B10909" s="11" t="s">
        <v>5926</v>
      </c>
      <c r="C10909" s="12">
        <v>1.0</v>
      </c>
      <c r="D10909" s="12">
        <f t="shared" si="1"/>
        <v>11</v>
      </c>
    </row>
    <row r="10910">
      <c r="A10910" s="10">
        <v>45241.0</v>
      </c>
      <c r="B10910" s="11" t="s">
        <v>5927</v>
      </c>
      <c r="C10910" s="12">
        <v>1.0</v>
      </c>
      <c r="D10910" s="12">
        <f t="shared" si="1"/>
        <v>11</v>
      </c>
    </row>
    <row r="10911">
      <c r="A10911" s="10">
        <v>45241.0</v>
      </c>
      <c r="B10911" s="11" t="s">
        <v>2008</v>
      </c>
      <c r="C10911" s="12">
        <v>1.0</v>
      </c>
      <c r="D10911" s="12">
        <f t="shared" si="1"/>
        <v>11</v>
      </c>
    </row>
    <row r="10912">
      <c r="A10912" s="10">
        <v>45241.0</v>
      </c>
      <c r="B10912" s="11" t="s">
        <v>5928</v>
      </c>
      <c r="C10912" s="12">
        <v>1.0</v>
      </c>
      <c r="D10912" s="12">
        <f t="shared" si="1"/>
        <v>11</v>
      </c>
    </row>
    <row r="10913">
      <c r="A10913" s="10">
        <v>45258.0</v>
      </c>
      <c r="B10913" s="11" t="s">
        <v>5929</v>
      </c>
      <c r="C10913" s="12">
        <v>1.0</v>
      </c>
      <c r="D10913" s="12">
        <f t="shared" si="1"/>
        <v>28</v>
      </c>
    </row>
    <row r="10914">
      <c r="A10914" s="10">
        <v>45258.0</v>
      </c>
      <c r="B10914" s="11" t="s">
        <v>448</v>
      </c>
      <c r="C10914" s="12">
        <v>1.0</v>
      </c>
      <c r="D10914" s="12">
        <f t="shared" si="1"/>
        <v>28</v>
      </c>
    </row>
    <row r="10915">
      <c r="A10915" s="10">
        <v>45258.0</v>
      </c>
      <c r="B10915" s="11" t="s">
        <v>4169</v>
      </c>
      <c r="C10915" s="12">
        <v>1.0</v>
      </c>
      <c r="D10915" s="12">
        <f t="shared" si="1"/>
        <v>28</v>
      </c>
    </row>
    <row r="10916">
      <c r="A10916" s="10">
        <v>45258.0</v>
      </c>
      <c r="B10916" s="11" t="s">
        <v>1898</v>
      </c>
      <c r="C10916" s="12">
        <v>1.0</v>
      </c>
      <c r="D10916" s="12">
        <f t="shared" si="1"/>
        <v>28</v>
      </c>
    </row>
    <row r="10917">
      <c r="A10917" s="10">
        <v>45258.0</v>
      </c>
      <c r="B10917" s="11" t="s">
        <v>644</v>
      </c>
      <c r="C10917" s="12">
        <v>1.0</v>
      </c>
      <c r="D10917" s="12">
        <f t="shared" si="1"/>
        <v>28</v>
      </c>
    </row>
    <row r="10918">
      <c r="A10918" s="10">
        <v>45258.0</v>
      </c>
      <c r="B10918" s="11" t="s">
        <v>434</v>
      </c>
      <c r="C10918" s="12">
        <v>1.0</v>
      </c>
      <c r="D10918" s="12">
        <f t="shared" si="1"/>
        <v>28</v>
      </c>
    </row>
    <row r="10919">
      <c r="A10919" s="10">
        <v>45258.0</v>
      </c>
      <c r="B10919" s="11" t="s">
        <v>5877</v>
      </c>
      <c r="C10919" s="12">
        <v>1.0</v>
      </c>
      <c r="D10919" s="12">
        <f t="shared" si="1"/>
        <v>28</v>
      </c>
    </row>
    <row r="10920">
      <c r="A10920" s="10">
        <v>45258.0</v>
      </c>
      <c r="B10920" s="11" t="s">
        <v>5930</v>
      </c>
      <c r="C10920" s="12">
        <v>1.0</v>
      </c>
      <c r="D10920" s="12">
        <f t="shared" si="1"/>
        <v>28</v>
      </c>
    </row>
    <row r="10921">
      <c r="A10921" s="10">
        <v>45258.0</v>
      </c>
      <c r="B10921" s="11" t="s">
        <v>238</v>
      </c>
      <c r="C10921" s="12">
        <v>1.0</v>
      </c>
      <c r="D10921" s="12">
        <f t="shared" si="1"/>
        <v>28</v>
      </c>
    </row>
    <row r="10922">
      <c r="A10922" s="10">
        <v>45258.0</v>
      </c>
      <c r="B10922" s="11" t="s">
        <v>2353</v>
      </c>
      <c r="C10922" s="12">
        <v>1.0</v>
      </c>
      <c r="D10922" s="12">
        <f t="shared" si="1"/>
        <v>28</v>
      </c>
    </row>
    <row r="10923">
      <c r="A10923" s="10">
        <v>45258.0</v>
      </c>
      <c r="B10923" s="11" t="s">
        <v>5931</v>
      </c>
      <c r="C10923" s="12">
        <v>1.0</v>
      </c>
      <c r="D10923" s="12">
        <f t="shared" si="1"/>
        <v>28</v>
      </c>
    </row>
    <row r="10924">
      <c r="A10924" s="10">
        <v>45258.0</v>
      </c>
      <c r="B10924" s="11" t="s">
        <v>5932</v>
      </c>
      <c r="C10924" s="12">
        <v>1.0</v>
      </c>
      <c r="D10924" s="12">
        <f t="shared" si="1"/>
        <v>28</v>
      </c>
    </row>
    <row r="10925">
      <c r="A10925" s="10">
        <v>45258.0</v>
      </c>
      <c r="B10925" s="11" t="s">
        <v>5933</v>
      </c>
      <c r="C10925" s="12">
        <v>1.0</v>
      </c>
      <c r="D10925" s="12">
        <f t="shared" si="1"/>
        <v>28</v>
      </c>
    </row>
    <row r="10926">
      <c r="A10926" s="10">
        <v>45258.0</v>
      </c>
      <c r="B10926" s="11" t="s">
        <v>5934</v>
      </c>
      <c r="C10926" s="12">
        <v>1.0</v>
      </c>
      <c r="D10926" s="12">
        <f t="shared" si="1"/>
        <v>28</v>
      </c>
    </row>
    <row r="10927">
      <c r="A10927" s="10">
        <v>45258.0</v>
      </c>
      <c r="B10927" s="11" t="s">
        <v>4680</v>
      </c>
      <c r="C10927" s="12">
        <v>1.0</v>
      </c>
      <c r="D10927" s="12">
        <f t="shared" si="1"/>
        <v>28</v>
      </c>
    </row>
    <row r="10928">
      <c r="A10928" s="10">
        <v>45258.0</v>
      </c>
      <c r="B10928" s="11" t="s">
        <v>5935</v>
      </c>
      <c r="C10928" s="12">
        <v>1.0</v>
      </c>
      <c r="D10928" s="12">
        <f t="shared" si="1"/>
        <v>28</v>
      </c>
    </row>
    <row r="10929">
      <c r="A10929" s="10">
        <v>45258.0</v>
      </c>
      <c r="B10929" s="11" t="s">
        <v>3730</v>
      </c>
      <c r="C10929" s="12">
        <v>1.0</v>
      </c>
      <c r="D10929" s="12">
        <f t="shared" si="1"/>
        <v>28</v>
      </c>
    </row>
    <row r="10930">
      <c r="A10930" s="10">
        <v>45258.0</v>
      </c>
      <c r="B10930" s="11" t="s">
        <v>5936</v>
      </c>
      <c r="C10930" s="12">
        <v>1.0</v>
      </c>
      <c r="D10930" s="12">
        <f t="shared" si="1"/>
        <v>28</v>
      </c>
    </row>
    <row r="10931">
      <c r="A10931" s="10">
        <v>45258.0</v>
      </c>
      <c r="B10931" s="11" t="s">
        <v>2885</v>
      </c>
      <c r="C10931" s="12">
        <v>1.0</v>
      </c>
      <c r="D10931" s="12">
        <f t="shared" si="1"/>
        <v>28</v>
      </c>
    </row>
    <row r="10932">
      <c r="A10932" s="10">
        <v>45248.0</v>
      </c>
      <c r="B10932" s="11" t="s">
        <v>315</v>
      </c>
      <c r="C10932" s="12">
        <v>1.0</v>
      </c>
      <c r="D10932" s="12">
        <f t="shared" si="1"/>
        <v>18</v>
      </c>
    </row>
    <row r="10933">
      <c r="A10933" s="10">
        <v>45248.0</v>
      </c>
      <c r="B10933" s="11" t="s">
        <v>5937</v>
      </c>
      <c r="C10933" s="12">
        <v>1.0</v>
      </c>
      <c r="D10933" s="12">
        <f t="shared" si="1"/>
        <v>18</v>
      </c>
    </row>
    <row r="10934">
      <c r="A10934" s="10">
        <v>45248.0</v>
      </c>
      <c r="B10934" s="11" t="s">
        <v>5938</v>
      </c>
      <c r="C10934" s="12">
        <v>1.0</v>
      </c>
      <c r="D10934" s="12">
        <f t="shared" si="1"/>
        <v>18</v>
      </c>
    </row>
    <row r="10935">
      <c r="A10935" s="10">
        <v>45248.0</v>
      </c>
      <c r="B10935" s="11" t="s">
        <v>520</v>
      </c>
      <c r="C10935" s="12">
        <v>1.0</v>
      </c>
      <c r="D10935" s="12">
        <f t="shared" si="1"/>
        <v>18</v>
      </c>
    </row>
    <row r="10936">
      <c r="A10936" s="10">
        <v>45248.0</v>
      </c>
      <c r="B10936" s="11" t="s">
        <v>1022</v>
      </c>
      <c r="C10936" s="12">
        <v>1.0</v>
      </c>
      <c r="D10936" s="12">
        <f t="shared" si="1"/>
        <v>18</v>
      </c>
    </row>
    <row r="10937">
      <c r="A10937" s="10">
        <v>45248.0</v>
      </c>
      <c r="B10937" s="11" t="s">
        <v>2698</v>
      </c>
      <c r="C10937" s="12">
        <v>1.0</v>
      </c>
      <c r="D10937" s="12">
        <f t="shared" si="1"/>
        <v>18</v>
      </c>
    </row>
    <row r="10938">
      <c r="A10938" s="10">
        <v>45248.0</v>
      </c>
      <c r="B10938" s="11" t="s">
        <v>5939</v>
      </c>
      <c r="C10938" s="12">
        <v>1.0</v>
      </c>
      <c r="D10938" s="12">
        <f t="shared" si="1"/>
        <v>18</v>
      </c>
    </row>
    <row r="10939">
      <c r="A10939" s="10">
        <v>45248.0</v>
      </c>
      <c r="B10939" s="11" t="s">
        <v>101</v>
      </c>
      <c r="C10939" s="12">
        <v>1.0</v>
      </c>
      <c r="D10939" s="12">
        <f t="shared" si="1"/>
        <v>18</v>
      </c>
    </row>
    <row r="10940">
      <c r="A10940" s="10">
        <v>45248.0</v>
      </c>
      <c r="B10940" s="11" t="s">
        <v>5940</v>
      </c>
      <c r="C10940" s="12">
        <v>1.0</v>
      </c>
      <c r="D10940" s="12">
        <f t="shared" si="1"/>
        <v>18</v>
      </c>
    </row>
    <row r="10941">
      <c r="A10941" s="10">
        <v>45259.0</v>
      </c>
      <c r="B10941" s="11" t="s">
        <v>2397</v>
      </c>
      <c r="C10941" s="12">
        <v>1.0</v>
      </c>
      <c r="D10941" s="12">
        <f t="shared" si="1"/>
        <v>29</v>
      </c>
    </row>
    <row r="10942">
      <c r="A10942" s="10">
        <v>45259.0</v>
      </c>
      <c r="B10942" s="11" t="s">
        <v>2183</v>
      </c>
      <c r="C10942" s="12">
        <v>1.0</v>
      </c>
      <c r="D10942" s="12">
        <f t="shared" si="1"/>
        <v>29</v>
      </c>
    </row>
    <row r="10943">
      <c r="A10943" s="10">
        <v>45259.0</v>
      </c>
      <c r="B10943" s="11" t="s">
        <v>5387</v>
      </c>
      <c r="C10943" s="12">
        <v>1.0</v>
      </c>
      <c r="D10943" s="12">
        <f t="shared" si="1"/>
        <v>29</v>
      </c>
    </row>
    <row r="10944">
      <c r="A10944" s="10">
        <v>45259.0</v>
      </c>
      <c r="B10944" s="11" t="s">
        <v>5249</v>
      </c>
      <c r="C10944" s="12">
        <v>1.0</v>
      </c>
      <c r="D10944" s="12">
        <f t="shared" si="1"/>
        <v>29</v>
      </c>
    </row>
    <row r="10945">
      <c r="A10945" s="10">
        <v>45259.0</v>
      </c>
      <c r="B10945" s="11" t="s">
        <v>1022</v>
      </c>
      <c r="C10945" s="12">
        <v>1.0</v>
      </c>
      <c r="D10945" s="12">
        <f t="shared" si="1"/>
        <v>29</v>
      </c>
    </row>
    <row r="10946">
      <c r="A10946" s="10">
        <v>45259.0</v>
      </c>
      <c r="B10946" s="11" t="s">
        <v>2576</v>
      </c>
      <c r="C10946" s="12">
        <v>1.0</v>
      </c>
      <c r="D10946" s="12">
        <f t="shared" si="1"/>
        <v>29</v>
      </c>
    </row>
    <row r="10947">
      <c r="A10947" s="10">
        <v>45259.0</v>
      </c>
      <c r="B10947" s="11" t="s">
        <v>5941</v>
      </c>
      <c r="C10947" s="12">
        <v>1.0</v>
      </c>
      <c r="D10947" s="12">
        <f t="shared" si="1"/>
        <v>29</v>
      </c>
    </row>
    <row r="10948">
      <c r="A10948" s="10">
        <v>45259.0</v>
      </c>
      <c r="B10948" s="11" t="s">
        <v>5942</v>
      </c>
      <c r="C10948" s="12">
        <v>1.0</v>
      </c>
      <c r="D10948" s="12">
        <f t="shared" si="1"/>
        <v>29</v>
      </c>
    </row>
    <row r="10949">
      <c r="A10949" s="10">
        <v>45259.0</v>
      </c>
      <c r="B10949" s="11" t="s">
        <v>3679</v>
      </c>
      <c r="C10949" s="12">
        <v>1.0</v>
      </c>
      <c r="D10949" s="12">
        <f t="shared" si="1"/>
        <v>29</v>
      </c>
    </row>
    <row r="10950">
      <c r="A10950" s="10">
        <v>45259.0</v>
      </c>
      <c r="B10950" s="11" t="s">
        <v>5943</v>
      </c>
      <c r="C10950" s="12">
        <v>1.0</v>
      </c>
      <c r="D10950" s="12">
        <f t="shared" si="1"/>
        <v>29</v>
      </c>
    </row>
    <row r="10951">
      <c r="A10951" s="10">
        <v>45259.0</v>
      </c>
      <c r="B10951" s="11" t="s">
        <v>2504</v>
      </c>
      <c r="C10951" s="12">
        <v>1.0</v>
      </c>
      <c r="D10951" s="12">
        <f t="shared" si="1"/>
        <v>29</v>
      </c>
    </row>
    <row r="10952">
      <c r="A10952" s="10">
        <v>45259.0</v>
      </c>
      <c r="B10952" s="11" t="s">
        <v>5944</v>
      </c>
      <c r="C10952" s="12">
        <v>1.0</v>
      </c>
      <c r="D10952" s="12">
        <f t="shared" si="1"/>
        <v>29</v>
      </c>
    </row>
    <row r="10953">
      <c r="A10953" s="10">
        <v>45259.0</v>
      </c>
      <c r="B10953" s="11" t="s">
        <v>5945</v>
      </c>
      <c r="C10953" s="12">
        <v>1.0</v>
      </c>
      <c r="D10953" s="12">
        <f t="shared" si="1"/>
        <v>29</v>
      </c>
    </row>
    <row r="10954">
      <c r="A10954" s="10">
        <v>45259.0</v>
      </c>
      <c r="B10954" s="11" t="s">
        <v>1887</v>
      </c>
      <c r="C10954" s="12">
        <v>1.0</v>
      </c>
      <c r="D10954" s="12">
        <f t="shared" si="1"/>
        <v>29</v>
      </c>
    </row>
    <row r="10955">
      <c r="A10955" s="10">
        <v>45242.0</v>
      </c>
      <c r="B10955" s="11" t="s">
        <v>5946</v>
      </c>
      <c r="C10955" s="12">
        <v>1.0</v>
      </c>
      <c r="D10955" s="12">
        <f t="shared" si="1"/>
        <v>12</v>
      </c>
    </row>
    <row r="10956">
      <c r="A10956" s="10">
        <v>45242.0</v>
      </c>
      <c r="B10956" s="11" t="s">
        <v>3855</v>
      </c>
      <c r="C10956" s="12">
        <v>1.0</v>
      </c>
      <c r="D10956" s="12">
        <f t="shared" si="1"/>
        <v>12</v>
      </c>
    </row>
    <row r="10957">
      <c r="A10957" s="10">
        <v>45242.0</v>
      </c>
      <c r="B10957" s="11" t="s">
        <v>1066</v>
      </c>
      <c r="C10957" s="12">
        <v>1.0</v>
      </c>
      <c r="D10957" s="12">
        <f t="shared" si="1"/>
        <v>12</v>
      </c>
    </row>
    <row r="10958">
      <c r="A10958" s="10">
        <v>45242.0</v>
      </c>
      <c r="B10958" s="11" t="s">
        <v>2095</v>
      </c>
      <c r="C10958" s="12">
        <v>1.0</v>
      </c>
      <c r="D10958" s="12">
        <f t="shared" si="1"/>
        <v>12</v>
      </c>
    </row>
    <row r="10959">
      <c r="A10959" s="10">
        <v>45242.0</v>
      </c>
      <c r="B10959" s="11" t="s">
        <v>894</v>
      </c>
      <c r="C10959" s="12">
        <v>1.0</v>
      </c>
      <c r="D10959" s="12">
        <f t="shared" si="1"/>
        <v>12</v>
      </c>
    </row>
    <row r="10960">
      <c r="A10960" s="10">
        <v>45242.0</v>
      </c>
      <c r="B10960" s="11" t="s">
        <v>2420</v>
      </c>
      <c r="C10960" s="12">
        <v>1.0</v>
      </c>
      <c r="D10960" s="12">
        <f t="shared" si="1"/>
        <v>12</v>
      </c>
    </row>
    <row r="10961">
      <c r="A10961" s="10">
        <v>45242.0</v>
      </c>
      <c r="B10961" s="11" t="s">
        <v>5947</v>
      </c>
      <c r="C10961" s="12">
        <v>1.0</v>
      </c>
      <c r="D10961" s="12">
        <f t="shared" si="1"/>
        <v>12</v>
      </c>
    </row>
    <row r="10962">
      <c r="A10962" s="10">
        <v>45242.0</v>
      </c>
      <c r="B10962" s="11" t="s">
        <v>1299</v>
      </c>
      <c r="C10962" s="12">
        <v>1.0</v>
      </c>
      <c r="D10962" s="12">
        <f t="shared" si="1"/>
        <v>12</v>
      </c>
    </row>
    <row r="10963">
      <c r="A10963" s="10">
        <v>45242.0</v>
      </c>
      <c r="B10963" s="11" t="s">
        <v>5948</v>
      </c>
      <c r="C10963" s="12">
        <v>1.0</v>
      </c>
      <c r="D10963" s="12">
        <f t="shared" si="1"/>
        <v>12</v>
      </c>
    </row>
    <row r="10964">
      <c r="A10964" s="10">
        <v>45242.0</v>
      </c>
      <c r="B10964" s="11" t="s">
        <v>3509</v>
      </c>
      <c r="C10964" s="12">
        <v>1.0</v>
      </c>
      <c r="D10964" s="12">
        <f t="shared" si="1"/>
        <v>12</v>
      </c>
    </row>
    <row r="10965">
      <c r="A10965" s="10">
        <v>45242.0</v>
      </c>
      <c r="B10965" s="11" t="s">
        <v>4832</v>
      </c>
      <c r="C10965" s="12">
        <v>1.0</v>
      </c>
      <c r="D10965" s="12">
        <f t="shared" si="1"/>
        <v>12</v>
      </c>
    </row>
    <row r="10966">
      <c r="A10966" s="10">
        <v>45238.0</v>
      </c>
      <c r="B10966" s="11" t="s">
        <v>1674</v>
      </c>
      <c r="C10966" s="12">
        <v>1.0</v>
      </c>
      <c r="D10966" s="12">
        <f t="shared" si="1"/>
        <v>8</v>
      </c>
    </row>
    <row r="10967">
      <c r="A10967" s="10">
        <v>45238.0</v>
      </c>
      <c r="B10967" s="11" t="s">
        <v>5949</v>
      </c>
      <c r="C10967" s="12">
        <v>1.0</v>
      </c>
      <c r="D10967" s="12">
        <f t="shared" si="1"/>
        <v>8</v>
      </c>
    </row>
    <row r="10968">
      <c r="A10968" s="10">
        <v>45238.0</v>
      </c>
      <c r="B10968" s="11" t="s">
        <v>3488</v>
      </c>
      <c r="C10968" s="12">
        <v>1.0</v>
      </c>
      <c r="D10968" s="12">
        <f t="shared" si="1"/>
        <v>8</v>
      </c>
    </row>
    <row r="10969">
      <c r="A10969" s="10">
        <v>45238.0</v>
      </c>
      <c r="B10969" s="11" t="s">
        <v>361</v>
      </c>
      <c r="C10969" s="12">
        <v>1.0</v>
      </c>
      <c r="D10969" s="12">
        <f t="shared" si="1"/>
        <v>8</v>
      </c>
    </row>
    <row r="10970">
      <c r="A10970" s="10">
        <v>45238.0</v>
      </c>
      <c r="B10970" s="11" t="s">
        <v>2728</v>
      </c>
      <c r="C10970" s="12">
        <v>1.0</v>
      </c>
      <c r="D10970" s="12">
        <f t="shared" si="1"/>
        <v>8</v>
      </c>
    </row>
    <row r="10971">
      <c r="A10971" s="10">
        <v>45238.0</v>
      </c>
      <c r="B10971" s="11" t="s">
        <v>2420</v>
      </c>
      <c r="C10971" s="12">
        <v>1.0</v>
      </c>
      <c r="D10971" s="12">
        <f t="shared" si="1"/>
        <v>8</v>
      </c>
    </row>
    <row r="10972">
      <c r="A10972" s="10">
        <v>45238.0</v>
      </c>
      <c r="B10972" s="11" t="s">
        <v>2147</v>
      </c>
      <c r="C10972" s="12">
        <v>1.0</v>
      </c>
      <c r="D10972" s="12">
        <f t="shared" si="1"/>
        <v>8</v>
      </c>
    </row>
    <row r="10973">
      <c r="A10973" s="10">
        <v>45238.0</v>
      </c>
      <c r="B10973" s="11" t="s">
        <v>3237</v>
      </c>
      <c r="C10973" s="12">
        <v>1.0</v>
      </c>
      <c r="D10973" s="12">
        <f t="shared" si="1"/>
        <v>8</v>
      </c>
    </row>
    <row r="10974">
      <c r="A10974" s="10">
        <v>45238.0</v>
      </c>
      <c r="B10974" s="11" t="s">
        <v>1354</v>
      </c>
      <c r="C10974" s="12">
        <v>1.0</v>
      </c>
      <c r="D10974" s="12">
        <f t="shared" si="1"/>
        <v>8</v>
      </c>
    </row>
    <row r="10975">
      <c r="A10975" s="10">
        <v>45238.0</v>
      </c>
      <c r="B10975" s="11" t="s">
        <v>3390</v>
      </c>
      <c r="C10975" s="12">
        <v>1.0</v>
      </c>
      <c r="D10975" s="12">
        <f t="shared" si="1"/>
        <v>8</v>
      </c>
    </row>
    <row r="10976">
      <c r="A10976" s="10">
        <v>45238.0</v>
      </c>
      <c r="B10976" s="11" t="s">
        <v>5950</v>
      </c>
      <c r="C10976" s="12">
        <v>1.0</v>
      </c>
      <c r="D10976" s="12">
        <f t="shared" si="1"/>
        <v>8</v>
      </c>
    </row>
    <row r="10977">
      <c r="A10977" s="10">
        <v>45238.0</v>
      </c>
      <c r="B10977" s="11" t="s">
        <v>1419</v>
      </c>
      <c r="C10977" s="12">
        <v>1.0</v>
      </c>
      <c r="D10977" s="12">
        <f t="shared" si="1"/>
        <v>8</v>
      </c>
    </row>
    <row r="10978">
      <c r="A10978" s="10">
        <v>45238.0</v>
      </c>
      <c r="B10978" s="11" t="s">
        <v>1235</v>
      </c>
      <c r="C10978" s="12">
        <v>1.0</v>
      </c>
      <c r="D10978" s="12">
        <f t="shared" si="1"/>
        <v>8</v>
      </c>
    </row>
    <row r="10979">
      <c r="A10979" s="10">
        <v>45238.0</v>
      </c>
      <c r="B10979" s="11" t="s">
        <v>2255</v>
      </c>
      <c r="C10979" s="12">
        <v>1.0</v>
      </c>
      <c r="D10979" s="12">
        <f t="shared" si="1"/>
        <v>8</v>
      </c>
    </row>
    <row r="10980">
      <c r="A10980" s="10">
        <v>45238.0</v>
      </c>
      <c r="B10980" s="11" t="s">
        <v>5951</v>
      </c>
      <c r="C10980" s="12">
        <v>1.0</v>
      </c>
      <c r="D10980" s="12">
        <f t="shared" si="1"/>
        <v>8</v>
      </c>
    </row>
    <row r="10981">
      <c r="A10981" s="10">
        <v>45238.0</v>
      </c>
      <c r="B10981" s="11" t="s">
        <v>1683</v>
      </c>
      <c r="C10981" s="12">
        <v>1.0</v>
      </c>
      <c r="D10981" s="12">
        <f t="shared" si="1"/>
        <v>8</v>
      </c>
    </row>
    <row r="10982">
      <c r="A10982" s="10">
        <v>45238.0</v>
      </c>
      <c r="B10982" s="11" t="s">
        <v>2921</v>
      </c>
      <c r="C10982" s="12">
        <v>1.0</v>
      </c>
      <c r="D10982" s="12">
        <f t="shared" si="1"/>
        <v>8</v>
      </c>
    </row>
    <row r="10983">
      <c r="A10983" s="10">
        <v>45238.0</v>
      </c>
      <c r="B10983" s="11" t="s">
        <v>559</v>
      </c>
      <c r="C10983" s="12">
        <v>1.0</v>
      </c>
      <c r="D10983" s="12">
        <f t="shared" si="1"/>
        <v>8</v>
      </c>
    </row>
    <row r="10984">
      <c r="A10984" s="10">
        <v>45231.0</v>
      </c>
      <c r="B10984" s="11" t="s">
        <v>1165</v>
      </c>
      <c r="C10984" s="12">
        <v>1.0</v>
      </c>
      <c r="D10984" s="12">
        <f t="shared" si="1"/>
        <v>1</v>
      </c>
    </row>
    <row r="10985">
      <c r="A10985" s="10">
        <v>45231.0</v>
      </c>
      <c r="B10985" s="11" t="s">
        <v>5952</v>
      </c>
      <c r="C10985" s="12">
        <v>1.0</v>
      </c>
      <c r="D10985" s="12">
        <f t="shared" si="1"/>
        <v>1</v>
      </c>
    </row>
    <row r="10986">
      <c r="A10986" s="10">
        <v>45231.0</v>
      </c>
      <c r="B10986" s="11" t="s">
        <v>194</v>
      </c>
      <c r="C10986" s="12">
        <v>1.0</v>
      </c>
      <c r="D10986" s="12">
        <f t="shared" si="1"/>
        <v>1</v>
      </c>
    </row>
    <row r="10987">
      <c r="A10987" s="10">
        <v>45231.0</v>
      </c>
      <c r="B10987" s="11" t="s">
        <v>988</v>
      </c>
      <c r="C10987" s="12">
        <v>1.0</v>
      </c>
      <c r="D10987" s="12">
        <f t="shared" si="1"/>
        <v>1</v>
      </c>
    </row>
    <row r="10988">
      <c r="A10988" s="10">
        <v>45231.0</v>
      </c>
      <c r="B10988" s="11" t="s">
        <v>5953</v>
      </c>
      <c r="C10988" s="12">
        <v>1.0</v>
      </c>
      <c r="D10988" s="12">
        <f t="shared" si="1"/>
        <v>1</v>
      </c>
    </row>
    <row r="10989">
      <c r="A10989" s="10">
        <v>45231.0</v>
      </c>
      <c r="B10989" s="11" t="s">
        <v>981</v>
      </c>
      <c r="C10989" s="12">
        <v>1.0</v>
      </c>
      <c r="D10989" s="12">
        <f t="shared" si="1"/>
        <v>1</v>
      </c>
    </row>
    <row r="10990">
      <c r="A10990" s="10">
        <v>45231.0</v>
      </c>
      <c r="B10990" s="11" t="s">
        <v>5954</v>
      </c>
      <c r="C10990" s="12">
        <v>1.0</v>
      </c>
      <c r="D10990" s="12">
        <f t="shared" si="1"/>
        <v>1</v>
      </c>
    </row>
    <row r="10991">
      <c r="A10991" s="10">
        <v>45231.0</v>
      </c>
      <c r="B10991" s="11" t="s">
        <v>5955</v>
      </c>
      <c r="C10991" s="12">
        <v>1.0</v>
      </c>
      <c r="D10991" s="12">
        <f t="shared" si="1"/>
        <v>1</v>
      </c>
    </row>
    <row r="10992">
      <c r="A10992" s="10">
        <v>45231.0</v>
      </c>
      <c r="B10992" s="11" t="s">
        <v>3381</v>
      </c>
      <c r="C10992" s="12">
        <v>1.0</v>
      </c>
      <c r="D10992" s="12">
        <f t="shared" si="1"/>
        <v>1</v>
      </c>
    </row>
    <row r="10993">
      <c r="A10993" s="10">
        <v>45231.0</v>
      </c>
      <c r="B10993" s="11" t="s">
        <v>5956</v>
      </c>
      <c r="C10993" s="12">
        <v>1.0</v>
      </c>
      <c r="D10993" s="12">
        <f t="shared" si="1"/>
        <v>1</v>
      </c>
    </row>
    <row r="10994">
      <c r="A10994" s="10">
        <v>45231.0</v>
      </c>
      <c r="B10994" s="11" t="s">
        <v>5957</v>
      </c>
      <c r="C10994" s="12">
        <v>1.0</v>
      </c>
      <c r="D10994" s="12">
        <f t="shared" si="1"/>
        <v>1</v>
      </c>
    </row>
    <row r="10995">
      <c r="A10995" s="10">
        <v>45231.0</v>
      </c>
      <c r="B10995" s="11" t="s">
        <v>5958</v>
      </c>
      <c r="C10995" s="12">
        <v>1.0</v>
      </c>
      <c r="D10995" s="12">
        <f t="shared" si="1"/>
        <v>1</v>
      </c>
    </row>
    <row r="10996">
      <c r="A10996" s="10">
        <v>45231.0</v>
      </c>
      <c r="B10996" s="11" t="s">
        <v>2286</v>
      </c>
      <c r="C10996" s="12">
        <v>1.0</v>
      </c>
      <c r="D10996" s="12">
        <f t="shared" si="1"/>
        <v>1</v>
      </c>
    </row>
    <row r="10997">
      <c r="A10997" s="10">
        <v>45231.0</v>
      </c>
      <c r="B10997" s="11" t="s">
        <v>5959</v>
      </c>
      <c r="C10997" s="12">
        <v>1.0</v>
      </c>
      <c r="D10997" s="12">
        <f t="shared" si="1"/>
        <v>1</v>
      </c>
    </row>
    <row r="10998">
      <c r="A10998" s="10">
        <v>45231.0</v>
      </c>
      <c r="B10998" s="11" t="s">
        <v>5482</v>
      </c>
      <c r="C10998" s="12">
        <v>1.0</v>
      </c>
      <c r="D10998" s="12">
        <f t="shared" si="1"/>
        <v>1</v>
      </c>
    </row>
    <row r="10999">
      <c r="A10999" s="10">
        <v>45231.0</v>
      </c>
      <c r="B10999" s="11" t="s">
        <v>5960</v>
      </c>
      <c r="C10999" s="12">
        <v>1.0</v>
      </c>
      <c r="D10999" s="12">
        <f t="shared" si="1"/>
        <v>1</v>
      </c>
    </row>
    <row r="11000">
      <c r="A11000" s="10">
        <v>45231.0</v>
      </c>
      <c r="B11000" s="11" t="s">
        <v>5961</v>
      </c>
      <c r="C11000" s="12">
        <v>1.0</v>
      </c>
      <c r="D11000" s="12">
        <f t="shared" si="1"/>
        <v>1</v>
      </c>
    </row>
    <row r="11001">
      <c r="A11001" s="10">
        <v>45231.0</v>
      </c>
      <c r="B11001" s="11" t="s">
        <v>5962</v>
      </c>
      <c r="C11001" s="12">
        <v>1.0</v>
      </c>
      <c r="D11001" s="12">
        <f t="shared" si="1"/>
        <v>1</v>
      </c>
    </row>
    <row r="11002">
      <c r="A11002" s="10">
        <v>45231.0</v>
      </c>
      <c r="B11002" s="11" t="s">
        <v>5963</v>
      </c>
      <c r="C11002" s="12">
        <v>1.0</v>
      </c>
      <c r="D11002" s="12">
        <f t="shared" si="1"/>
        <v>1</v>
      </c>
    </row>
    <row r="11003">
      <c r="A11003" s="10">
        <v>45231.0</v>
      </c>
      <c r="B11003" s="11" t="s">
        <v>2942</v>
      </c>
      <c r="C11003" s="12">
        <v>1.0</v>
      </c>
      <c r="D11003" s="12">
        <f t="shared" si="1"/>
        <v>1</v>
      </c>
    </row>
    <row r="11004">
      <c r="A11004" s="10">
        <v>45240.0</v>
      </c>
      <c r="B11004" s="11" t="s">
        <v>5964</v>
      </c>
      <c r="C11004" s="12">
        <v>1.0</v>
      </c>
      <c r="D11004" s="12">
        <f t="shared" si="1"/>
        <v>10</v>
      </c>
    </row>
    <row r="11005">
      <c r="A11005" s="10">
        <v>45240.0</v>
      </c>
      <c r="B11005" s="11" t="s">
        <v>2113</v>
      </c>
      <c r="C11005" s="12">
        <v>1.0</v>
      </c>
      <c r="D11005" s="12">
        <f t="shared" si="1"/>
        <v>10</v>
      </c>
    </row>
    <row r="11006">
      <c r="A11006" s="10">
        <v>45240.0</v>
      </c>
      <c r="B11006" s="11" t="s">
        <v>1511</v>
      </c>
      <c r="C11006" s="12">
        <v>1.0</v>
      </c>
      <c r="D11006" s="12">
        <f t="shared" si="1"/>
        <v>10</v>
      </c>
    </row>
    <row r="11007">
      <c r="A11007" s="10">
        <v>45240.0</v>
      </c>
      <c r="B11007" s="11" t="s">
        <v>1168</v>
      </c>
      <c r="C11007" s="12">
        <v>1.0</v>
      </c>
      <c r="D11007" s="12">
        <f t="shared" si="1"/>
        <v>10</v>
      </c>
    </row>
    <row r="11008">
      <c r="A11008" s="10">
        <v>45240.0</v>
      </c>
      <c r="B11008" s="11" t="s">
        <v>5965</v>
      </c>
      <c r="C11008" s="12">
        <v>1.0</v>
      </c>
      <c r="D11008" s="12">
        <f t="shared" si="1"/>
        <v>10</v>
      </c>
    </row>
    <row r="11009">
      <c r="A11009" s="10">
        <v>45240.0</v>
      </c>
      <c r="B11009" s="11" t="s">
        <v>2791</v>
      </c>
      <c r="C11009" s="12">
        <v>1.0</v>
      </c>
      <c r="D11009" s="12">
        <f t="shared" si="1"/>
        <v>10</v>
      </c>
    </row>
    <row r="11010">
      <c r="A11010" s="10">
        <v>45240.0</v>
      </c>
      <c r="B11010" s="11" t="s">
        <v>521</v>
      </c>
      <c r="C11010" s="12">
        <v>1.0</v>
      </c>
      <c r="D11010" s="12">
        <f t="shared" si="1"/>
        <v>10</v>
      </c>
    </row>
    <row r="11011">
      <c r="A11011" s="10">
        <v>45240.0</v>
      </c>
      <c r="B11011" s="11" t="s">
        <v>5966</v>
      </c>
      <c r="C11011" s="12">
        <v>1.0</v>
      </c>
      <c r="D11011" s="12">
        <f t="shared" si="1"/>
        <v>10</v>
      </c>
    </row>
    <row r="11012">
      <c r="A11012" s="10">
        <v>45240.0</v>
      </c>
      <c r="B11012" s="11" t="s">
        <v>1200</v>
      </c>
      <c r="C11012" s="12">
        <v>1.0</v>
      </c>
      <c r="D11012" s="12">
        <f t="shared" si="1"/>
        <v>10</v>
      </c>
    </row>
    <row r="11013">
      <c r="A11013" s="10">
        <v>45240.0</v>
      </c>
      <c r="B11013" s="11" t="s">
        <v>5967</v>
      </c>
      <c r="C11013" s="12">
        <v>1.0</v>
      </c>
      <c r="D11013" s="12">
        <f t="shared" si="1"/>
        <v>10</v>
      </c>
    </row>
    <row r="11014">
      <c r="A11014" s="10">
        <v>45240.0</v>
      </c>
      <c r="B11014" s="11" t="s">
        <v>268</v>
      </c>
      <c r="C11014" s="12">
        <v>1.0</v>
      </c>
      <c r="D11014" s="12">
        <f t="shared" si="1"/>
        <v>10</v>
      </c>
    </row>
    <row r="11015">
      <c r="A11015" s="10">
        <v>45240.0</v>
      </c>
      <c r="B11015" s="11" t="s">
        <v>900</v>
      </c>
      <c r="C11015" s="12">
        <v>1.0</v>
      </c>
      <c r="D11015" s="12">
        <f t="shared" si="1"/>
        <v>10</v>
      </c>
    </row>
    <row r="11016">
      <c r="A11016" s="10">
        <v>45240.0</v>
      </c>
      <c r="B11016" s="11" t="s">
        <v>5968</v>
      </c>
      <c r="C11016" s="12">
        <v>1.0</v>
      </c>
      <c r="D11016" s="12">
        <f t="shared" si="1"/>
        <v>10</v>
      </c>
    </row>
    <row r="11017">
      <c r="A11017" s="10">
        <v>45240.0</v>
      </c>
      <c r="B11017" s="11" t="s">
        <v>5969</v>
      </c>
      <c r="C11017" s="12">
        <v>1.0</v>
      </c>
      <c r="D11017" s="12">
        <f t="shared" si="1"/>
        <v>10</v>
      </c>
    </row>
    <row r="11018">
      <c r="A11018" s="10">
        <v>45240.0</v>
      </c>
      <c r="B11018" s="11" t="s">
        <v>5970</v>
      </c>
      <c r="C11018" s="12">
        <v>1.0</v>
      </c>
      <c r="D11018" s="12">
        <f t="shared" si="1"/>
        <v>10</v>
      </c>
    </row>
    <row r="11019">
      <c r="A11019" s="10">
        <v>45240.0</v>
      </c>
      <c r="B11019" s="11" t="s">
        <v>5971</v>
      </c>
      <c r="C11019" s="12">
        <v>1.0</v>
      </c>
      <c r="D11019" s="12">
        <f t="shared" si="1"/>
        <v>10</v>
      </c>
    </row>
    <row r="11020">
      <c r="A11020" s="10">
        <v>45240.0</v>
      </c>
      <c r="B11020" s="11" t="s">
        <v>5972</v>
      </c>
      <c r="C11020" s="12">
        <v>1.0</v>
      </c>
      <c r="D11020" s="12">
        <f t="shared" si="1"/>
        <v>10</v>
      </c>
    </row>
    <row r="11021">
      <c r="A11021" s="10">
        <v>45240.0</v>
      </c>
      <c r="B11021" s="11" t="s">
        <v>3641</v>
      </c>
      <c r="C11021" s="12">
        <v>1.0</v>
      </c>
      <c r="D11021" s="12">
        <f t="shared" si="1"/>
        <v>10</v>
      </c>
    </row>
    <row r="11022">
      <c r="A11022" s="10">
        <v>45233.0</v>
      </c>
      <c r="B11022" s="11" t="s">
        <v>403</v>
      </c>
      <c r="C11022" s="12">
        <v>1.0</v>
      </c>
      <c r="D11022" s="12">
        <f t="shared" si="1"/>
        <v>3</v>
      </c>
    </row>
    <row r="11023">
      <c r="A11023" s="10">
        <v>45233.0</v>
      </c>
      <c r="B11023" s="11" t="s">
        <v>1836</v>
      </c>
      <c r="C11023" s="12">
        <v>1.0</v>
      </c>
      <c r="D11023" s="12">
        <f t="shared" si="1"/>
        <v>3</v>
      </c>
    </row>
    <row r="11024">
      <c r="A11024" s="10">
        <v>45233.0</v>
      </c>
      <c r="B11024" s="11" t="s">
        <v>4492</v>
      </c>
      <c r="C11024" s="12">
        <v>1.0</v>
      </c>
      <c r="D11024" s="12">
        <f t="shared" si="1"/>
        <v>3</v>
      </c>
    </row>
    <row r="11025">
      <c r="A11025" s="10">
        <v>45233.0</v>
      </c>
      <c r="B11025" s="11" t="s">
        <v>3390</v>
      </c>
      <c r="C11025" s="12">
        <v>1.0</v>
      </c>
      <c r="D11025" s="12">
        <f t="shared" si="1"/>
        <v>3</v>
      </c>
    </row>
    <row r="11026">
      <c r="A11026" s="10">
        <v>45233.0</v>
      </c>
      <c r="B11026" s="11" t="s">
        <v>5973</v>
      </c>
      <c r="C11026" s="12">
        <v>1.0</v>
      </c>
      <c r="D11026" s="12">
        <f t="shared" si="1"/>
        <v>3</v>
      </c>
    </row>
    <row r="11027">
      <c r="A11027" s="10">
        <v>45233.0</v>
      </c>
      <c r="B11027" s="11" t="s">
        <v>3191</v>
      </c>
      <c r="C11027" s="12">
        <v>1.0</v>
      </c>
      <c r="D11027" s="12">
        <f t="shared" si="1"/>
        <v>3</v>
      </c>
    </row>
    <row r="11028">
      <c r="A11028" s="10">
        <v>45233.0</v>
      </c>
      <c r="B11028" s="11" t="s">
        <v>3310</v>
      </c>
      <c r="C11028" s="12">
        <v>1.0</v>
      </c>
      <c r="D11028" s="12">
        <f t="shared" si="1"/>
        <v>3</v>
      </c>
    </row>
    <row r="11029">
      <c r="A11029" s="10">
        <v>45233.0</v>
      </c>
      <c r="B11029" s="11" t="s">
        <v>5974</v>
      </c>
      <c r="C11029" s="12">
        <v>1.0</v>
      </c>
      <c r="D11029" s="12">
        <f t="shared" si="1"/>
        <v>3</v>
      </c>
    </row>
    <row r="11030">
      <c r="A11030" s="10">
        <v>45233.0</v>
      </c>
      <c r="B11030" s="11" t="s">
        <v>5975</v>
      </c>
      <c r="C11030" s="12">
        <v>1.0</v>
      </c>
      <c r="D11030" s="12">
        <f t="shared" si="1"/>
        <v>3</v>
      </c>
    </row>
    <row r="11031">
      <c r="A11031" s="10">
        <v>45233.0</v>
      </c>
      <c r="B11031" s="11" t="s">
        <v>1800</v>
      </c>
      <c r="C11031" s="12">
        <v>1.0</v>
      </c>
      <c r="D11031" s="12">
        <f t="shared" si="1"/>
        <v>3</v>
      </c>
    </row>
    <row r="11032">
      <c r="A11032" s="10">
        <v>45233.0</v>
      </c>
      <c r="B11032" s="11" t="s">
        <v>2113</v>
      </c>
      <c r="C11032" s="12">
        <v>1.0</v>
      </c>
      <c r="D11032" s="12">
        <f t="shared" si="1"/>
        <v>3</v>
      </c>
    </row>
    <row r="11033">
      <c r="A11033" s="10">
        <v>45233.0</v>
      </c>
      <c r="B11033" s="11" t="s">
        <v>2040</v>
      </c>
      <c r="C11033" s="12">
        <v>1.0</v>
      </c>
      <c r="D11033" s="12">
        <f t="shared" si="1"/>
        <v>3</v>
      </c>
    </row>
    <row r="11034">
      <c r="A11034" s="10">
        <v>45233.0</v>
      </c>
      <c r="B11034" s="11" t="s">
        <v>5976</v>
      </c>
      <c r="C11034" s="12">
        <v>1.0</v>
      </c>
      <c r="D11034" s="12">
        <f t="shared" si="1"/>
        <v>3</v>
      </c>
    </row>
    <row r="11035">
      <c r="A11035" s="10">
        <v>45233.0</v>
      </c>
      <c r="B11035" s="11" t="s">
        <v>5639</v>
      </c>
      <c r="C11035" s="12">
        <v>1.0</v>
      </c>
      <c r="D11035" s="12">
        <f t="shared" si="1"/>
        <v>3</v>
      </c>
    </row>
    <row r="11036">
      <c r="A11036" s="10">
        <v>45233.0</v>
      </c>
      <c r="B11036" s="11" t="s">
        <v>5977</v>
      </c>
      <c r="C11036" s="12">
        <v>1.0</v>
      </c>
      <c r="D11036" s="12">
        <f t="shared" si="1"/>
        <v>3</v>
      </c>
    </row>
    <row r="11037">
      <c r="A11037" s="10">
        <v>45233.0</v>
      </c>
      <c r="B11037" s="11" t="s">
        <v>5978</v>
      </c>
      <c r="C11037" s="12">
        <v>1.0</v>
      </c>
      <c r="D11037" s="12">
        <f t="shared" si="1"/>
        <v>3</v>
      </c>
    </row>
    <row r="11038">
      <c r="A11038" s="10">
        <v>45233.0</v>
      </c>
      <c r="B11038" s="11" t="s">
        <v>1391</v>
      </c>
      <c r="C11038" s="12">
        <v>1.0</v>
      </c>
      <c r="D11038" s="12">
        <f t="shared" si="1"/>
        <v>3</v>
      </c>
    </row>
    <row r="11039">
      <c r="A11039" s="10">
        <v>45233.0</v>
      </c>
      <c r="B11039" s="11" t="s">
        <v>5979</v>
      </c>
      <c r="C11039" s="12">
        <v>1.0</v>
      </c>
      <c r="D11039" s="12">
        <f t="shared" si="1"/>
        <v>3</v>
      </c>
    </row>
    <row r="11040">
      <c r="A11040" s="10">
        <v>45233.0</v>
      </c>
      <c r="B11040" s="11" t="s">
        <v>4069</v>
      </c>
      <c r="C11040" s="12">
        <v>1.0</v>
      </c>
      <c r="D11040" s="12">
        <f t="shared" si="1"/>
        <v>3</v>
      </c>
    </row>
    <row r="11041">
      <c r="A11041" s="10">
        <v>45233.0</v>
      </c>
      <c r="B11041" s="11" t="s">
        <v>5980</v>
      </c>
      <c r="C11041" s="12">
        <v>1.0</v>
      </c>
      <c r="D11041" s="12">
        <f t="shared" si="1"/>
        <v>3</v>
      </c>
    </row>
    <row r="11042">
      <c r="A11042" s="10">
        <v>45233.0</v>
      </c>
      <c r="B11042" s="11" t="s">
        <v>5981</v>
      </c>
      <c r="C11042" s="12">
        <v>1.0</v>
      </c>
      <c r="D11042" s="12">
        <f t="shared" si="1"/>
        <v>3</v>
      </c>
    </row>
    <row r="11043">
      <c r="A11043" s="10">
        <v>45250.0</v>
      </c>
      <c r="B11043" s="11" t="s">
        <v>5982</v>
      </c>
      <c r="C11043" s="12">
        <v>1.0</v>
      </c>
      <c r="D11043" s="12">
        <f t="shared" si="1"/>
        <v>20</v>
      </c>
    </row>
    <row r="11044">
      <c r="A11044" s="10">
        <v>45250.0</v>
      </c>
      <c r="B11044" s="11" t="s">
        <v>3984</v>
      </c>
      <c r="C11044" s="12">
        <v>1.0</v>
      </c>
      <c r="D11044" s="12">
        <f t="shared" si="1"/>
        <v>20</v>
      </c>
    </row>
    <row r="11045">
      <c r="A11045" s="10">
        <v>45250.0</v>
      </c>
      <c r="B11045" s="11" t="s">
        <v>5983</v>
      </c>
      <c r="C11045" s="12">
        <v>1.0</v>
      </c>
      <c r="D11045" s="12">
        <f t="shared" si="1"/>
        <v>20</v>
      </c>
    </row>
    <row r="11046">
      <c r="A11046" s="10">
        <v>45250.0</v>
      </c>
      <c r="B11046" s="11" t="s">
        <v>1268</v>
      </c>
      <c r="C11046" s="12">
        <v>1.0</v>
      </c>
      <c r="D11046" s="12">
        <f t="shared" si="1"/>
        <v>20</v>
      </c>
    </row>
    <row r="11047">
      <c r="A11047" s="10">
        <v>45250.0</v>
      </c>
      <c r="B11047" s="11" t="s">
        <v>892</v>
      </c>
      <c r="C11047" s="12">
        <v>1.0</v>
      </c>
      <c r="D11047" s="12">
        <f t="shared" si="1"/>
        <v>20</v>
      </c>
    </row>
    <row r="11048">
      <c r="A11048" s="10">
        <v>45250.0</v>
      </c>
      <c r="B11048" s="11" t="s">
        <v>993</v>
      </c>
      <c r="C11048" s="12">
        <v>1.0</v>
      </c>
      <c r="D11048" s="12">
        <f t="shared" si="1"/>
        <v>20</v>
      </c>
    </row>
    <row r="11049">
      <c r="A11049" s="10">
        <v>45250.0</v>
      </c>
      <c r="B11049" s="11" t="s">
        <v>5984</v>
      </c>
      <c r="C11049" s="12">
        <v>1.0</v>
      </c>
      <c r="D11049" s="12">
        <f t="shared" si="1"/>
        <v>20</v>
      </c>
    </row>
    <row r="11050">
      <c r="A11050" s="10">
        <v>45250.0</v>
      </c>
      <c r="B11050" s="11" t="s">
        <v>3739</v>
      </c>
      <c r="C11050" s="12">
        <v>1.0</v>
      </c>
      <c r="D11050" s="12">
        <f t="shared" si="1"/>
        <v>20</v>
      </c>
    </row>
    <row r="11051">
      <c r="A11051" s="10">
        <v>45250.0</v>
      </c>
      <c r="B11051" s="11" t="s">
        <v>1589</v>
      </c>
      <c r="C11051" s="12">
        <v>1.0</v>
      </c>
      <c r="D11051" s="12">
        <f t="shared" si="1"/>
        <v>20</v>
      </c>
    </row>
    <row r="11052">
      <c r="A11052" s="10">
        <v>45250.0</v>
      </c>
      <c r="B11052" s="11" t="s">
        <v>315</v>
      </c>
      <c r="C11052" s="12">
        <v>1.0</v>
      </c>
      <c r="D11052" s="12">
        <f t="shared" si="1"/>
        <v>20</v>
      </c>
    </row>
    <row r="11053">
      <c r="A11053" s="10">
        <v>45250.0</v>
      </c>
      <c r="B11053" s="11" t="s">
        <v>5985</v>
      </c>
      <c r="C11053" s="12">
        <v>1.0</v>
      </c>
      <c r="D11053" s="12">
        <f t="shared" si="1"/>
        <v>20</v>
      </c>
    </row>
    <row r="11054">
      <c r="A11054" s="10">
        <v>45250.0</v>
      </c>
      <c r="B11054" s="11" t="s">
        <v>4151</v>
      </c>
      <c r="C11054" s="12">
        <v>1.0</v>
      </c>
      <c r="D11054" s="12">
        <f t="shared" si="1"/>
        <v>20</v>
      </c>
    </row>
    <row r="11055">
      <c r="A11055" s="10">
        <v>45250.0</v>
      </c>
      <c r="B11055" s="11" t="s">
        <v>333</v>
      </c>
      <c r="C11055" s="12">
        <v>1.0</v>
      </c>
      <c r="D11055" s="12">
        <f t="shared" si="1"/>
        <v>20</v>
      </c>
    </row>
    <row r="11056">
      <c r="A11056" s="10">
        <v>45250.0</v>
      </c>
      <c r="B11056" s="11" t="s">
        <v>5986</v>
      </c>
      <c r="C11056" s="12">
        <v>1.0</v>
      </c>
      <c r="D11056" s="12">
        <f t="shared" si="1"/>
        <v>20</v>
      </c>
    </row>
    <row r="11057">
      <c r="A11057" s="10">
        <v>45250.0</v>
      </c>
      <c r="B11057" s="11" t="s">
        <v>879</v>
      </c>
      <c r="C11057" s="12">
        <v>1.0</v>
      </c>
      <c r="D11057" s="12">
        <f t="shared" si="1"/>
        <v>20</v>
      </c>
    </row>
    <row r="11058">
      <c r="A11058" s="10">
        <v>45250.0</v>
      </c>
      <c r="B11058" s="11" t="s">
        <v>5987</v>
      </c>
      <c r="C11058" s="12">
        <v>1.0</v>
      </c>
      <c r="D11058" s="12">
        <f t="shared" si="1"/>
        <v>20</v>
      </c>
    </row>
    <row r="11059">
      <c r="A11059" s="10">
        <v>45250.0</v>
      </c>
      <c r="B11059" s="11" t="s">
        <v>3598</v>
      </c>
      <c r="C11059" s="12">
        <v>1.0</v>
      </c>
      <c r="D11059" s="12">
        <f t="shared" si="1"/>
        <v>20</v>
      </c>
    </row>
    <row r="11060">
      <c r="A11060" s="10">
        <v>45250.0</v>
      </c>
      <c r="B11060" s="11" t="s">
        <v>5988</v>
      </c>
      <c r="C11060" s="12">
        <v>1.0</v>
      </c>
      <c r="D11060" s="12">
        <f t="shared" si="1"/>
        <v>20</v>
      </c>
    </row>
    <row r="11061">
      <c r="A11061" s="10">
        <v>45250.0</v>
      </c>
      <c r="B11061" s="11" t="s">
        <v>327</v>
      </c>
      <c r="C11061" s="12">
        <v>1.0</v>
      </c>
      <c r="D11061" s="12">
        <f t="shared" si="1"/>
        <v>20</v>
      </c>
    </row>
    <row r="11062">
      <c r="A11062" s="10">
        <v>45250.0</v>
      </c>
      <c r="B11062" s="11" t="s">
        <v>5989</v>
      </c>
      <c r="C11062" s="12">
        <v>1.0</v>
      </c>
      <c r="D11062" s="12">
        <f t="shared" si="1"/>
        <v>20</v>
      </c>
    </row>
    <row r="11063">
      <c r="A11063" s="10">
        <v>45250.0</v>
      </c>
      <c r="B11063" s="11" t="s">
        <v>477</v>
      </c>
      <c r="C11063" s="12">
        <v>1.0</v>
      </c>
      <c r="D11063" s="12">
        <f t="shared" si="1"/>
        <v>20</v>
      </c>
    </row>
    <row r="11064">
      <c r="A11064" s="10">
        <v>45250.0</v>
      </c>
      <c r="B11064" s="11" t="s">
        <v>2613</v>
      </c>
      <c r="C11064" s="12">
        <v>1.0</v>
      </c>
      <c r="D11064" s="12">
        <f t="shared" si="1"/>
        <v>20</v>
      </c>
    </row>
    <row r="11065">
      <c r="A11065" s="10">
        <v>45250.0</v>
      </c>
      <c r="B11065" s="11" t="s">
        <v>2800</v>
      </c>
      <c r="C11065" s="12">
        <v>1.0</v>
      </c>
      <c r="D11065" s="12">
        <f t="shared" si="1"/>
        <v>20</v>
      </c>
    </row>
    <row r="11066">
      <c r="A11066" s="10">
        <v>45250.0</v>
      </c>
      <c r="B11066" s="11" t="s">
        <v>3292</v>
      </c>
      <c r="C11066" s="12">
        <v>1.0</v>
      </c>
      <c r="D11066" s="12">
        <f t="shared" si="1"/>
        <v>20</v>
      </c>
    </row>
    <row r="11067">
      <c r="A11067" s="10">
        <v>45250.0</v>
      </c>
      <c r="B11067" s="11" t="s">
        <v>5990</v>
      </c>
      <c r="C11067" s="12">
        <v>1.0</v>
      </c>
      <c r="D11067" s="12">
        <f t="shared" si="1"/>
        <v>20</v>
      </c>
    </row>
    <row r="11068">
      <c r="A11068" s="10">
        <v>45250.0</v>
      </c>
      <c r="B11068" s="11" t="s">
        <v>5991</v>
      </c>
      <c r="C11068" s="12">
        <v>1.0</v>
      </c>
      <c r="D11068" s="12">
        <f t="shared" si="1"/>
        <v>20</v>
      </c>
    </row>
    <row r="11069">
      <c r="A11069" s="10">
        <v>45252.0</v>
      </c>
      <c r="B11069" s="11" t="s">
        <v>2679</v>
      </c>
      <c r="C11069" s="12">
        <v>1.0</v>
      </c>
      <c r="D11069" s="12">
        <f t="shared" si="1"/>
        <v>22</v>
      </c>
    </row>
    <row r="11070">
      <c r="A11070" s="10">
        <v>45252.0</v>
      </c>
      <c r="B11070" s="11" t="s">
        <v>309</v>
      </c>
      <c r="C11070" s="12">
        <v>1.0</v>
      </c>
      <c r="D11070" s="12">
        <f t="shared" si="1"/>
        <v>22</v>
      </c>
    </row>
    <row r="11071">
      <c r="A11071" s="10">
        <v>45252.0</v>
      </c>
      <c r="B11071" s="11" t="s">
        <v>2600</v>
      </c>
      <c r="C11071" s="12">
        <v>1.0</v>
      </c>
      <c r="D11071" s="12">
        <f t="shared" si="1"/>
        <v>22</v>
      </c>
    </row>
    <row r="11072">
      <c r="A11072" s="10">
        <v>45252.0</v>
      </c>
      <c r="B11072" s="11" t="s">
        <v>232</v>
      </c>
      <c r="C11072" s="12">
        <v>1.0</v>
      </c>
      <c r="D11072" s="12">
        <f t="shared" si="1"/>
        <v>22</v>
      </c>
    </row>
    <row r="11073">
      <c r="A11073" s="10">
        <v>45252.0</v>
      </c>
      <c r="B11073" s="11" t="s">
        <v>1616</v>
      </c>
      <c r="C11073" s="12">
        <v>1.0</v>
      </c>
      <c r="D11073" s="12">
        <f t="shared" si="1"/>
        <v>22</v>
      </c>
    </row>
    <row r="11074">
      <c r="A11074" s="10">
        <v>45252.0</v>
      </c>
      <c r="B11074" s="11" t="s">
        <v>5992</v>
      </c>
      <c r="C11074" s="12">
        <v>1.0</v>
      </c>
      <c r="D11074" s="12">
        <f t="shared" si="1"/>
        <v>22</v>
      </c>
    </row>
    <row r="11075">
      <c r="A11075" s="10">
        <v>45252.0</v>
      </c>
      <c r="B11075" s="11" t="s">
        <v>5599</v>
      </c>
      <c r="C11075" s="12">
        <v>1.0</v>
      </c>
      <c r="D11075" s="12">
        <f t="shared" si="1"/>
        <v>22</v>
      </c>
    </row>
    <row r="11076">
      <c r="A11076" s="10">
        <v>45252.0</v>
      </c>
      <c r="B11076" s="11" t="s">
        <v>4560</v>
      </c>
      <c r="C11076" s="12">
        <v>1.0</v>
      </c>
      <c r="D11076" s="12">
        <f t="shared" si="1"/>
        <v>22</v>
      </c>
    </row>
    <row r="11077">
      <c r="A11077" s="10">
        <v>45252.0</v>
      </c>
      <c r="B11077" s="11" t="s">
        <v>5993</v>
      </c>
      <c r="C11077" s="12">
        <v>1.0</v>
      </c>
      <c r="D11077" s="12">
        <f t="shared" si="1"/>
        <v>22</v>
      </c>
    </row>
    <row r="11078">
      <c r="A11078" s="10">
        <v>45252.0</v>
      </c>
      <c r="B11078" s="11" t="s">
        <v>2647</v>
      </c>
      <c r="C11078" s="12">
        <v>1.0</v>
      </c>
      <c r="D11078" s="12">
        <f t="shared" si="1"/>
        <v>22</v>
      </c>
    </row>
    <row r="11079">
      <c r="A11079" s="10">
        <v>45252.0</v>
      </c>
      <c r="B11079" s="11" t="s">
        <v>5994</v>
      </c>
      <c r="C11079" s="12">
        <v>1.0</v>
      </c>
      <c r="D11079" s="12">
        <f t="shared" si="1"/>
        <v>22</v>
      </c>
    </row>
    <row r="11080">
      <c r="A11080" s="10">
        <v>45252.0</v>
      </c>
      <c r="B11080" s="11" t="s">
        <v>1995</v>
      </c>
      <c r="C11080" s="12">
        <v>1.0</v>
      </c>
      <c r="D11080" s="12">
        <f t="shared" si="1"/>
        <v>22</v>
      </c>
    </row>
    <row r="11081">
      <c r="A11081" s="10">
        <v>45252.0</v>
      </c>
      <c r="B11081" s="11" t="s">
        <v>5995</v>
      </c>
      <c r="C11081" s="12">
        <v>1.0</v>
      </c>
      <c r="D11081" s="12">
        <f t="shared" si="1"/>
        <v>22</v>
      </c>
    </row>
    <row r="11082">
      <c r="A11082" s="10">
        <v>45252.0</v>
      </c>
      <c r="B11082" s="11" t="s">
        <v>1592</v>
      </c>
      <c r="C11082" s="12">
        <v>1.0</v>
      </c>
      <c r="D11082" s="12">
        <f t="shared" si="1"/>
        <v>22</v>
      </c>
    </row>
    <row r="11083">
      <c r="A11083" s="10">
        <v>45252.0</v>
      </c>
      <c r="B11083" s="11" t="s">
        <v>4558</v>
      </c>
      <c r="C11083" s="12">
        <v>1.0</v>
      </c>
      <c r="D11083" s="12">
        <f t="shared" si="1"/>
        <v>22</v>
      </c>
    </row>
    <row r="11084">
      <c r="A11084" s="10">
        <v>45252.0</v>
      </c>
      <c r="B11084" s="11" t="s">
        <v>5996</v>
      </c>
      <c r="C11084" s="12">
        <v>1.0</v>
      </c>
      <c r="D11084" s="12">
        <f t="shared" si="1"/>
        <v>22</v>
      </c>
    </row>
    <row r="11085">
      <c r="A11085" s="10">
        <v>45252.0</v>
      </c>
      <c r="B11085" s="11" t="s">
        <v>5997</v>
      </c>
      <c r="C11085" s="12">
        <v>1.0</v>
      </c>
      <c r="D11085" s="12">
        <f t="shared" si="1"/>
        <v>22</v>
      </c>
    </row>
    <row r="11086">
      <c r="A11086" s="10">
        <v>45252.0</v>
      </c>
      <c r="B11086" s="11" t="s">
        <v>5998</v>
      </c>
      <c r="C11086" s="12">
        <v>1.0</v>
      </c>
      <c r="D11086" s="12">
        <f t="shared" si="1"/>
        <v>22</v>
      </c>
    </row>
    <row r="11087">
      <c r="A11087" s="10">
        <v>45252.0</v>
      </c>
      <c r="B11087" s="11" t="s">
        <v>5999</v>
      </c>
      <c r="C11087" s="12">
        <v>1.0</v>
      </c>
      <c r="D11087" s="12">
        <f t="shared" si="1"/>
        <v>22</v>
      </c>
    </row>
    <row r="11088">
      <c r="A11088" s="10">
        <v>45252.0</v>
      </c>
      <c r="B11088" s="11" t="s">
        <v>1460</v>
      </c>
      <c r="C11088" s="12">
        <v>1.0</v>
      </c>
      <c r="D11088" s="12">
        <f t="shared" si="1"/>
        <v>22</v>
      </c>
    </row>
    <row r="11089">
      <c r="A11089" s="10">
        <v>45252.0</v>
      </c>
      <c r="B11089" s="11" t="s">
        <v>5231</v>
      </c>
      <c r="C11089" s="12">
        <v>1.0</v>
      </c>
      <c r="D11089" s="12">
        <f t="shared" si="1"/>
        <v>22</v>
      </c>
    </row>
    <row r="11090">
      <c r="A11090" s="10">
        <v>45252.0</v>
      </c>
      <c r="B11090" s="11" t="s">
        <v>6000</v>
      </c>
      <c r="C11090" s="12">
        <v>1.0</v>
      </c>
      <c r="D11090" s="12">
        <f t="shared" si="1"/>
        <v>22</v>
      </c>
    </row>
    <row r="11091">
      <c r="A11091" s="10">
        <v>45252.0</v>
      </c>
      <c r="B11091" s="11" t="s">
        <v>4079</v>
      </c>
      <c r="C11091" s="12">
        <v>1.0</v>
      </c>
      <c r="D11091" s="12">
        <f t="shared" si="1"/>
        <v>22</v>
      </c>
    </row>
    <row r="11092">
      <c r="A11092" s="10">
        <v>45252.0</v>
      </c>
      <c r="B11092" s="11" t="s">
        <v>2732</v>
      </c>
      <c r="C11092" s="12">
        <v>1.0</v>
      </c>
      <c r="D11092" s="12">
        <f t="shared" si="1"/>
        <v>22</v>
      </c>
    </row>
    <row r="11093">
      <c r="A11093" s="10">
        <v>45252.0</v>
      </c>
      <c r="B11093" s="11" t="s">
        <v>4894</v>
      </c>
      <c r="C11093" s="12">
        <v>1.0</v>
      </c>
      <c r="D11093" s="12">
        <f t="shared" si="1"/>
        <v>22</v>
      </c>
    </row>
    <row r="11094">
      <c r="A11094" s="10">
        <v>45251.0</v>
      </c>
      <c r="B11094" s="11" t="s">
        <v>1735</v>
      </c>
      <c r="C11094" s="12">
        <v>1.0</v>
      </c>
      <c r="D11094" s="12">
        <f t="shared" si="1"/>
        <v>21</v>
      </c>
    </row>
    <row r="11095">
      <c r="A11095" s="10">
        <v>45251.0</v>
      </c>
      <c r="B11095" s="11" t="s">
        <v>6001</v>
      </c>
      <c r="C11095" s="12">
        <v>1.0</v>
      </c>
      <c r="D11095" s="12">
        <f t="shared" si="1"/>
        <v>21</v>
      </c>
    </row>
    <row r="11096">
      <c r="A11096" s="10">
        <v>45251.0</v>
      </c>
      <c r="B11096" s="11" t="s">
        <v>6002</v>
      </c>
      <c r="C11096" s="12">
        <v>1.0</v>
      </c>
      <c r="D11096" s="12">
        <f t="shared" si="1"/>
        <v>21</v>
      </c>
    </row>
    <row r="11097">
      <c r="A11097" s="10">
        <v>45251.0</v>
      </c>
      <c r="B11097" s="11" t="s">
        <v>2600</v>
      </c>
      <c r="C11097" s="12">
        <v>1.0</v>
      </c>
      <c r="D11097" s="12">
        <f t="shared" si="1"/>
        <v>21</v>
      </c>
    </row>
    <row r="11098">
      <c r="A11098" s="10">
        <v>45251.0</v>
      </c>
      <c r="B11098" s="11" t="s">
        <v>4583</v>
      </c>
      <c r="C11098" s="12">
        <v>1.0</v>
      </c>
      <c r="D11098" s="12">
        <f t="shared" si="1"/>
        <v>21</v>
      </c>
    </row>
    <row r="11099">
      <c r="A11099" s="10">
        <v>45251.0</v>
      </c>
      <c r="B11099" s="11" t="s">
        <v>3106</v>
      </c>
      <c r="C11099" s="12">
        <v>1.0</v>
      </c>
      <c r="D11099" s="12">
        <f t="shared" si="1"/>
        <v>21</v>
      </c>
    </row>
    <row r="11100">
      <c r="A11100" s="10">
        <v>45251.0</v>
      </c>
      <c r="B11100" s="11" t="s">
        <v>2444</v>
      </c>
      <c r="C11100" s="12">
        <v>1.0</v>
      </c>
      <c r="D11100" s="12">
        <f t="shared" si="1"/>
        <v>21</v>
      </c>
    </row>
    <row r="11101">
      <c r="A11101" s="10">
        <v>45251.0</v>
      </c>
      <c r="B11101" s="11" t="s">
        <v>5820</v>
      </c>
      <c r="C11101" s="12">
        <v>1.0</v>
      </c>
      <c r="D11101" s="12">
        <f t="shared" si="1"/>
        <v>21</v>
      </c>
    </row>
    <row r="11102">
      <c r="A11102" s="10">
        <v>45251.0</v>
      </c>
      <c r="B11102" s="11" t="s">
        <v>3910</v>
      </c>
      <c r="C11102" s="12">
        <v>1.0</v>
      </c>
      <c r="D11102" s="12">
        <f t="shared" si="1"/>
        <v>21</v>
      </c>
    </row>
    <row r="11103">
      <c r="A11103" s="10">
        <v>45251.0</v>
      </c>
      <c r="B11103" s="11" t="s">
        <v>1902</v>
      </c>
      <c r="C11103" s="12">
        <v>1.0</v>
      </c>
      <c r="D11103" s="12">
        <f t="shared" si="1"/>
        <v>21</v>
      </c>
    </row>
    <row r="11104">
      <c r="A11104" s="10">
        <v>45251.0</v>
      </c>
      <c r="B11104" s="11" t="s">
        <v>2353</v>
      </c>
      <c r="C11104" s="12">
        <v>1.0</v>
      </c>
      <c r="D11104" s="12">
        <f t="shared" si="1"/>
        <v>21</v>
      </c>
    </row>
    <row r="11105">
      <c r="A11105" s="10">
        <v>45251.0</v>
      </c>
      <c r="B11105" s="11" t="s">
        <v>3761</v>
      </c>
      <c r="C11105" s="12">
        <v>1.0</v>
      </c>
      <c r="D11105" s="12">
        <f t="shared" si="1"/>
        <v>21</v>
      </c>
    </row>
    <row r="11106">
      <c r="A11106" s="10">
        <v>45251.0</v>
      </c>
      <c r="B11106" s="11" t="s">
        <v>6003</v>
      </c>
      <c r="C11106" s="12">
        <v>1.0</v>
      </c>
      <c r="D11106" s="12">
        <f t="shared" si="1"/>
        <v>21</v>
      </c>
    </row>
    <row r="11107">
      <c r="A11107" s="10">
        <v>45251.0</v>
      </c>
      <c r="B11107" s="11" t="s">
        <v>6004</v>
      </c>
      <c r="C11107" s="12">
        <v>1.0</v>
      </c>
      <c r="D11107" s="12">
        <f t="shared" si="1"/>
        <v>21</v>
      </c>
    </row>
    <row r="11108">
      <c r="A11108" s="10">
        <v>45251.0</v>
      </c>
      <c r="B11108" s="11" t="s">
        <v>4263</v>
      </c>
      <c r="C11108" s="12">
        <v>1.0</v>
      </c>
      <c r="D11108" s="12">
        <f t="shared" si="1"/>
        <v>21</v>
      </c>
    </row>
    <row r="11109">
      <c r="A11109" s="10">
        <v>45251.0</v>
      </c>
      <c r="B11109" s="11" t="s">
        <v>2602</v>
      </c>
      <c r="C11109" s="12">
        <v>1.0</v>
      </c>
      <c r="D11109" s="12">
        <f t="shared" si="1"/>
        <v>21</v>
      </c>
    </row>
    <row r="11110">
      <c r="A11110" s="10">
        <v>45257.0</v>
      </c>
      <c r="B11110" s="11" t="s">
        <v>3740</v>
      </c>
      <c r="C11110" s="12">
        <v>1.0</v>
      </c>
      <c r="D11110" s="12">
        <f t="shared" si="1"/>
        <v>27</v>
      </c>
    </row>
    <row r="11111">
      <c r="A11111" s="10">
        <v>45257.0</v>
      </c>
      <c r="B11111" s="11" t="s">
        <v>6005</v>
      </c>
      <c r="C11111" s="12">
        <v>1.0</v>
      </c>
      <c r="D11111" s="12">
        <f t="shared" si="1"/>
        <v>27</v>
      </c>
    </row>
    <row r="11112">
      <c r="A11112" s="10">
        <v>45257.0</v>
      </c>
      <c r="B11112" s="11" t="s">
        <v>1426</v>
      </c>
      <c r="C11112" s="12">
        <v>1.0</v>
      </c>
      <c r="D11112" s="12">
        <f t="shared" si="1"/>
        <v>27</v>
      </c>
    </row>
    <row r="11113">
      <c r="A11113" s="10">
        <v>45257.0</v>
      </c>
      <c r="B11113" s="11" t="s">
        <v>298</v>
      </c>
      <c r="C11113" s="12">
        <v>1.0</v>
      </c>
      <c r="D11113" s="12">
        <f t="shared" si="1"/>
        <v>27</v>
      </c>
    </row>
    <row r="11114">
      <c r="A11114" s="10">
        <v>45257.0</v>
      </c>
      <c r="B11114" s="11" t="s">
        <v>3453</v>
      </c>
      <c r="C11114" s="12">
        <v>1.0</v>
      </c>
      <c r="D11114" s="12">
        <f t="shared" si="1"/>
        <v>27</v>
      </c>
    </row>
    <row r="11115">
      <c r="A11115" s="10">
        <v>45257.0</v>
      </c>
      <c r="B11115" s="11" t="s">
        <v>1089</v>
      </c>
      <c r="C11115" s="12">
        <v>1.0</v>
      </c>
      <c r="D11115" s="12">
        <f t="shared" si="1"/>
        <v>27</v>
      </c>
    </row>
    <row r="11116">
      <c r="A11116" s="10">
        <v>45257.0</v>
      </c>
      <c r="B11116" s="11" t="s">
        <v>6006</v>
      </c>
      <c r="C11116" s="12">
        <v>1.0</v>
      </c>
      <c r="D11116" s="12">
        <f t="shared" si="1"/>
        <v>27</v>
      </c>
    </row>
    <row r="11117">
      <c r="A11117" s="10">
        <v>45257.0</v>
      </c>
      <c r="B11117" s="11" t="s">
        <v>1223</v>
      </c>
      <c r="C11117" s="12">
        <v>1.0</v>
      </c>
      <c r="D11117" s="12">
        <f t="shared" si="1"/>
        <v>27</v>
      </c>
    </row>
    <row r="11118">
      <c r="A11118" s="10">
        <v>45257.0</v>
      </c>
      <c r="B11118" s="11" t="s">
        <v>2569</v>
      </c>
      <c r="C11118" s="12">
        <v>1.0</v>
      </c>
      <c r="D11118" s="12">
        <f t="shared" si="1"/>
        <v>27</v>
      </c>
    </row>
    <row r="11119">
      <c r="A11119" s="10">
        <v>45257.0</v>
      </c>
      <c r="B11119" s="11" t="s">
        <v>5629</v>
      </c>
      <c r="C11119" s="12">
        <v>1.0</v>
      </c>
      <c r="D11119" s="12">
        <f t="shared" si="1"/>
        <v>27</v>
      </c>
    </row>
    <row r="11120">
      <c r="A11120" s="10">
        <v>45257.0</v>
      </c>
      <c r="B11120" s="11" t="s">
        <v>6007</v>
      </c>
      <c r="C11120" s="12">
        <v>1.0</v>
      </c>
      <c r="D11120" s="12">
        <f t="shared" si="1"/>
        <v>27</v>
      </c>
    </row>
    <row r="11121">
      <c r="A11121" s="10">
        <v>45257.0</v>
      </c>
      <c r="B11121" s="11" t="s">
        <v>946</v>
      </c>
      <c r="C11121" s="12">
        <v>1.0</v>
      </c>
      <c r="D11121" s="12">
        <f t="shared" si="1"/>
        <v>27</v>
      </c>
    </row>
    <row r="11122">
      <c r="A11122" s="10">
        <v>45257.0</v>
      </c>
      <c r="B11122" s="11" t="s">
        <v>4791</v>
      </c>
      <c r="C11122" s="12">
        <v>1.0</v>
      </c>
      <c r="D11122" s="12">
        <f t="shared" si="1"/>
        <v>27</v>
      </c>
    </row>
    <row r="11123">
      <c r="A11123" s="10">
        <v>45257.0</v>
      </c>
      <c r="B11123" s="11" t="s">
        <v>6008</v>
      </c>
      <c r="C11123" s="12">
        <v>1.0</v>
      </c>
      <c r="D11123" s="12">
        <f t="shared" si="1"/>
        <v>27</v>
      </c>
    </row>
    <row r="11124">
      <c r="A11124" s="10">
        <v>45257.0</v>
      </c>
      <c r="B11124" s="11" t="s">
        <v>6009</v>
      </c>
      <c r="C11124" s="12">
        <v>1.0</v>
      </c>
      <c r="D11124" s="12">
        <f t="shared" si="1"/>
        <v>27</v>
      </c>
    </row>
    <row r="11125">
      <c r="A11125" s="10">
        <v>45257.0</v>
      </c>
      <c r="B11125" s="11" t="s">
        <v>1196</v>
      </c>
      <c r="C11125" s="12">
        <v>1.0</v>
      </c>
      <c r="D11125" s="12">
        <f t="shared" si="1"/>
        <v>27</v>
      </c>
    </row>
    <row r="11126">
      <c r="A11126" s="10">
        <v>45257.0</v>
      </c>
      <c r="B11126" s="11" t="s">
        <v>1030</v>
      </c>
      <c r="C11126" s="12">
        <v>1.0</v>
      </c>
      <c r="D11126" s="12">
        <f t="shared" si="1"/>
        <v>27</v>
      </c>
    </row>
    <row r="11127">
      <c r="A11127" s="10">
        <v>45257.0</v>
      </c>
      <c r="B11127" s="11" t="s">
        <v>3171</v>
      </c>
      <c r="C11127" s="12">
        <v>1.0</v>
      </c>
      <c r="D11127" s="12">
        <f t="shared" si="1"/>
        <v>27</v>
      </c>
    </row>
    <row r="11128">
      <c r="A11128" s="10">
        <v>45257.0</v>
      </c>
      <c r="B11128" s="11" t="s">
        <v>142</v>
      </c>
      <c r="C11128" s="12">
        <v>1.0</v>
      </c>
      <c r="D11128" s="12">
        <f t="shared" si="1"/>
        <v>27</v>
      </c>
    </row>
    <row r="11129">
      <c r="A11129" s="10">
        <v>45257.0</v>
      </c>
      <c r="B11129" s="11" t="s">
        <v>6010</v>
      </c>
      <c r="C11129" s="12">
        <v>1.0</v>
      </c>
      <c r="D11129" s="12">
        <f t="shared" si="1"/>
        <v>27</v>
      </c>
    </row>
    <row r="11130">
      <c r="A11130" s="10">
        <v>45257.0</v>
      </c>
      <c r="B11130" s="11" t="s">
        <v>1055</v>
      </c>
      <c r="C11130" s="12">
        <v>1.0</v>
      </c>
      <c r="D11130" s="12">
        <f t="shared" si="1"/>
        <v>27</v>
      </c>
    </row>
    <row r="11131">
      <c r="A11131" s="10">
        <v>45257.0</v>
      </c>
      <c r="B11131" s="11" t="s">
        <v>3055</v>
      </c>
      <c r="C11131" s="12">
        <v>1.0</v>
      </c>
      <c r="D11131" s="12">
        <f t="shared" si="1"/>
        <v>27</v>
      </c>
    </row>
    <row r="11132">
      <c r="A11132" s="10">
        <v>45257.0</v>
      </c>
      <c r="B11132" s="11" t="s">
        <v>4754</v>
      </c>
      <c r="C11132" s="12">
        <v>1.0</v>
      </c>
      <c r="D11132" s="12">
        <f t="shared" si="1"/>
        <v>27</v>
      </c>
    </row>
    <row r="11133">
      <c r="A11133" s="10">
        <v>45257.0</v>
      </c>
      <c r="B11133" s="11" t="s">
        <v>6011</v>
      </c>
      <c r="C11133" s="12">
        <v>1.0</v>
      </c>
      <c r="D11133" s="12">
        <f t="shared" si="1"/>
        <v>27</v>
      </c>
    </row>
    <row r="11134">
      <c r="A11134" s="10">
        <v>45257.0</v>
      </c>
      <c r="B11134" s="11" t="s">
        <v>6012</v>
      </c>
      <c r="C11134" s="12">
        <v>1.0</v>
      </c>
      <c r="D11134" s="12">
        <f t="shared" si="1"/>
        <v>27</v>
      </c>
    </row>
    <row r="11135">
      <c r="A11135" s="10">
        <v>45257.0</v>
      </c>
      <c r="B11135" s="11" t="s">
        <v>2811</v>
      </c>
      <c r="C11135" s="12">
        <v>1.0</v>
      </c>
      <c r="D11135" s="12">
        <f t="shared" si="1"/>
        <v>27</v>
      </c>
    </row>
    <row r="11136">
      <c r="A11136" s="10">
        <v>45257.0</v>
      </c>
      <c r="B11136" s="11" t="s">
        <v>6013</v>
      </c>
      <c r="C11136" s="12">
        <v>1.0</v>
      </c>
      <c r="D11136" s="12">
        <f t="shared" si="1"/>
        <v>27</v>
      </c>
    </row>
    <row r="11137">
      <c r="A11137" s="10">
        <v>45257.0</v>
      </c>
      <c r="B11137" s="11" t="s">
        <v>6014</v>
      </c>
      <c r="C11137" s="12">
        <v>1.0</v>
      </c>
      <c r="D11137" s="12">
        <f t="shared" si="1"/>
        <v>27</v>
      </c>
    </row>
    <row r="11138">
      <c r="A11138" s="10">
        <v>45257.0</v>
      </c>
      <c r="B11138" s="11" t="s">
        <v>4201</v>
      </c>
      <c r="C11138" s="12">
        <v>1.0</v>
      </c>
      <c r="D11138" s="12">
        <f t="shared" si="1"/>
        <v>27</v>
      </c>
    </row>
    <row r="11139">
      <c r="A11139" s="10">
        <v>45260.0</v>
      </c>
      <c r="B11139" s="11" t="s">
        <v>533</v>
      </c>
      <c r="C11139" s="12">
        <v>1.0</v>
      </c>
      <c r="D11139" s="12">
        <f t="shared" si="1"/>
        <v>30</v>
      </c>
    </row>
    <row r="11140">
      <c r="A11140" s="10">
        <v>45260.0</v>
      </c>
      <c r="B11140" s="11" t="s">
        <v>6015</v>
      </c>
      <c r="C11140" s="12">
        <v>1.0</v>
      </c>
      <c r="D11140" s="12">
        <f t="shared" si="1"/>
        <v>30</v>
      </c>
    </row>
    <row r="11141">
      <c r="A11141" s="10">
        <v>45260.0</v>
      </c>
      <c r="B11141" s="11" t="s">
        <v>6016</v>
      </c>
      <c r="C11141" s="12">
        <v>1.0</v>
      </c>
      <c r="D11141" s="12">
        <f t="shared" si="1"/>
        <v>30</v>
      </c>
    </row>
    <row r="11142">
      <c r="A11142" s="10">
        <v>45260.0</v>
      </c>
      <c r="B11142" s="11" t="s">
        <v>2487</v>
      </c>
      <c r="C11142" s="12">
        <v>1.0</v>
      </c>
      <c r="D11142" s="12">
        <f t="shared" si="1"/>
        <v>30</v>
      </c>
    </row>
    <row r="11143">
      <c r="A11143" s="10">
        <v>45260.0</v>
      </c>
      <c r="B11143" s="11" t="s">
        <v>378</v>
      </c>
      <c r="C11143" s="12">
        <v>1.0</v>
      </c>
      <c r="D11143" s="12">
        <f t="shared" si="1"/>
        <v>30</v>
      </c>
    </row>
    <row r="11144">
      <c r="A11144" s="10">
        <v>45260.0</v>
      </c>
      <c r="B11144" s="11" t="s">
        <v>762</v>
      </c>
      <c r="C11144" s="12">
        <v>1.0</v>
      </c>
      <c r="D11144" s="12">
        <f t="shared" si="1"/>
        <v>30</v>
      </c>
    </row>
    <row r="11145">
      <c r="A11145" s="10">
        <v>45260.0</v>
      </c>
      <c r="B11145" s="11" t="s">
        <v>3746</v>
      </c>
      <c r="C11145" s="12">
        <v>1.0</v>
      </c>
      <c r="D11145" s="12">
        <f t="shared" si="1"/>
        <v>30</v>
      </c>
    </row>
    <row r="11146">
      <c r="A11146" s="10">
        <v>45260.0</v>
      </c>
      <c r="B11146" s="11" t="s">
        <v>6017</v>
      </c>
      <c r="C11146" s="12">
        <v>1.0</v>
      </c>
      <c r="D11146" s="12">
        <f t="shared" si="1"/>
        <v>30</v>
      </c>
    </row>
    <row r="11147">
      <c r="A11147" s="10">
        <v>45260.0</v>
      </c>
      <c r="B11147" s="11" t="s">
        <v>1674</v>
      </c>
      <c r="C11147" s="12">
        <v>1.0</v>
      </c>
      <c r="D11147" s="12">
        <f t="shared" si="1"/>
        <v>30</v>
      </c>
    </row>
    <row r="11148">
      <c r="A11148" s="10">
        <v>45260.0</v>
      </c>
      <c r="B11148" s="11" t="s">
        <v>844</v>
      </c>
      <c r="C11148" s="12">
        <v>1.0</v>
      </c>
      <c r="D11148" s="12">
        <f t="shared" si="1"/>
        <v>30</v>
      </c>
    </row>
    <row r="11149">
      <c r="A11149" s="10">
        <v>45260.0</v>
      </c>
      <c r="B11149" s="11" t="s">
        <v>634</v>
      </c>
      <c r="C11149" s="12">
        <v>1.0</v>
      </c>
      <c r="D11149" s="12">
        <f t="shared" si="1"/>
        <v>30</v>
      </c>
    </row>
    <row r="11150">
      <c r="A11150" s="10">
        <v>45260.0</v>
      </c>
      <c r="B11150" s="11" t="s">
        <v>883</v>
      </c>
      <c r="C11150" s="12">
        <v>1.0</v>
      </c>
      <c r="D11150" s="12">
        <f t="shared" si="1"/>
        <v>30</v>
      </c>
    </row>
    <row r="11151">
      <c r="A11151" s="10">
        <v>45260.0</v>
      </c>
      <c r="B11151" s="11" t="s">
        <v>1370</v>
      </c>
      <c r="C11151" s="12">
        <v>1.0</v>
      </c>
      <c r="D11151" s="12">
        <f t="shared" si="1"/>
        <v>30</v>
      </c>
    </row>
    <row r="11152">
      <c r="A11152" s="10">
        <v>45260.0</v>
      </c>
      <c r="B11152" s="11" t="s">
        <v>817</v>
      </c>
      <c r="C11152" s="12">
        <v>1.0</v>
      </c>
      <c r="D11152" s="12">
        <f t="shared" si="1"/>
        <v>30</v>
      </c>
    </row>
    <row r="11153">
      <c r="A11153" s="10">
        <v>45260.0</v>
      </c>
      <c r="B11153" s="11" t="s">
        <v>1235</v>
      </c>
      <c r="C11153" s="12">
        <v>1.0</v>
      </c>
      <c r="D11153" s="12">
        <f t="shared" si="1"/>
        <v>30</v>
      </c>
    </row>
    <row r="11154">
      <c r="A11154" s="10">
        <v>45260.0</v>
      </c>
      <c r="B11154" s="11" t="s">
        <v>2883</v>
      </c>
      <c r="C11154" s="12">
        <v>1.0</v>
      </c>
      <c r="D11154" s="12">
        <f t="shared" si="1"/>
        <v>30</v>
      </c>
    </row>
    <row r="11155">
      <c r="A11155" s="10">
        <v>45260.0</v>
      </c>
      <c r="B11155" s="11" t="s">
        <v>6018</v>
      </c>
      <c r="C11155" s="12">
        <v>1.0</v>
      </c>
      <c r="D11155" s="12">
        <f t="shared" si="1"/>
        <v>30</v>
      </c>
    </row>
    <row r="11156">
      <c r="A11156" s="10">
        <v>45260.0</v>
      </c>
      <c r="B11156" s="11" t="s">
        <v>981</v>
      </c>
      <c r="C11156" s="12">
        <v>1.0</v>
      </c>
      <c r="D11156" s="12">
        <f t="shared" si="1"/>
        <v>30</v>
      </c>
    </row>
    <row r="11157">
      <c r="A11157" s="10">
        <v>45260.0</v>
      </c>
      <c r="B11157" s="11" t="s">
        <v>6019</v>
      </c>
      <c r="C11157" s="12">
        <v>1.0</v>
      </c>
      <c r="D11157" s="12">
        <f t="shared" si="1"/>
        <v>30</v>
      </c>
    </row>
    <row r="11158">
      <c r="A11158" s="10">
        <v>45260.0</v>
      </c>
      <c r="B11158" s="11" t="s">
        <v>1098</v>
      </c>
      <c r="C11158" s="12">
        <v>1.0</v>
      </c>
      <c r="D11158" s="12">
        <f t="shared" si="1"/>
        <v>30</v>
      </c>
    </row>
    <row r="11159">
      <c r="A11159" s="10">
        <v>45260.0</v>
      </c>
      <c r="B11159" s="11" t="s">
        <v>4169</v>
      </c>
      <c r="C11159" s="12">
        <v>1.0</v>
      </c>
      <c r="D11159" s="12">
        <f t="shared" si="1"/>
        <v>30</v>
      </c>
    </row>
    <row r="11160">
      <c r="A11160" s="10">
        <v>45260.0</v>
      </c>
      <c r="B11160" s="11" t="s">
        <v>5988</v>
      </c>
      <c r="C11160" s="12">
        <v>1.0</v>
      </c>
      <c r="D11160" s="12">
        <f t="shared" si="1"/>
        <v>30</v>
      </c>
    </row>
    <row r="11161">
      <c r="A11161" s="10">
        <v>45260.0</v>
      </c>
      <c r="B11161" s="11" t="s">
        <v>6020</v>
      </c>
      <c r="C11161" s="12">
        <v>1.0</v>
      </c>
      <c r="D11161" s="12">
        <f t="shared" si="1"/>
        <v>30</v>
      </c>
    </row>
    <row r="11162">
      <c r="A11162" s="10">
        <v>45260.0</v>
      </c>
      <c r="B11162" s="11" t="s">
        <v>6021</v>
      </c>
      <c r="C11162" s="12">
        <v>1.0</v>
      </c>
      <c r="D11162" s="12">
        <f t="shared" si="1"/>
        <v>30</v>
      </c>
    </row>
    <row r="11163">
      <c r="A11163" s="10">
        <v>45260.0</v>
      </c>
      <c r="B11163" s="11" t="s">
        <v>1372</v>
      </c>
      <c r="C11163" s="12">
        <v>1.0</v>
      </c>
      <c r="D11163" s="12">
        <f t="shared" si="1"/>
        <v>30</v>
      </c>
    </row>
    <row r="11164">
      <c r="A11164" s="10">
        <v>45260.0</v>
      </c>
      <c r="B11164" s="11" t="s">
        <v>2362</v>
      </c>
      <c r="C11164" s="12">
        <v>1.0</v>
      </c>
      <c r="D11164" s="12">
        <f t="shared" si="1"/>
        <v>30</v>
      </c>
    </row>
    <row r="11165">
      <c r="A11165" s="10">
        <v>45239.0</v>
      </c>
      <c r="B11165" s="11" t="s">
        <v>1275</v>
      </c>
      <c r="C11165" s="12">
        <v>1.0</v>
      </c>
      <c r="D11165" s="12">
        <f t="shared" si="1"/>
        <v>9</v>
      </c>
    </row>
    <row r="11166">
      <c r="A11166" s="10">
        <v>45239.0</v>
      </c>
      <c r="B11166" s="11" t="s">
        <v>1512</v>
      </c>
      <c r="C11166" s="12">
        <v>1.0</v>
      </c>
      <c r="D11166" s="12">
        <f t="shared" si="1"/>
        <v>9</v>
      </c>
    </row>
    <row r="11167">
      <c r="A11167" s="10">
        <v>45239.0</v>
      </c>
      <c r="B11167" s="11" t="s">
        <v>1906</v>
      </c>
      <c r="C11167" s="12">
        <v>1.0</v>
      </c>
      <c r="D11167" s="12">
        <f t="shared" si="1"/>
        <v>9</v>
      </c>
    </row>
    <row r="11168">
      <c r="A11168" s="10">
        <v>45239.0</v>
      </c>
      <c r="B11168" s="11" t="s">
        <v>476</v>
      </c>
      <c r="C11168" s="12">
        <v>1.0</v>
      </c>
      <c r="D11168" s="12">
        <f t="shared" si="1"/>
        <v>9</v>
      </c>
    </row>
    <row r="11169">
      <c r="A11169" s="10">
        <v>45239.0</v>
      </c>
      <c r="B11169" s="11" t="s">
        <v>1862</v>
      </c>
      <c r="C11169" s="12">
        <v>1.0</v>
      </c>
      <c r="D11169" s="12">
        <f t="shared" si="1"/>
        <v>9</v>
      </c>
    </row>
    <row r="11170">
      <c r="A11170" s="10">
        <v>45239.0</v>
      </c>
      <c r="B11170" s="11" t="s">
        <v>1585</v>
      </c>
      <c r="C11170" s="12">
        <v>1.0</v>
      </c>
      <c r="D11170" s="12">
        <f t="shared" si="1"/>
        <v>9</v>
      </c>
    </row>
    <row r="11171">
      <c r="A11171" s="10">
        <v>45239.0</v>
      </c>
      <c r="B11171" s="11" t="s">
        <v>6022</v>
      </c>
      <c r="C11171" s="12">
        <v>1.0</v>
      </c>
      <c r="D11171" s="12">
        <f t="shared" si="1"/>
        <v>9</v>
      </c>
    </row>
    <row r="11172">
      <c r="A11172" s="10">
        <v>45239.0</v>
      </c>
      <c r="B11172" s="11" t="s">
        <v>1952</v>
      </c>
      <c r="C11172" s="12">
        <v>1.0</v>
      </c>
      <c r="D11172" s="12">
        <f t="shared" si="1"/>
        <v>9</v>
      </c>
    </row>
    <row r="11173">
      <c r="A11173" s="10">
        <v>45239.0</v>
      </c>
      <c r="B11173" s="11" t="s">
        <v>557</v>
      </c>
      <c r="C11173" s="12">
        <v>1.0</v>
      </c>
      <c r="D11173" s="12">
        <f t="shared" si="1"/>
        <v>9</v>
      </c>
    </row>
    <row r="11174">
      <c r="A11174" s="10">
        <v>45239.0</v>
      </c>
      <c r="B11174" s="11" t="s">
        <v>114</v>
      </c>
      <c r="C11174" s="12">
        <v>1.0</v>
      </c>
      <c r="D11174" s="12">
        <f t="shared" si="1"/>
        <v>9</v>
      </c>
    </row>
    <row r="11175">
      <c r="A11175" s="10">
        <v>45239.0</v>
      </c>
      <c r="B11175" s="11" t="s">
        <v>6023</v>
      </c>
      <c r="C11175" s="12">
        <v>1.0</v>
      </c>
      <c r="D11175" s="12">
        <f t="shared" si="1"/>
        <v>9</v>
      </c>
    </row>
    <row r="11176">
      <c r="A11176" s="10">
        <v>45239.0</v>
      </c>
      <c r="B11176" s="11" t="s">
        <v>3240</v>
      </c>
      <c r="C11176" s="12">
        <v>1.0</v>
      </c>
      <c r="D11176" s="12">
        <f t="shared" si="1"/>
        <v>9</v>
      </c>
    </row>
    <row r="11177">
      <c r="A11177" s="10">
        <v>45239.0</v>
      </c>
      <c r="B11177" s="11" t="s">
        <v>1140</v>
      </c>
      <c r="C11177" s="12">
        <v>1.0</v>
      </c>
      <c r="D11177" s="12">
        <f t="shared" si="1"/>
        <v>9</v>
      </c>
    </row>
    <row r="11178">
      <c r="A11178" s="10">
        <v>45239.0</v>
      </c>
      <c r="B11178" s="11" t="s">
        <v>424</v>
      </c>
      <c r="C11178" s="12">
        <v>1.0</v>
      </c>
      <c r="D11178" s="12">
        <f t="shared" si="1"/>
        <v>9</v>
      </c>
    </row>
    <row r="11179">
      <c r="A11179" s="10">
        <v>45239.0</v>
      </c>
      <c r="B11179" s="11" t="s">
        <v>569</v>
      </c>
      <c r="C11179" s="12">
        <v>1.0</v>
      </c>
      <c r="D11179" s="12">
        <f t="shared" si="1"/>
        <v>9</v>
      </c>
    </row>
    <row r="11180">
      <c r="A11180" s="10">
        <v>45239.0</v>
      </c>
      <c r="B11180" s="11" t="s">
        <v>4981</v>
      </c>
      <c r="C11180" s="12">
        <v>1.0</v>
      </c>
      <c r="D11180" s="12">
        <f t="shared" si="1"/>
        <v>9</v>
      </c>
    </row>
    <row r="11181">
      <c r="A11181" s="10">
        <v>45239.0</v>
      </c>
      <c r="B11181" s="11" t="s">
        <v>1055</v>
      </c>
      <c r="C11181" s="12">
        <v>1.0</v>
      </c>
      <c r="D11181" s="12">
        <f t="shared" si="1"/>
        <v>9</v>
      </c>
    </row>
    <row r="11182">
      <c r="A11182" s="10">
        <v>45239.0</v>
      </c>
      <c r="B11182" s="11" t="s">
        <v>1254</v>
      </c>
      <c r="C11182" s="12">
        <v>1.0</v>
      </c>
      <c r="D11182" s="12">
        <f t="shared" si="1"/>
        <v>9</v>
      </c>
    </row>
    <row r="11183">
      <c r="A11183" s="10">
        <v>45239.0</v>
      </c>
      <c r="B11183" s="11" t="s">
        <v>846</v>
      </c>
      <c r="C11183" s="12">
        <v>1.0</v>
      </c>
      <c r="D11183" s="12">
        <f t="shared" si="1"/>
        <v>9</v>
      </c>
    </row>
    <row r="11184">
      <c r="A11184" s="10">
        <v>45239.0</v>
      </c>
      <c r="B11184" s="11" t="s">
        <v>6024</v>
      </c>
      <c r="C11184" s="12">
        <v>1.0</v>
      </c>
      <c r="D11184" s="12">
        <f t="shared" si="1"/>
        <v>9</v>
      </c>
    </row>
    <row r="11185">
      <c r="A11185" s="10">
        <v>45239.0</v>
      </c>
      <c r="B11185" s="11" t="s">
        <v>1836</v>
      </c>
      <c r="C11185" s="12">
        <v>1.0</v>
      </c>
      <c r="D11185" s="12">
        <f t="shared" si="1"/>
        <v>9</v>
      </c>
    </row>
    <row r="11186">
      <c r="A11186" s="10">
        <v>45239.0</v>
      </c>
      <c r="B11186" s="11" t="s">
        <v>6025</v>
      </c>
      <c r="C11186" s="12">
        <v>1.0</v>
      </c>
      <c r="D11186" s="12">
        <f t="shared" si="1"/>
        <v>9</v>
      </c>
    </row>
    <row r="11187">
      <c r="A11187" s="10">
        <v>45239.0</v>
      </c>
      <c r="B11187" s="11" t="s">
        <v>857</v>
      </c>
      <c r="C11187" s="12">
        <v>1.0</v>
      </c>
      <c r="D11187" s="12">
        <f t="shared" si="1"/>
        <v>9</v>
      </c>
    </row>
    <row r="11188">
      <c r="A11188" s="10">
        <v>45239.0</v>
      </c>
      <c r="B11188" s="11" t="s">
        <v>6026</v>
      </c>
      <c r="C11188" s="12">
        <v>1.0</v>
      </c>
      <c r="D11188" s="12">
        <f t="shared" si="1"/>
        <v>9</v>
      </c>
    </row>
    <row r="11189">
      <c r="A11189" s="10">
        <v>45232.0</v>
      </c>
      <c r="B11189" s="11" t="s">
        <v>2778</v>
      </c>
      <c r="C11189" s="12">
        <v>1.0</v>
      </c>
      <c r="D11189" s="12">
        <f t="shared" si="1"/>
        <v>2</v>
      </c>
    </row>
    <row r="11190">
      <c r="A11190" s="10">
        <v>45232.0</v>
      </c>
      <c r="B11190" s="11" t="s">
        <v>1519</v>
      </c>
      <c r="C11190" s="12">
        <v>1.0</v>
      </c>
      <c r="D11190" s="12">
        <f t="shared" si="1"/>
        <v>2</v>
      </c>
    </row>
    <row r="11191">
      <c r="A11191" s="10">
        <v>45232.0</v>
      </c>
      <c r="B11191" s="11" t="s">
        <v>6027</v>
      </c>
      <c r="C11191" s="12">
        <v>1.0</v>
      </c>
      <c r="D11191" s="12">
        <f t="shared" si="1"/>
        <v>2</v>
      </c>
    </row>
    <row r="11192">
      <c r="A11192" s="10">
        <v>45232.0</v>
      </c>
      <c r="B11192" s="11" t="s">
        <v>1276</v>
      </c>
      <c r="C11192" s="12">
        <v>1.0</v>
      </c>
      <c r="D11192" s="12">
        <f t="shared" si="1"/>
        <v>2</v>
      </c>
    </row>
    <row r="11193">
      <c r="A11193" s="10">
        <v>45232.0</v>
      </c>
      <c r="B11193" s="11" t="s">
        <v>324</v>
      </c>
      <c r="C11193" s="12">
        <v>1.0</v>
      </c>
      <c r="D11193" s="12">
        <f t="shared" si="1"/>
        <v>2</v>
      </c>
    </row>
    <row r="11194">
      <c r="A11194" s="10">
        <v>45232.0</v>
      </c>
      <c r="B11194" s="11" t="s">
        <v>6028</v>
      </c>
      <c r="C11194" s="12">
        <v>1.0</v>
      </c>
      <c r="D11194" s="12">
        <f t="shared" si="1"/>
        <v>2</v>
      </c>
    </row>
    <row r="11195">
      <c r="A11195" s="10">
        <v>45232.0</v>
      </c>
      <c r="B11195" s="11" t="s">
        <v>982</v>
      </c>
      <c r="C11195" s="12">
        <v>1.0</v>
      </c>
      <c r="D11195" s="12">
        <f t="shared" si="1"/>
        <v>2</v>
      </c>
    </row>
    <row r="11196">
      <c r="A11196" s="10">
        <v>45232.0</v>
      </c>
      <c r="B11196" s="11" t="s">
        <v>6029</v>
      </c>
      <c r="C11196" s="12">
        <v>1.0</v>
      </c>
      <c r="D11196" s="12">
        <f t="shared" si="1"/>
        <v>2</v>
      </c>
    </row>
    <row r="11197">
      <c r="A11197" s="10">
        <v>45232.0</v>
      </c>
      <c r="B11197" s="11" t="s">
        <v>6030</v>
      </c>
      <c r="C11197" s="12">
        <v>1.0</v>
      </c>
      <c r="D11197" s="12">
        <f t="shared" si="1"/>
        <v>2</v>
      </c>
    </row>
    <row r="11198">
      <c r="A11198" s="10">
        <v>45232.0</v>
      </c>
      <c r="B11198" s="11" t="s">
        <v>6031</v>
      </c>
      <c r="C11198" s="12">
        <v>1.0</v>
      </c>
      <c r="D11198" s="12">
        <f t="shared" si="1"/>
        <v>2</v>
      </c>
    </row>
    <row r="11199">
      <c r="A11199" s="10">
        <v>45232.0</v>
      </c>
      <c r="B11199" s="11" t="s">
        <v>6032</v>
      </c>
      <c r="C11199" s="12">
        <v>1.0</v>
      </c>
      <c r="D11199" s="12">
        <f t="shared" si="1"/>
        <v>2</v>
      </c>
    </row>
    <row r="11200">
      <c r="A11200" s="10">
        <v>45232.0</v>
      </c>
      <c r="B11200" s="11" t="s">
        <v>4947</v>
      </c>
      <c r="C11200" s="12">
        <v>1.0</v>
      </c>
      <c r="D11200" s="12">
        <f t="shared" si="1"/>
        <v>2</v>
      </c>
    </row>
    <row r="11201">
      <c r="A11201" s="10">
        <v>45232.0</v>
      </c>
      <c r="B11201" s="11" t="s">
        <v>6033</v>
      </c>
      <c r="C11201" s="12">
        <v>1.0</v>
      </c>
      <c r="D11201" s="12">
        <f t="shared" si="1"/>
        <v>2</v>
      </c>
    </row>
    <row r="11202">
      <c r="A11202" s="10">
        <v>45232.0</v>
      </c>
      <c r="B11202" s="11" t="s">
        <v>6034</v>
      </c>
      <c r="C11202" s="12">
        <v>1.0</v>
      </c>
      <c r="D11202" s="12">
        <f t="shared" si="1"/>
        <v>2</v>
      </c>
    </row>
    <row r="11203">
      <c r="A11203" s="10">
        <v>45237.0</v>
      </c>
      <c r="B11203" s="11" t="s">
        <v>1589</v>
      </c>
      <c r="C11203" s="12">
        <v>1.0</v>
      </c>
      <c r="D11203" s="12">
        <f t="shared" si="1"/>
        <v>7</v>
      </c>
    </row>
    <row r="11204">
      <c r="A11204" s="10">
        <v>45237.0</v>
      </c>
      <c r="B11204" s="11" t="s">
        <v>1130</v>
      </c>
      <c r="C11204" s="12">
        <v>1.0</v>
      </c>
      <c r="D11204" s="12">
        <f t="shared" si="1"/>
        <v>7</v>
      </c>
    </row>
    <row r="11205">
      <c r="A11205" s="10">
        <v>45237.0</v>
      </c>
      <c r="B11205" s="11" t="s">
        <v>890</v>
      </c>
      <c r="C11205" s="12">
        <v>1.0</v>
      </c>
      <c r="D11205" s="12">
        <f t="shared" si="1"/>
        <v>7</v>
      </c>
    </row>
    <row r="11206">
      <c r="A11206" s="10">
        <v>45237.0</v>
      </c>
      <c r="B11206" s="11" t="s">
        <v>2296</v>
      </c>
      <c r="C11206" s="12">
        <v>1.0</v>
      </c>
      <c r="D11206" s="12">
        <f t="shared" si="1"/>
        <v>7</v>
      </c>
    </row>
    <row r="11207">
      <c r="A11207" s="10">
        <v>45237.0</v>
      </c>
      <c r="B11207" s="11" t="s">
        <v>3956</v>
      </c>
      <c r="C11207" s="12">
        <v>1.0</v>
      </c>
      <c r="D11207" s="12">
        <f t="shared" si="1"/>
        <v>7</v>
      </c>
    </row>
    <row r="11208">
      <c r="A11208" s="10">
        <v>45237.0</v>
      </c>
      <c r="B11208" s="11" t="s">
        <v>6035</v>
      </c>
      <c r="C11208" s="12">
        <v>1.0</v>
      </c>
      <c r="D11208" s="12">
        <f t="shared" si="1"/>
        <v>7</v>
      </c>
    </row>
    <row r="11209">
      <c r="A11209" s="10">
        <v>45237.0</v>
      </c>
      <c r="B11209" s="11" t="s">
        <v>2745</v>
      </c>
      <c r="C11209" s="12">
        <v>1.0</v>
      </c>
      <c r="D11209" s="12">
        <f t="shared" si="1"/>
        <v>7</v>
      </c>
    </row>
    <row r="11210">
      <c r="A11210" s="10">
        <v>45237.0</v>
      </c>
      <c r="B11210" s="11" t="s">
        <v>3080</v>
      </c>
      <c r="C11210" s="12">
        <v>1.0</v>
      </c>
      <c r="D11210" s="12">
        <f t="shared" si="1"/>
        <v>7</v>
      </c>
    </row>
    <row r="11211">
      <c r="A11211" s="10">
        <v>45237.0</v>
      </c>
      <c r="B11211" s="11" t="s">
        <v>1642</v>
      </c>
      <c r="C11211" s="12">
        <v>1.0</v>
      </c>
      <c r="D11211" s="12">
        <f t="shared" si="1"/>
        <v>7</v>
      </c>
    </row>
    <row r="11212">
      <c r="A11212" s="10">
        <v>45237.0</v>
      </c>
      <c r="B11212" s="11" t="s">
        <v>6036</v>
      </c>
      <c r="C11212" s="12">
        <v>1.0</v>
      </c>
      <c r="D11212" s="12">
        <f t="shared" si="1"/>
        <v>7</v>
      </c>
    </row>
    <row r="11213">
      <c r="A11213" s="10">
        <v>45237.0</v>
      </c>
      <c r="B11213" s="11" t="s">
        <v>535</v>
      </c>
      <c r="C11213" s="12">
        <v>1.0</v>
      </c>
      <c r="D11213" s="12">
        <f t="shared" si="1"/>
        <v>7</v>
      </c>
    </row>
    <row r="11214">
      <c r="A11214" s="10">
        <v>45237.0</v>
      </c>
      <c r="B11214" s="11" t="s">
        <v>2853</v>
      </c>
      <c r="C11214" s="12">
        <v>1.0</v>
      </c>
      <c r="D11214" s="12">
        <f t="shared" si="1"/>
        <v>7</v>
      </c>
    </row>
    <row r="11215">
      <c r="A11215" s="10">
        <v>45237.0</v>
      </c>
      <c r="B11215" s="11" t="s">
        <v>1270</v>
      </c>
      <c r="C11215" s="12">
        <v>1.0</v>
      </c>
      <c r="D11215" s="12">
        <f t="shared" si="1"/>
        <v>7</v>
      </c>
    </row>
    <row r="11216">
      <c r="A11216" s="10">
        <v>45237.0</v>
      </c>
      <c r="B11216" s="11" t="s">
        <v>2783</v>
      </c>
      <c r="C11216" s="12">
        <v>1.0</v>
      </c>
      <c r="D11216" s="12">
        <f t="shared" si="1"/>
        <v>7</v>
      </c>
    </row>
    <row r="11217">
      <c r="A11217" s="10">
        <v>45237.0</v>
      </c>
      <c r="B11217" s="11" t="s">
        <v>2476</v>
      </c>
      <c r="C11217" s="12">
        <v>1.0</v>
      </c>
      <c r="D11217" s="12">
        <f t="shared" si="1"/>
        <v>7</v>
      </c>
    </row>
    <row r="11218">
      <c r="A11218" s="10">
        <v>45237.0</v>
      </c>
      <c r="B11218" s="11" t="s">
        <v>4072</v>
      </c>
      <c r="C11218" s="12">
        <v>1.0</v>
      </c>
      <c r="D11218" s="12">
        <f t="shared" si="1"/>
        <v>7</v>
      </c>
    </row>
    <row r="11219">
      <c r="A11219" s="10">
        <v>45237.0</v>
      </c>
      <c r="B11219" s="11" t="s">
        <v>3360</v>
      </c>
      <c r="C11219" s="12">
        <v>1.0</v>
      </c>
      <c r="D11219" s="12">
        <f t="shared" si="1"/>
        <v>7</v>
      </c>
    </row>
    <row r="11220">
      <c r="A11220" s="10">
        <v>45237.0</v>
      </c>
      <c r="B11220" s="11" t="s">
        <v>871</v>
      </c>
      <c r="C11220" s="12">
        <v>1.0</v>
      </c>
      <c r="D11220" s="12">
        <f t="shared" si="1"/>
        <v>7</v>
      </c>
    </row>
    <row r="11221">
      <c r="A11221" s="10">
        <v>45256.0</v>
      </c>
      <c r="B11221" s="11" t="s">
        <v>4292</v>
      </c>
      <c r="C11221" s="12">
        <v>1.0</v>
      </c>
      <c r="D11221" s="12">
        <f t="shared" si="1"/>
        <v>26</v>
      </c>
    </row>
    <row r="11222">
      <c r="A11222" s="10">
        <v>45256.0</v>
      </c>
      <c r="B11222" s="11" t="s">
        <v>1686</v>
      </c>
      <c r="C11222" s="12">
        <v>1.0</v>
      </c>
      <c r="D11222" s="12">
        <f t="shared" si="1"/>
        <v>26</v>
      </c>
    </row>
    <row r="11223">
      <c r="A11223" s="10">
        <v>45256.0</v>
      </c>
      <c r="B11223" s="11" t="s">
        <v>3592</v>
      </c>
      <c r="C11223" s="12">
        <v>1.0</v>
      </c>
      <c r="D11223" s="12">
        <f t="shared" si="1"/>
        <v>26</v>
      </c>
    </row>
    <row r="11224">
      <c r="A11224" s="10">
        <v>45256.0</v>
      </c>
      <c r="B11224" s="11" t="s">
        <v>1022</v>
      </c>
      <c r="C11224" s="12">
        <v>1.0</v>
      </c>
      <c r="D11224" s="12">
        <f t="shared" si="1"/>
        <v>26</v>
      </c>
    </row>
    <row r="11225">
      <c r="A11225" s="10">
        <v>45256.0</v>
      </c>
      <c r="B11225" s="11" t="s">
        <v>6037</v>
      </c>
      <c r="C11225" s="12">
        <v>1.0</v>
      </c>
      <c r="D11225" s="12">
        <f t="shared" si="1"/>
        <v>26</v>
      </c>
    </row>
    <row r="11226">
      <c r="A11226" s="10">
        <v>45256.0</v>
      </c>
      <c r="B11226" s="11" t="s">
        <v>1519</v>
      </c>
      <c r="C11226" s="12">
        <v>1.0</v>
      </c>
      <c r="D11226" s="12">
        <f t="shared" si="1"/>
        <v>26</v>
      </c>
    </row>
    <row r="11227">
      <c r="A11227" s="10">
        <v>45256.0</v>
      </c>
      <c r="B11227" s="11" t="s">
        <v>6038</v>
      </c>
      <c r="C11227" s="12">
        <v>1.0</v>
      </c>
      <c r="D11227" s="12">
        <f t="shared" si="1"/>
        <v>26</v>
      </c>
    </row>
    <row r="11228">
      <c r="A11228" s="10">
        <v>45256.0</v>
      </c>
      <c r="B11228" s="11" t="s">
        <v>870</v>
      </c>
      <c r="C11228" s="12">
        <v>1.0</v>
      </c>
      <c r="D11228" s="12">
        <f t="shared" si="1"/>
        <v>26</v>
      </c>
    </row>
    <row r="11229">
      <c r="A11229" s="10">
        <v>45255.0</v>
      </c>
      <c r="B11229" s="11" t="s">
        <v>2209</v>
      </c>
      <c r="C11229" s="12">
        <v>1.0</v>
      </c>
      <c r="D11229" s="12">
        <f t="shared" si="1"/>
        <v>25</v>
      </c>
    </row>
    <row r="11230">
      <c r="A11230" s="10">
        <v>45255.0</v>
      </c>
      <c r="B11230" s="11" t="s">
        <v>769</v>
      </c>
      <c r="C11230" s="12">
        <v>1.0</v>
      </c>
      <c r="D11230" s="12">
        <f t="shared" si="1"/>
        <v>25</v>
      </c>
    </row>
    <row r="11231">
      <c r="A11231" s="10">
        <v>45255.0</v>
      </c>
      <c r="B11231" s="11" t="s">
        <v>6039</v>
      </c>
      <c r="C11231" s="12">
        <v>1.0</v>
      </c>
      <c r="D11231" s="12">
        <f t="shared" si="1"/>
        <v>25</v>
      </c>
    </row>
    <row r="11232">
      <c r="A11232" s="10">
        <v>45255.0</v>
      </c>
      <c r="B11232" s="11" t="s">
        <v>6040</v>
      </c>
      <c r="C11232" s="12">
        <v>1.0</v>
      </c>
      <c r="D11232" s="12">
        <f t="shared" si="1"/>
        <v>25</v>
      </c>
    </row>
    <row r="11233">
      <c r="A11233" s="10">
        <v>45255.0</v>
      </c>
      <c r="B11233" s="11" t="s">
        <v>6041</v>
      </c>
      <c r="C11233" s="12">
        <v>1.0</v>
      </c>
      <c r="D11233" s="12">
        <f t="shared" si="1"/>
        <v>25</v>
      </c>
    </row>
    <row r="11234">
      <c r="A11234" s="10">
        <v>45247.0</v>
      </c>
      <c r="B11234" s="11" t="s">
        <v>331</v>
      </c>
      <c r="C11234" s="12">
        <v>1.0</v>
      </c>
      <c r="D11234" s="12">
        <f t="shared" si="1"/>
        <v>17</v>
      </c>
    </row>
    <row r="11235">
      <c r="A11235" s="10">
        <v>45247.0</v>
      </c>
      <c r="B11235" s="11" t="s">
        <v>1745</v>
      </c>
      <c r="C11235" s="12">
        <v>1.0</v>
      </c>
      <c r="D11235" s="12">
        <f t="shared" si="1"/>
        <v>17</v>
      </c>
    </row>
    <row r="11236">
      <c r="A11236" s="10">
        <v>45247.0</v>
      </c>
      <c r="B11236" s="11" t="s">
        <v>1912</v>
      </c>
      <c r="C11236" s="12">
        <v>1.0</v>
      </c>
      <c r="D11236" s="12">
        <f t="shared" si="1"/>
        <v>17</v>
      </c>
    </row>
    <row r="11237">
      <c r="A11237" s="10">
        <v>45247.0</v>
      </c>
      <c r="B11237" s="11" t="s">
        <v>1683</v>
      </c>
      <c r="C11237" s="12">
        <v>1.0</v>
      </c>
      <c r="D11237" s="12">
        <f t="shared" si="1"/>
        <v>17</v>
      </c>
    </row>
    <row r="11238">
      <c r="A11238" s="10">
        <v>45247.0</v>
      </c>
      <c r="B11238" s="11" t="s">
        <v>870</v>
      </c>
      <c r="C11238" s="12">
        <v>1.0</v>
      </c>
      <c r="D11238" s="12">
        <f t="shared" si="1"/>
        <v>17</v>
      </c>
    </row>
    <row r="11239">
      <c r="A11239" s="10">
        <v>45247.0</v>
      </c>
      <c r="B11239" s="11" t="s">
        <v>1915</v>
      </c>
      <c r="C11239" s="12">
        <v>1.0</v>
      </c>
      <c r="D11239" s="12">
        <f t="shared" si="1"/>
        <v>17</v>
      </c>
    </row>
    <row r="11240">
      <c r="A11240" s="10">
        <v>45247.0</v>
      </c>
      <c r="B11240" s="11" t="s">
        <v>6042</v>
      </c>
      <c r="C11240" s="12">
        <v>1.0</v>
      </c>
      <c r="D11240" s="12">
        <f t="shared" si="1"/>
        <v>17</v>
      </c>
    </row>
    <row r="11241">
      <c r="A11241" s="10">
        <v>45247.0</v>
      </c>
      <c r="B11241" s="11" t="s">
        <v>4344</v>
      </c>
      <c r="C11241" s="12">
        <v>1.0</v>
      </c>
      <c r="D11241" s="12">
        <f t="shared" si="1"/>
        <v>17</v>
      </c>
    </row>
    <row r="11242">
      <c r="A11242" s="10">
        <v>45247.0</v>
      </c>
      <c r="B11242" s="11" t="s">
        <v>6043</v>
      </c>
      <c r="C11242" s="12">
        <v>1.0</v>
      </c>
      <c r="D11242" s="12">
        <f t="shared" si="1"/>
        <v>17</v>
      </c>
    </row>
    <row r="11243">
      <c r="A11243" s="10">
        <v>45247.0</v>
      </c>
      <c r="B11243" s="11" t="s">
        <v>6044</v>
      </c>
      <c r="C11243" s="12">
        <v>1.0</v>
      </c>
      <c r="D11243" s="12">
        <f t="shared" si="1"/>
        <v>17</v>
      </c>
    </row>
    <row r="11244">
      <c r="A11244" s="10">
        <v>45247.0</v>
      </c>
      <c r="B11244" s="11" t="s">
        <v>2719</v>
      </c>
      <c r="C11244" s="12">
        <v>1.0</v>
      </c>
      <c r="D11244" s="12">
        <f t="shared" si="1"/>
        <v>17</v>
      </c>
    </row>
    <row r="11245">
      <c r="A11245" s="10">
        <v>45247.0</v>
      </c>
      <c r="B11245" s="11" t="s">
        <v>6045</v>
      </c>
      <c r="C11245" s="12">
        <v>1.0</v>
      </c>
      <c r="D11245" s="12">
        <f t="shared" si="1"/>
        <v>17</v>
      </c>
    </row>
    <row r="11246">
      <c r="A11246" s="10">
        <v>45247.0</v>
      </c>
      <c r="B11246" s="11" t="s">
        <v>3855</v>
      </c>
      <c r="C11246" s="12">
        <v>1.0</v>
      </c>
      <c r="D11246" s="12">
        <f t="shared" si="1"/>
        <v>17</v>
      </c>
    </row>
    <row r="11247">
      <c r="A11247" s="10">
        <v>45247.0</v>
      </c>
      <c r="B11247" s="11" t="s">
        <v>6046</v>
      </c>
      <c r="C11247" s="12">
        <v>1.0</v>
      </c>
      <c r="D11247" s="12">
        <f t="shared" si="1"/>
        <v>17</v>
      </c>
    </row>
    <row r="11248">
      <c r="A11248" s="10">
        <v>45247.0</v>
      </c>
      <c r="B11248" s="11" t="s">
        <v>2128</v>
      </c>
      <c r="C11248" s="12">
        <v>1.0</v>
      </c>
      <c r="D11248" s="12">
        <f t="shared" si="1"/>
        <v>17</v>
      </c>
    </row>
    <row r="11249">
      <c r="A11249" s="10">
        <v>45253.0</v>
      </c>
      <c r="B11249" s="11" t="s">
        <v>45</v>
      </c>
      <c r="C11249" s="12">
        <v>1.0</v>
      </c>
      <c r="D11249" s="12">
        <f t="shared" si="1"/>
        <v>23</v>
      </c>
    </row>
    <row r="11250">
      <c r="A11250" s="10">
        <v>45253.0</v>
      </c>
      <c r="B11250" s="11" t="s">
        <v>2122</v>
      </c>
      <c r="C11250" s="12">
        <v>1.0</v>
      </c>
      <c r="D11250" s="12">
        <f t="shared" si="1"/>
        <v>23</v>
      </c>
    </row>
    <row r="11251">
      <c r="A11251" s="10">
        <v>45253.0</v>
      </c>
      <c r="B11251" s="11" t="s">
        <v>597</v>
      </c>
      <c r="C11251" s="12">
        <v>1.0</v>
      </c>
      <c r="D11251" s="12">
        <f t="shared" si="1"/>
        <v>23</v>
      </c>
    </row>
    <row r="11252">
      <c r="A11252" s="10">
        <v>45253.0</v>
      </c>
      <c r="B11252" s="11" t="s">
        <v>1711</v>
      </c>
      <c r="C11252" s="12">
        <v>1.0</v>
      </c>
      <c r="D11252" s="12">
        <f t="shared" si="1"/>
        <v>23</v>
      </c>
    </row>
    <row r="11253">
      <c r="A11253" s="10">
        <v>45253.0</v>
      </c>
      <c r="B11253" s="11" t="s">
        <v>331</v>
      </c>
      <c r="C11253" s="12">
        <v>1.0</v>
      </c>
      <c r="D11253" s="12">
        <f t="shared" si="1"/>
        <v>23</v>
      </c>
    </row>
    <row r="11254">
      <c r="A11254" s="10">
        <v>45253.0</v>
      </c>
      <c r="B11254" s="11" t="s">
        <v>916</v>
      </c>
      <c r="C11254" s="12">
        <v>1.0</v>
      </c>
      <c r="D11254" s="12">
        <f t="shared" si="1"/>
        <v>23</v>
      </c>
    </row>
    <row r="11255">
      <c r="A11255" s="10">
        <v>45253.0</v>
      </c>
      <c r="B11255" s="11" t="s">
        <v>42</v>
      </c>
      <c r="C11255" s="12">
        <v>1.0</v>
      </c>
      <c r="D11255" s="12">
        <f t="shared" si="1"/>
        <v>23</v>
      </c>
    </row>
    <row r="11256">
      <c r="A11256" s="10">
        <v>45253.0</v>
      </c>
      <c r="B11256" s="11" t="s">
        <v>6047</v>
      </c>
      <c r="C11256" s="12">
        <v>1.0</v>
      </c>
      <c r="D11256" s="12">
        <f t="shared" si="1"/>
        <v>23</v>
      </c>
    </row>
    <row r="11257">
      <c r="A11257" s="10">
        <v>45253.0</v>
      </c>
      <c r="B11257" s="11" t="s">
        <v>1787</v>
      </c>
      <c r="C11257" s="12">
        <v>1.0</v>
      </c>
      <c r="D11257" s="12">
        <f t="shared" si="1"/>
        <v>23</v>
      </c>
    </row>
    <row r="11258">
      <c r="A11258" s="10">
        <v>45253.0</v>
      </c>
      <c r="B11258" s="11" t="s">
        <v>5599</v>
      </c>
      <c r="C11258" s="12">
        <v>1.0</v>
      </c>
      <c r="D11258" s="12">
        <f t="shared" si="1"/>
        <v>23</v>
      </c>
    </row>
    <row r="11259">
      <c r="A11259" s="10">
        <v>45253.0</v>
      </c>
      <c r="B11259" s="11" t="s">
        <v>5365</v>
      </c>
      <c r="C11259" s="12">
        <v>1.0</v>
      </c>
      <c r="D11259" s="12">
        <f t="shared" si="1"/>
        <v>23</v>
      </c>
    </row>
    <row r="11260">
      <c r="A11260" s="10">
        <v>45253.0</v>
      </c>
      <c r="B11260" s="11" t="s">
        <v>6048</v>
      </c>
      <c r="C11260" s="12">
        <v>1.0</v>
      </c>
      <c r="D11260" s="12">
        <f t="shared" si="1"/>
        <v>23</v>
      </c>
    </row>
    <row r="11261">
      <c r="A11261" s="10">
        <v>45253.0</v>
      </c>
      <c r="B11261" s="11" t="s">
        <v>4526</v>
      </c>
      <c r="C11261" s="12">
        <v>1.0</v>
      </c>
      <c r="D11261" s="12">
        <f t="shared" si="1"/>
        <v>23</v>
      </c>
    </row>
    <row r="11262">
      <c r="A11262" s="10">
        <v>45253.0</v>
      </c>
      <c r="B11262" s="11" t="s">
        <v>6049</v>
      </c>
      <c r="C11262" s="12">
        <v>1.0</v>
      </c>
      <c r="D11262" s="12">
        <f t="shared" si="1"/>
        <v>23</v>
      </c>
    </row>
    <row r="11263">
      <c r="A11263" s="10">
        <v>45253.0</v>
      </c>
      <c r="B11263" s="11" t="s">
        <v>2694</v>
      </c>
      <c r="C11263" s="12">
        <v>1.0</v>
      </c>
      <c r="D11263" s="12">
        <f t="shared" si="1"/>
        <v>23</v>
      </c>
    </row>
    <row r="11264">
      <c r="A11264" s="10">
        <v>45253.0</v>
      </c>
      <c r="B11264" s="11" t="s">
        <v>5041</v>
      </c>
      <c r="C11264" s="12">
        <v>1.0</v>
      </c>
      <c r="D11264" s="12">
        <f t="shared" si="1"/>
        <v>23</v>
      </c>
    </row>
    <row r="11265">
      <c r="A11265" s="10">
        <v>45253.0</v>
      </c>
      <c r="B11265" s="11" t="s">
        <v>6050</v>
      </c>
      <c r="C11265" s="12">
        <v>1.0</v>
      </c>
      <c r="D11265" s="12">
        <f t="shared" si="1"/>
        <v>23</v>
      </c>
    </row>
    <row r="11266">
      <c r="A11266" s="10">
        <v>45253.0</v>
      </c>
      <c r="B11266" s="11" t="s">
        <v>3488</v>
      </c>
      <c r="C11266" s="12">
        <v>1.0</v>
      </c>
      <c r="D11266" s="12">
        <f t="shared" si="1"/>
        <v>23</v>
      </c>
    </row>
    <row r="11267">
      <c r="A11267" s="10">
        <v>45253.0</v>
      </c>
      <c r="B11267" s="11" t="s">
        <v>2048</v>
      </c>
      <c r="C11267" s="12">
        <v>1.0</v>
      </c>
      <c r="D11267" s="12">
        <f t="shared" si="1"/>
        <v>23</v>
      </c>
    </row>
    <row r="11268">
      <c r="A11268" s="10">
        <v>45253.0</v>
      </c>
      <c r="B11268" s="11" t="s">
        <v>4722</v>
      </c>
      <c r="C11268" s="12">
        <v>1.0</v>
      </c>
      <c r="D11268" s="12">
        <f t="shared" si="1"/>
        <v>23</v>
      </c>
    </row>
    <row r="11269">
      <c r="A11269" s="10">
        <v>45253.0</v>
      </c>
      <c r="B11269" s="11" t="s">
        <v>2513</v>
      </c>
      <c r="C11269" s="12">
        <v>1.0</v>
      </c>
      <c r="D11269" s="12">
        <f t="shared" si="1"/>
        <v>23</v>
      </c>
    </row>
    <row r="11270">
      <c r="A11270" s="10">
        <v>45253.0</v>
      </c>
      <c r="B11270" s="11" t="s">
        <v>1718</v>
      </c>
      <c r="C11270" s="12">
        <v>1.0</v>
      </c>
      <c r="D11270" s="12">
        <f t="shared" si="1"/>
        <v>23</v>
      </c>
    </row>
    <row r="11271">
      <c r="A11271" s="10">
        <v>45253.0</v>
      </c>
      <c r="B11271" s="11" t="s">
        <v>2004</v>
      </c>
      <c r="C11271" s="12">
        <v>1.0</v>
      </c>
      <c r="D11271" s="12">
        <f t="shared" si="1"/>
        <v>23</v>
      </c>
    </row>
    <row r="11272">
      <c r="A11272" s="10">
        <v>45235.0</v>
      </c>
      <c r="B11272" s="11" t="s">
        <v>2676</v>
      </c>
      <c r="C11272" s="12">
        <v>1.0</v>
      </c>
      <c r="D11272" s="12">
        <f t="shared" si="1"/>
        <v>5</v>
      </c>
    </row>
    <row r="11273">
      <c r="A11273" s="10">
        <v>45235.0</v>
      </c>
      <c r="B11273" s="11" t="s">
        <v>1098</v>
      </c>
      <c r="C11273" s="12">
        <v>1.0</v>
      </c>
      <c r="D11273" s="12">
        <f t="shared" si="1"/>
        <v>5</v>
      </c>
    </row>
    <row r="11274">
      <c r="A11274" s="10">
        <v>45235.0</v>
      </c>
      <c r="B11274" s="11" t="s">
        <v>1012</v>
      </c>
      <c r="C11274" s="12">
        <v>1.0</v>
      </c>
      <c r="D11274" s="12">
        <f t="shared" si="1"/>
        <v>5</v>
      </c>
    </row>
    <row r="11275">
      <c r="A11275" s="10">
        <v>45235.0</v>
      </c>
      <c r="B11275" s="11" t="s">
        <v>1112</v>
      </c>
      <c r="C11275" s="12">
        <v>1.0</v>
      </c>
      <c r="D11275" s="12">
        <f t="shared" si="1"/>
        <v>5</v>
      </c>
    </row>
    <row r="11276">
      <c r="A11276" s="10">
        <v>45235.0</v>
      </c>
      <c r="B11276" s="11" t="s">
        <v>4553</v>
      </c>
      <c r="C11276" s="12">
        <v>1.0</v>
      </c>
      <c r="D11276" s="12">
        <f t="shared" si="1"/>
        <v>5</v>
      </c>
    </row>
    <row r="11277">
      <c r="A11277" s="10">
        <v>45235.0</v>
      </c>
      <c r="B11277" s="11" t="s">
        <v>6051</v>
      </c>
      <c r="C11277" s="12">
        <v>1.0</v>
      </c>
      <c r="D11277" s="12">
        <f t="shared" si="1"/>
        <v>5</v>
      </c>
    </row>
    <row r="11278">
      <c r="A11278" s="10">
        <v>45235.0</v>
      </c>
      <c r="B11278" s="11" t="s">
        <v>735</v>
      </c>
      <c r="C11278" s="12">
        <v>1.0</v>
      </c>
      <c r="D11278" s="12">
        <f t="shared" si="1"/>
        <v>5</v>
      </c>
    </row>
    <row r="11279">
      <c r="A11279" s="10">
        <v>45235.0</v>
      </c>
      <c r="B11279" s="11" t="s">
        <v>6052</v>
      </c>
      <c r="C11279" s="12">
        <v>1.0</v>
      </c>
      <c r="D11279" s="12">
        <f t="shared" si="1"/>
        <v>5</v>
      </c>
    </row>
    <row r="11280">
      <c r="A11280" s="10">
        <v>45254.0</v>
      </c>
      <c r="B11280" s="11" t="s">
        <v>856</v>
      </c>
      <c r="C11280" s="12">
        <v>1.0</v>
      </c>
      <c r="D11280" s="12">
        <f t="shared" si="1"/>
        <v>24</v>
      </c>
    </row>
    <row r="11281">
      <c r="A11281" s="10">
        <v>45254.0</v>
      </c>
      <c r="B11281" s="11" t="s">
        <v>79</v>
      </c>
      <c r="C11281" s="12">
        <v>1.0</v>
      </c>
      <c r="D11281" s="12">
        <f t="shared" si="1"/>
        <v>24</v>
      </c>
    </row>
    <row r="11282">
      <c r="A11282" s="10">
        <v>45254.0</v>
      </c>
      <c r="B11282" s="11" t="s">
        <v>355</v>
      </c>
      <c r="C11282" s="12">
        <v>1.0</v>
      </c>
      <c r="D11282" s="12">
        <f t="shared" si="1"/>
        <v>24</v>
      </c>
    </row>
    <row r="11283">
      <c r="A11283" s="10">
        <v>45254.0</v>
      </c>
      <c r="B11283" s="11" t="s">
        <v>6053</v>
      </c>
      <c r="C11283" s="12">
        <v>1.0</v>
      </c>
      <c r="D11283" s="12">
        <f t="shared" si="1"/>
        <v>24</v>
      </c>
    </row>
    <row r="11284">
      <c r="A11284" s="10">
        <v>45254.0</v>
      </c>
      <c r="B11284" s="11" t="s">
        <v>1915</v>
      </c>
      <c r="C11284" s="12">
        <v>1.0</v>
      </c>
      <c r="D11284" s="12">
        <f t="shared" si="1"/>
        <v>24</v>
      </c>
    </row>
    <row r="11285">
      <c r="A11285" s="10">
        <v>45254.0</v>
      </c>
      <c r="B11285" s="11" t="s">
        <v>3966</v>
      </c>
      <c r="C11285" s="12">
        <v>1.0</v>
      </c>
      <c r="D11285" s="12">
        <f t="shared" si="1"/>
        <v>24</v>
      </c>
    </row>
    <row r="11286">
      <c r="A11286" s="10">
        <v>45254.0</v>
      </c>
      <c r="B11286" s="11" t="s">
        <v>348</v>
      </c>
      <c r="C11286" s="12">
        <v>1.0</v>
      </c>
      <c r="D11286" s="12">
        <f t="shared" si="1"/>
        <v>24</v>
      </c>
    </row>
    <row r="11287">
      <c r="A11287" s="10">
        <v>45254.0</v>
      </c>
      <c r="B11287" s="11" t="s">
        <v>1865</v>
      </c>
      <c r="C11287" s="12">
        <v>1.0</v>
      </c>
      <c r="D11287" s="12">
        <f t="shared" si="1"/>
        <v>24</v>
      </c>
    </row>
    <row r="11288">
      <c r="A11288" s="10">
        <v>45254.0</v>
      </c>
      <c r="B11288" s="11" t="s">
        <v>6054</v>
      </c>
      <c r="C11288" s="12">
        <v>1.0</v>
      </c>
      <c r="D11288" s="12">
        <f t="shared" si="1"/>
        <v>24</v>
      </c>
    </row>
    <row r="11289">
      <c r="A11289" s="10">
        <v>45254.0</v>
      </c>
      <c r="B11289" s="11" t="s">
        <v>1650</v>
      </c>
      <c r="C11289" s="12">
        <v>1.0</v>
      </c>
      <c r="D11289" s="12">
        <f t="shared" si="1"/>
        <v>24</v>
      </c>
    </row>
    <row r="11290">
      <c r="A11290" s="10">
        <v>45254.0</v>
      </c>
      <c r="B11290" s="11" t="s">
        <v>4509</v>
      </c>
      <c r="C11290" s="12">
        <v>1.0</v>
      </c>
      <c r="D11290" s="12">
        <f t="shared" si="1"/>
        <v>24</v>
      </c>
    </row>
    <row r="11291">
      <c r="A11291" s="10">
        <v>45254.0</v>
      </c>
      <c r="B11291" s="11" t="s">
        <v>6055</v>
      </c>
      <c r="C11291" s="12">
        <v>1.0</v>
      </c>
      <c r="D11291" s="12">
        <f t="shared" si="1"/>
        <v>24</v>
      </c>
    </row>
    <row r="11292">
      <c r="A11292" s="10">
        <v>45254.0</v>
      </c>
      <c r="B11292" s="11" t="s">
        <v>1426</v>
      </c>
      <c r="C11292" s="12">
        <v>1.0</v>
      </c>
      <c r="D11292" s="12">
        <f t="shared" si="1"/>
        <v>24</v>
      </c>
    </row>
    <row r="11293">
      <c r="A11293" s="10">
        <v>45254.0</v>
      </c>
      <c r="B11293" s="11" t="s">
        <v>1720</v>
      </c>
      <c r="C11293" s="12">
        <v>1.0</v>
      </c>
      <c r="D11293" s="12">
        <f t="shared" si="1"/>
        <v>24</v>
      </c>
    </row>
    <row r="11294">
      <c r="A11294" s="10">
        <v>45254.0</v>
      </c>
      <c r="B11294" s="11" t="s">
        <v>892</v>
      </c>
      <c r="C11294" s="12">
        <v>1.0</v>
      </c>
      <c r="D11294" s="12">
        <f t="shared" si="1"/>
        <v>24</v>
      </c>
    </row>
    <row r="11295">
      <c r="A11295" s="10">
        <v>45254.0</v>
      </c>
      <c r="B11295" s="11" t="s">
        <v>4418</v>
      </c>
      <c r="C11295" s="12">
        <v>1.0</v>
      </c>
      <c r="D11295" s="12">
        <f t="shared" si="1"/>
        <v>24</v>
      </c>
    </row>
    <row r="11296">
      <c r="A11296" s="10">
        <v>45254.0</v>
      </c>
      <c r="B11296" s="11" t="s">
        <v>1995</v>
      </c>
      <c r="C11296" s="12">
        <v>1.0</v>
      </c>
      <c r="D11296" s="12">
        <f t="shared" si="1"/>
        <v>24</v>
      </c>
    </row>
    <row r="11297">
      <c r="A11297" s="10">
        <v>45254.0</v>
      </c>
      <c r="B11297" s="11" t="s">
        <v>2071</v>
      </c>
      <c r="C11297" s="12">
        <v>1.0</v>
      </c>
      <c r="D11297" s="12">
        <f t="shared" si="1"/>
        <v>24</v>
      </c>
    </row>
    <row r="11298">
      <c r="A11298" s="10">
        <v>45254.0</v>
      </c>
      <c r="B11298" s="11" t="s">
        <v>943</v>
      </c>
      <c r="C11298" s="12">
        <v>1.0</v>
      </c>
      <c r="D11298" s="12">
        <f t="shared" si="1"/>
        <v>24</v>
      </c>
    </row>
    <row r="11299">
      <c r="A11299" s="10">
        <v>45254.0</v>
      </c>
      <c r="B11299" s="11" t="s">
        <v>6056</v>
      </c>
      <c r="C11299" s="12">
        <v>1.0</v>
      </c>
      <c r="D11299" s="12">
        <f t="shared" si="1"/>
        <v>24</v>
      </c>
    </row>
    <row r="11300">
      <c r="A11300" s="10">
        <v>45254.0</v>
      </c>
      <c r="B11300" s="11" t="s">
        <v>6057</v>
      </c>
      <c r="C11300" s="12">
        <v>1.0</v>
      </c>
      <c r="D11300" s="12">
        <f t="shared" si="1"/>
        <v>24</v>
      </c>
    </row>
    <row r="11301">
      <c r="A11301" s="10">
        <v>45254.0</v>
      </c>
      <c r="B11301" s="11" t="s">
        <v>1354</v>
      </c>
      <c r="C11301" s="12">
        <v>1.0</v>
      </c>
      <c r="D11301" s="12">
        <f t="shared" si="1"/>
        <v>24</v>
      </c>
    </row>
    <row r="11302">
      <c r="A11302" s="10">
        <v>45254.0</v>
      </c>
      <c r="B11302" s="11" t="s">
        <v>6058</v>
      </c>
      <c r="C11302" s="12">
        <v>1.0</v>
      </c>
      <c r="D11302" s="12">
        <f t="shared" si="1"/>
        <v>24</v>
      </c>
    </row>
    <row r="11303">
      <c r="A11303" s="10">
        <v>45254.0</v>
      </c>
      <c r="B11303" s="11" t="s">
        <v>6059</v>
      </c>
      <c r="C11303" s="12">
        <v>1.0</v>
      </c>
      <c r="D11303" s="12">
        <f t="shared" si="1"/>
        <v>24</v>
      </c>
    </row>
    <row r="11304">
      <c r="A11304" s="10">
        <v>45254.0</v>
      </c>
      <c r="B11304" s="11" t="s">
        <v>2040</v>
      </c>
      <c r="C11304" s="12">
        <v>1.0</v>
      </c>
      <c r="D11304" s="12">
        <f t="shared" si="1"/>
        <v>24</v>
      </c>
    </row>
    <row r="11305">
      <c r="A11305" s="10">
        <v>45254.0</v>
      </c>
      <c r="B11305" s="11" t="s">
        <v>2902</v>
      </c>
      <c r="C11305" s="12">
        <v>1.0</v>
      </c>
      <c r="D11305" s="12">
        <f t="shared" si="1"/>
        <v>24</v>
      </c>
    </row>
    <row r="11306">
      <c r="A11306" s="10">
        <v>45246.0</v>
      </c>
      <c r="B11306" s="11" t="s">
        <v>6060</v>
      </c>
      <c r="C11306" s="12">
        <v>1.0</v>
      </c>
      <c r="D11306" s="12">
        <f t="shared" si="1"/>
        <v>16</v>
      </c>
    </row>
    <row r="11307">
      <c r="A11307" s="10">
        <v>45246.0</v>
      </c>
      <c r="B11307" s="11" t="s">
        <v>3966</v>
      </c>
      <c r="C11307" s="12">
        <v>1.0</v>
      </c>
      <c r="D11307" s="12">
        <f t="shared" si="1"/>
        <v>16</v>
      </c>
    </row>
    <row r="11308">
      <c r="A11308" s="10">
        <v>45246.0</v>
      </c>
      <c r="B11308" s="11" t="s">
        <v>770</v>
      </c>
      <c r="C11308" s="12">
        <v>1.0</v>
      </c>
      <c r="D11308" s="12">
        <f t="shared" si="1"/>
        <v>16</v>
      </c>
    </row>
    <row r="11309">
      <c r="A11309" s="10">
        <v>45246.0</v>
      </c>
      <c r="B11309" s="11" t="s">
        <v>1742</v>
      </c>
      <c r="C11309" s="12">
        <v>1.0</v>
      </c>
      <c r="D11309" s="12">
        <f t="shared" si="1"/>
        <v>16</v>
      </c>
    </row>
    <row r="11310">
      <c r="A11310" s="10">
        <v>45246.0</v>
      </c>
      <c r="B11310" s="11" t="s">
        <v>307</v>
      </c>
      <c r="C11310" s="12">
        <v>1.0</v>
      </c>
      <c r="D11310" s="12">
        <f t="shared" si="1"/>
        <v>16</v>
      </c>
    </row>
    <row r="11311">
      <c r="A11311" s="10">
        <v>45246.0</v>
      </c>
      <c r="B11311" s="11" t="s">
        <v>272</v>
      </c>
      <c r="C11311" s="12">
        <v>1.0</v>
      </c>
      <c r="D11311" s="12">
        <f t="shared" si="1"/>
        <v>16</v>
      </c>
    </row>
    <row r="11312">
      <c r="A11312" s="10">
        <v>45246.0</v>
      </c>
      <c r="B11312" s="11" t="s">
        <v>295</v>
      </c>
      <c r="C11312" s="12">
        <v>1.0</v>
      </c>
      <c r="D11312" s="12">
        <f t="shared" si="1"/>
        <v>16</v>
      </c>
    </row>
    <row r="11313">
      <c r="A11313" s="10">
        <v>45246.0</v>
      </c>
      <c r="B11313" s="11" t="s">
        <v>1642</v>
      </c>
      <c r="C11313" s="12">
        <v>1.0</v>
      </c>
      <c r="D11313" s="12">
        <f t="shared" si="1"/>
        <v>16</v>
      </c>
    </row>
    <row r="11314">
      <c r="A11314" s="10">
        <v>45246.0</v>
      </c>
      <c r="B11314" s="11" t="s">
        <v>6061</v>
      </c>
      <c r="C11314" s="12">
        <v>1.0</v>
      </c>
      <c r="D11314" s="12">
        <f t="shared" si="1"/>
        <v>16</v>
      </c>
    </row>
    <row r="11315">
      <c r="A11315" s="10">
        <v>45246.0</v>
      </c>
      <c r="B11315" s="11" t="s">
        <v>1528</v>
      </c>
      <c r="C11315" s="12">
        <v>1.0</v>
      </c>
      <c r="D11315" s="12">
        <f t="shared" si="1"/>
        <v>16</v>
      </c>
    </row>
    <row r="11316">
      <c r="A11316" s="10">
        <v>45246.0</v>
      </c>
      <c r="B11316" s="11" t="s">
        <v>6062</v>
      </c>
      <c r="C11316" s="12">
        <v>1.0</v>
      </c>
      <c r="D11316" s="12">
        <f t="shared" si="1"/>
        <v>16</v>
      </c>
    </row>
    <row r="11317">
      <c r="A11317" s="10">
        <v>45246.0</v>
      </c>
      <c r="B11317" s="11" t="s">
        <v>6063</v>
      </c>
      <c r="C11317" s="12">
        <v>1.0</v>
      </c>
      <c r="D11317" s="12">
        <f t="shared" si="1"/>
        <v>16</v>
      </c>
    </row>
    <row r="11318">
      <c r="A11318" s="10">
        <v>45246.0</v>
      </c>
      <c r="B11318" s="11" t="s">
        <v>6064</v>
      </c>
      <c r="C11318" s="12">
        <v>1.0</v>
      </c>
      <c r="D11318" s="12">
        <f t="shared" si="1"/>
        <v>16</v>
      </c>
    </row>
    <row r="11319">
      <c r="A11319" s="10">
        <v>45246.0</v>
      </c>
      <c r="B11319" s="11" t="s">
        <v>5389</v>
      </c>
      <c r="C11319" s="12">
        <v>1.0</v>
      </c>
      <c r="D11319" s="12">
        <f t="shared" si="1"/>
        <v>16</v>
      </c>
    </row>
    <row r="11320">
      <c r="A11320" s="10">
        <v>45246.0</v>
      </c>
      <c r="B11320" s="11" t="s">
        <v>6065</v>
      </c>
      <c r="C11320" s="12">
        <v>1.0</v>
      </c>
      <c r="D11320" s="12">
        <f t="shared" si="1"/>
        <v>16</v>
      </c>
    </row>
    <row r="11321">
      <c r="A11321" s="10">
        <v>45246.0</v>
      </c>
      <c r="B11321" s="11" t="s">
        <v>6066</v>
      </c>
      <c r="C11321" s="12">
        <v>1.0</v>
      </c>
      <c r="D11321" s="12">
        <f t="shared" si="1"/>
        <v>16</v>
      </c>
    </row>
    <row r="11322">
      <c r="A11322" s="10">
        <v>45246.0</v>
      </c>
      <c r="B11322" s="11" t="s">
        <v>6067</v>
      </c>
      <c r="C11322" s="12">
        <v>1.0</v>
      </c>
      <c r="D11322" s="12">
        <f t="shared" si="1"/>
        <v>16</v>
      </c>
    </row>
    <row r="11323">
      <c r="A11323" s="10">
        <v>45246.0</v>
      </c>
      <c r="B11323" s="11" t="s">
        <v>6068</v>
      </c>
      <c r="C11323" s="12">
        <v>1.0</v>
      </c>
      <c r="D11323" s="12">
        <f t="shared" si="1"/>
        <v>16</v>
      </c>
    </row>
    <row r="11324">
      <c r="A11324" s="10">
        <v>45246.0</v>
      </c>
      <c r="B11324" s="11" t="s">
        <v>6069</v>
      </c>
      <c r="C11324" s="12">
        <v>1.0</v>
      </c>
      <c r="D11324" s="12">
        <f t="shared" si="1"/>
        <v>16</v>
      </c>
    </row>
    <row r="11325">
      <c r="A11325" s="10">
        <v>45246.0</v>
      </c>
      <c r="B11325" s="11" t="s">
        <v>6070</v>
      </c>
      <c r="C11325" s="12">
        <v>1.0</v>
      </c>
      <c r="D11325" s="12">
        <f t="shared" si="1"/>
        <v>16</v>
      </c>
    </row>
    <row r="11326">
      <c r="A11326" s="10">
        <v>45246.0</v>
      </c>
      <c r="B11326" s="11" t="s">
        <v>6071</v>
      </c>
      <c r="C11326" s="12">
        <v>1.0</v>
      </c>
      <c r="D11326" s="12">
        <f t="shared" si="1"/>
        <v>16</v>
      </c>
    </row>
    <row r="11327">
      <c r="A11327" s="10">
        <v>45246.0</v>
      </c>
      <c r="B11327" s="11" t="s">
        <v>6072</v>
      </c>
      <c r="C11327" s="12">
        <v>1.0</v>
      </c>
      <c r="D11327" s="12">
        <f t="shared" si="1"/>
        <v>16</v>
      </c>
    </row>
    <row r="11328">
      <c r="A11328" s="10">
        <v>45246.0</v>
      </c>
      <c r="B11328" s="11" t="s">
        <v>4612</v>
      </c>
      <c r="C11328" s="12">
        <v>1.0</v>
      </c>
      <c r="D11328" s="12">
        <f t="shared" si="1"/>
        <v>16</v>
      </c>
    </row>
    <row r="11329">
      <c r="A11329" s="10">
        <v>45246.0</v>
      </c>
      <c r="B11329" s="11" t="s">
        <v>6073</v>
      </c>
      <c r="C11329" s="12">
        <v>1.0</v>
      </c>
      <c r="D11329" s="12">
        <f t="shared" si="1"/>
        <v>16</v>
      </c>
    </row>
    <row r="11330">
      <c r="A11330" s="10">
        <v>45234.0</v>
      </c>
      <c r="B11330" s="11" t="s">
        <v>6074</v>
      </c>
      <c r="C11330" s="12">
        <v>1.0</v>
      </c>
      <c r="D11330" s="12">
        <f t="shared" si="1"/>
        <v>4</v>
      </c>
    </row>
    <row r="11331">
      <c r="A11331" s="10">
        <v>45234.0</v>
      </c>
      <c r="B11331" s="11" t="s">
        <v>2707</v>
      </c>
      <c r="C11331" s="12">
        <v>1.0</v>
      </c>
      <c r="D11331" s="12">
        <f t="shared" si="1"/>
        <v>4</v>
      </c>
    </row>
    <row r="11332">
      <c r="A11332" s="10">
        <v>45234.0</v>
      </c>
      <c r="B11332" s="11" t="s">
        <v>6075</v>
      </c>
      <c r="C11332" s="12">
        <v>1.0</v>
      </c>
      <c r="D11332" s="12">
        <f t="shared" si="1"/>
        <v>4</v>
      </c>
    </row>
    <row r="11333">
      <c r="A11333" s="10">
        <v>45234.0</v>
      </c>
      <c r="B11333" s="11" t="s">
        <v>6076</v>
      </c>
      <c r="C11333" s="12">
        <v>1.0</v>
      </c>
      <c r="D11333" s="12">
        <f t="shared" si="1"/>
        <v>4</v>
      </c>
    </row>
    <row r="11334">
      <c r="A11334" s="10">
        <v>45234.0</v>
      </c>
      <c r="B11334" s="11" t="s">
        <v>186</v>
      </c>
      <c r="C11334" s="12">
        <v>1.0</v>
      </c>
      <c r="D11334" s="12">
        <f t="shared" si="1"/>
        <v>4</v>
      </c>
    </row>
    <row r="11335">
      <c r="A11335" s="10">
        <v>45236.0</v>
      </c>
      <c r="B11335" s="11" t="s">
        <v>1263</v>
      </c>
      <c r="C11335" s="12">
        <v>1.0</v>
      </c>
      <c r="D11335" s="12">
        <f t="shared" si="1"/>
        <v>6</v>
      </c>
    </row>
    <row r="11336">
      <c r="A11336" s="10">
        <v>45236.0</v>
      </c>
      <c r="B11336" s="11" t="s">
        <v>6077</v>
      </c>
      <c r="C11336" s="12">
        <v>1.0</v>
      </c>
      <c r="D11336" s="12">
        <f t="shared" si="1"/>
        <v>6</v>
      </c>
    </row>
    <row r="11337">
      <c r="A11337" s="10">
        <v>45236.0</v>
      </c>
      <c r="B11337" s="11" t="s">
        <v>2351</v>
      </c>
      <c r="C11337" s="12">
        <v>1.0</v>
      </c>
      <c r="D11337" s="12">
        <f t="shared" si="1"/>
        <v>6</v>
      </c>
    </row>
    <row r="11338">
      <c r="A11338" s="10">
        <v>45236.0</v>
      </c>
      <c r="B11338" s="11" t="s">
        <v>51</v>
      </c>
      <c r="C11338" s="12">
        <v>1.0</v>
      </c>
      <c r="D11338" s="12">
        <f t="shared" si="1"/>
        <v>6</v>
      </c>
    </row>
    <row r="11339">
      <c r="A11339" s="10">
        <v>45236.0</v>
      </c>
      <c r="B11339" s="11" t="s">
        <v>2011</v>
      </c>
      <c r="C11339" s="12">
        <v>1.0</v>
      </c>
      <c r="D11339" s="12">
        <f t="shared" si="1"/>
        <v>6</v>
      </c>
    </row>
    <row r="11340">
      <c r="A11340" s="10">
        <v>45236.0</v>
      </c>
      <c r="B11340" s="11" t="s">
        <v>1511</v>
      </c>
      <c r="C11340" s="12">
        <v>1.0</v>
      </c>
      <c r="D11340" s="12">
        <f t="shared" si="1"/>
        <v>6</v>
      </c>
    </row>
    <row r="11341">
      <c r="A11341" s="10">
        <v>45236.0</v>
      </c>
      <c r="B11341" s="11" t="s">
        <v>4561</v>
      </c>
      <c r="C11341" s="12">
        <v>1.0</v>
      </c>
      <c r="D11341" s="12">
        <f t="shared" si="1"/>
        <v>6</v>
      </c>
    </row>
    <row r="11342">
      <c r="A11342" s="10">
        <v>45236.0</v>
      </c>
      <c r="B11342" s="11" t="s">
        <v>1077</v>
      </c>
      <c r="C11342" s="12">
        <v>1.0</v>
      </c>
      <c r="D11342" s="12">
        <f t="shared" si="1"/>
        <v>6</v>
      </c>
    </row>
    <row r="11343">
      <c r="A11343" s="10">
        <v>45236.0</v>
      </c>
      <c r="B11343" s="11" t="s">
        <v>6078</v>
      </c>
      <c r="C11343" s="12">
        <v>1.0</v>
      </c>
      <c r="D11343" s="12">
        <f t="shared" si="1"/>
        <v>6</v>
      </c>
    </row>
    <row r="11344">
      <c r="A11344" s="10">
        <v>45236.0</v>
      </c>
      <c r="B11344" s="11" t="s">
        <v>110</v>
      </c>
      <c r="C11344" s="12">
        <v>1.0</v>
      </c>
      <c r="D11344" s="12">
        <f t="shared" si="1"/>
        <v>6</v>
      </c>
    </row>
    <row r="11345">
      <c r="A11345" s="10">
        <v>45236.0</v>
      </c>
      <c r="B11345" s="11" t="s">
        <v>6079</v>
      </c>
      <c r="C11345" s="12">
        <v>1.0</v>
      </c>
      <c r="D11345" s="12">
        <f t="shared" si="1"/>
        <v>6</v>
      </c>
    </row>
    <row r="11346">
      <c r="A11346" s="10">
        <v>45236.0</v>
      </c>
      <c r="B11346" s="11" t="s">
        <v>2311</v>
      </c>
      <c r="C11346" s="12">
        <v>1.0</v>
      </c>
      <c r="D11346" s="12">
        <f t="shared" si="1"/>
        <v>6</v>
      </c>
    </row>
    <row r="11347">
      <c r="A11347" s="10">
        <v>45236.0</v>
      </c>
      <c r="B11347" s="11" t="s">
        <v>6080</v>
      </c>
      <c r="C11347" s="12">
        <v>1.0</v>
      </c>
      <c r="D11347" s="12">
        <f t="shared" si="1"/>
        <v>6</v>
      </c>
    </row>
    <row r="11348">
      <c r="A11348" s="10">
        <v>45236.0</v>
      </c>
      <c r="B11348" s="11" t="s">
        <v>6081</v>
      </c>
      <c r="C11348" s="12">
        <v>1.0</v>
      </c>
      <c r="D11348" s="12">
        <f t="shared" si="1"/>
        <v>6</v>
      </c>
    </row>
    <row r="11349">
      <c r="A11349" s="10">
        <v>45236.0</v>
      </c>
      <c r="B11349" s="11" t="s">
        <v>6082</v>
      </c>
      <c r="C11349" s="12">
        <v>1.0</v>
      </c>
      <c r="D11349" s="12">
        <f t="shared" si="1"/>
        <v>6</v>
      </c>
    </row>
    <row r="11350">
      <c r="A11350" s="10">
        <v>45236.0</v>
      </c>
      <c r="B11350" s="11" t="s">
        <v>6083</v>
      </c>
      <c r="C11350" s="12">
        <v>1.0</v>
      </c>
      <c r="D11350" s="12">
        <f t="shared" si="1"/>
        <v>6</v>
      </c>
    </row>
    <row r="11351">
      <c r="A11351" s="10">
        <v>45236.0</v>
      </c>
      <c r="B11351" s="11" t="s">
        <v>3390</v>
      </c>
      <c r="C11351" s="12">
        <v>1.0</v>
      </c>
      <c r="D11351" s="12">
        <f t="shared" si="1"/>
        <v>6</v>
      </c>
    </row>
    <row r="11352">
      <c r="A11352" s="10">
        <v>45236.0</v>
      </c>
      <c r="B11352" s="11" t="s">
        <v>1813</v>
      </c>
      <c r="C11352" s="12">
        <v>1.0</v>
      </c>
      <c r="D11352" s="12">
        <f t="shared" si="1"/>
        <v>6</v>
      </c>
    </row>
    <row r="11353">
      <c r="A11353" s="10">
        <v>45236.0</v>
      </c>
      <c r="B11353" s="11" t="s">
        <v>2791</v>
      </c>
      <c r="C11353" s="12">
        <v>1.0</v>
      </c>
      <c r="D11353" s="12">
        <f t="shared" si="1"/>
        <v>6</v>
      </c>
    </row>
    <row r="11354">
      <c r="A11354" s="10">
        <v>45243.0</v>
      </c>
      <c r="B11354" s="11" t="s">
        <v>27</v>
      </c>
      <c r="C11354" s="12">
        <v>1.0</v>
      </c>
      <c r="D11354" s="12">
        <f t="shared" si="1"/>
        <v>13</v>
      </c>
    </row>
    <row r="11355">
      <c r="A11355" s="10">
        <v>45243.0</v>
      </c>
      <c r="B11355" s="11" t="s">
        <v>2083</v>
      </c>
      <c r="C11355" s="12">
        <v>1.0</v>
      </c>
      <c r="D11355" s="12">
        <f t="shared" si="1"/>
        <v>13</v>
      </c>
    </row>
    <row r="11356">
      <c r="A11356" s="10">
        <v>45243.0</v>
      </c>
      <c r="B11356" s="11" t="s">
        <v>1679</v>
      </c>
      <c r="C11356" s="12">
        <v>1.0</v>
      </c>
      <c r="D11356" s="12">
        <f t="shared" si="1"/>
        <v>13</v>
      </c>
    </row>
    <row r="11357">
      <c r="A11357" s="10">
        <v>45243.0</v>
      </c>
      <c r="B11357" s="11" t="s">
        <v>268</v>
      </c>
      <c r="C11357" s="12">
        <v>1.0</v>
      </c>
      <c r="D11357" s="12">
        <f t="shared" si="1"/>
        <v>13</v>
      </c>
    </row>
    <row r="11358">
      <c r="A11358" s="10">
        <v>45243.0</v>
      </c>
      <c r="B11358" s="11" t="s">
        <v>458</v>
      </c>
      <c r="C11358" s="12">
        <v>1.0</v>
      </c>
      <c r="D11358" s="12">
        <f t="shared" si="1"/>
        <v>13</v>
      </c>
    </row>
    <row r="11359">
      <c r="A11359" s="10">
        <v>45243.0</v>
      </c>
      <c r="B11359" s="11" t="s">
        <v>3133</v>
      </c>
      <c r="C11359" s="12">
        <v>1.0</v>
      </c>
      <c r="D11359" s="12">
        <f t="shared" si="1"/>
        <v>13</v>
      </c>
    </row>
    <row r="11360">
      <c r="A11360" s="10">
        <v>45243.0</v>
      </c>
      <c r="B11360" s="11" t="s">
        <v>1011</v>
      </c>
      <c r="C11360" s="12">
        <v>1.0</v>
      </c>
      <c r="D11360" s="12">
        <f t="shared" si="1"/>
        <v>13</v>
      </c>
    </row>
    <row r="11361">
      <c r="A11361" s="10">
        <v>45243.0</v>
      </c>
      <c r="B11361" s="11" t="s">
        <v>434</v>
      </c>
      <c r="C11361" s="12">
        <v>1.0</v>
      </c>
      <c r="D11361" s="12">
        <f t="shared" si="1"/>
        <v>13</v>
      </c>
    </row>
    <row r="11362">
      <c r="A11362" s="10">
        <v>45243.0</v>
      </c>
      <c r="B11362" s="11" t="s">
        <v>804</v>
      </c>
      <c r="C11362" s="12">
        <v>1.0</v>
      </c>
      <c r="D11362" s="12">
        <f t="shared" si="1"/>
        <v>13</v>
      </c>
    </row>
    <row r="11363">
      <c r="A11363" s="10">
        <v>45243.0</v>
      </c>
      <c r="B11363" s="11" t="s">
        <v>167</v>
      </c>
      <c r="C11363" s="12">
        <v>1.0</v>
      </c>
      <c r="D11363" s="12">
        <f t="shared" si="1"/>
        <v>13</v>
      </c>
    </row>
    <row r="11364">
      <c r="A11364" s="10">
        <v>45243.0</v>
      </c>
      <c r="B11364" s="11" t="s">
        <v>3976</v>
      </c>
      <c r="C11364" s="12">
        <v>1.0</v>
      </c>
      <c r="D11364" s="12">
        <f t="shared" si="1"/>
        <v>13</v>
      </c>
    </row>
    <row r="11365">
      <c r="A11365" s="10">
        <v>45243.0</v>
      </c>
      <c r="B11365" s="11" t="s">
        <v>6084</v>
      </c>
      <c r="C11365" s="12">
        <v>1.0</v>
      </c>
      <c r="D11365" s="12">
        <f t="shared" si="1"/>
        <v>13</v>
      </c>
    </row>
    <row r="11366">
      <c r="A11366" s="10">
        <v>45243.0</v>
      </c>
      <c r="B11366" s="11" t="s">
        <v>4965</v>
      </c>
      <c r="C11366" s="12">
        <v>1.0</v>
      </c>
      <c r="D11366" s="12">
        <f t="shared" si="1"/>
        <v>13</v>
      </c>
    </row>
    <row r="11367">
      <c r="A11367" s="10">
        <v>45243.0</v>
      </c>
      <c r="B11367" s="11" t="s">
        <v>65</v>
      </c>
      <c r="C11367" s="12">
        <v>1.0</v>
      </c>
      <c r="D11367" s="12">
        <f t="shared" si="1"/>
        <v>13</v>
      </c>
    </row>
    <row r="11368">
      <c r="A11368" s="10">
        <v>45243.0</v>
      </c>
      <c r="B11368" s="11" t="s">
        <v>6085</v>
      </c>
      <c r="C11368" s="12">
        <v>1.0</v>
      </c>
      <c r="D11368" s="12">
        <f t="shared" si="1"/>
        <v>13</v>
      </c>
    </row>
    <row r="11369">
      <c r="A11369" s="10">
        <v>45243.0</v>
      </c>
      <c r="B11369" s="11" t="s">
        <v>4138</v>
      </c>
      <c r="C11369" s="12">
        <v>1.0</v>
      </c>
      <c r="D11369" s="12">
        <f t="shared" si="1"/>
        <v>13</v>
      </c>
    </row>
    <row r="11370">
      <c r="A11370" s="10">
        <v>45243.0</v>
      </c>
      <c r="B11370" s="11" t="s">
        <v>2818</v>
      </c>
      <c r="C11370" s="12">
        <v>1.0</v>
      </c>
      <c r="D11370" s="12">
        <f t="shared" si="1"/>
        <v>13</v>
      </c>
    </row>
    <row r="11371">
      <c r="A11371" s="10">
        <v>45243.0</v>
      </c>
      <c r="B11371" s="11" t="s">
        <v>6086</v>
      </c>
      <c r="C11371" s="12">
        <v>1.0</v>
      </c>
      <c r="D11371" s="12">
        <f t="shared" si="1"/>
        <v>13</v>
      </c>
    </row>
    <row r="11372">
      <c r="A11372" s="10">
        <v>45243.0</v>
      </c>
      <c r="B11372" s="11" t="s">
        <v>6087</v>
      </c>
      <c r="C11372" s="12">
        <v>1.0</v>
      </c>
      <c r="D11372" s="12">
        <f t="shared" si="1"/>
        <v>13</v>
      </c>
    </row>
    <row r="11373">
      <c r="A11373" s="10">
        <v>45243.0</v>
      </c>
      <c r="B11373" s="11" t="s">
        <v>657</v>
      </c>
      <c r="C11373" s="12">
        <v>1.0</v>
      </c>
      <c r="D11373" s="12">
        <f t="shared" si="1"/>
        <v>13</v>
      </c>
    </row>
    <row r="11374">
      <c r="A11374" s="10">
        <v>45243.0</v>
      </c>
      <c r="B11374" s="11" t="s">
        <v>1838</v>
      </c>
      <c r="C11374" s="12">
        <v>1.0</v>
      </c>
      <c r="D11374" s="12">
        <f t="shared" si="1"/>
        <v>13</v>
      </c>
    </row>
    <row r="11375">
      <c r="A11375" s="10">
        <v>45243.0</v>
      </c>
      <c r="B11375" s="11" t="s">
        <v>6088</v>
      </c>
      <c r="C11375" s="12">
        <v>1.0</v>
      </c>
      <c r="D11375" s="12">
        <f t="shared" si="1"/>
        <v>13</v>
      </c>
    </row>
    <row r="11376">
      <c r="A11376" s="10">
        <v>45243.0</v>
      </c>
      <c r="B11376" s="11" t="s">
        <v>624</v>
      </c>
      <c r="C11376" s="12">
        <v>1.0</v>
      </c>
      <c r="D11376" s="12">
        <f t="shared" si="1"/>
        <v>13</v>
      </c>
    </row>
    <row r="11377">
      <c r="A11377" s="10">
        <v>45244.0</v>
      </c>
      <c r="B11377" s="11" t="s">
        <v>3536</v>
      </c>
      <c r="C11377" s="12">
        <v>1.0</v>
      </c>
      <c r="D11377" s="12">
        <f t="shared" si="1"/>
        <v>14</v>
      </c>
    </row>
    <row r="11378">
      <c r="A11378" s="10">
        <v>45244.0</v>
      </c>
      <c r="B11378" s="11" t="s">
        <v>3348</v>
      </c>
      <c r="C11378" s="12">
        <v>1.0</v>
      </c>
      <c r="D11378" s="12">
        <f t="shared" si="1"/>
        <v>14</v>
      </c>
    </row>
    <row r="11379">
      <c r="A11379" s="10">
        <v>45244.0</v>
      </c>
      <c r="B11379" s="11" t="s">
        <v>3525</v>
      </c>
      <c r="C11379" s="12">
        <v>1.0</v>
      </c>
      <c r="D11379" s="12">
        <f t="shared" si="1"/>
        <v>14</v>
      </c>
    </row>
    <row r="11380">
      <c r="A11380" s="10">
        <v>45244.0</v>
      </c>
      <c r="B11380" s="11" t="s">
        <v>3081</v>
      </c>
      <c r="C11380" s="12">
        <v>1.0</v>
      </c>
      <c r="D11380" s="12">
        <f t="shared" si="1"/>
        <v>14</v>
      </c>
    </row>
    <row r="11381">
      <c r="A11381" s="10">
        <v>45244.0</v>
      </c>
      <c r="B11381" s="11" t="s">
        <v>3106</v>
      </c>
      <c r="C11381" s="12">
        <v>1.0</v>
      </c>
      <c r="D11381" s="12">
        <f t="shared" si="1"/>
        <v>14</v>
      </c>
    </row>
    <row r="11382">
      <c r="A11382" s="10">
        <v>45244.0</v>
      </c>
      <c r="B11382" s="11" t="s">
        <v>6089</v>
      </c>
      <c r="C11382" s="12">
        <v>1.0</v>
      </c>
      <c r="D11382" s="12">
        <f t="shared" si="1"/>
        <v>14</v>
      </c>
    </row>
    <row r="11383">
      <c r="A11383" s="10">
        <v>45244.0</v>
      </c>
      <c r="B11383" s="11" t="s">
        <v>4687</v>
      </c>
      <c r="C11383" s="12">
        <v>1.0</v>
      </c>
      <c r="D11383" s="12">
        <f t="shared" si="1"/>
        <v>14</v>
      </c>
    </row>
    <row r="11384">
      <c r="A11384" s="10">
        <v>45244.0</v>
      </c>
      <c r="B11384" s="11" t="s">
        <v>1466</v>
      </c>
      <c r="C11384" s="12">
        <v>1.0</v>
      </c>
      <c r="D11384" s="12">
        <f t="shared" si="1"/>
        <v>14</v>
      </c>
    </row>
    <row r="11385">
      <c r="A11385" s="10">
        <v>45244.0</v>
      </c>
      <c r="B11385" s="11" t="s">
        <v>2698</v>
      </c>
      <c r="C11385" s="12">
        <v>1.0</v>
      </c>
      <c r="D11385" s="12">
        <f t="shared" si="1"/>
        <v>14</v>
      </c>
    </row>
    <row r="11386">
      <c r="A11386" s="10">
        <v>45244.0</v>
      </c>
      <c r="B11386" s="11" t="s">
        <v>2266</v>
      </c>
      <c r="C11386" s="12">
        <v>1.0</v>
      </c>
      <c r="D11386" s="12">
        <f t="shared" si="1"/>
        <v>14</v>
      </c>
    </row>
    <row r="11387">
      <c r="A11387" s="10">
        <v>45244.0</v>
      </c>
      <c r="B11387" s="11" t="s">
        <v>6090</v>
      </c>
      <c r="C11387" s="12">
        <v>1.0</v>
      </c>
      <c r="D11387" s="12">
        <f t="shared" si="1"/>
        <v>14</v>
      </c>
    </row>
    <row r="11388">
      <c r="A11388" s="10">
        <v>45244.0</v>
      </c>
      <c r="B11388" s="11" t="s">
        <v>6029</v>
      </c>
      <c r="C11388" s="12">
        <v>1.0</v>
      </c>
      <c r="D11388" s="12">
        <f t="shared" si="1"/>
        <v>14</v>
      </c>
    </row>
    <row r="11389">
      <c r="A11389" s="10">
        <v>45244.0</v>
      </c>
      <c r="B11389" s="11" t="s">
        <v>268</v>
      </c>
      <c r="C11389" s="12">
        <v>1.0</v>
      </c>
      <c r="D11389" s="12">
        <f t="shared" si="1"/>
        <v>14</v>
      </c>
    </row>
    <row r="11390">
      <c r="A11390" s="10">
        <v>45244.0</v>
      </c>
      <c r="B11390" s="11" t="s">
        <v>6091</v>
      </c>
      <c r="C11390" s="12">
        <v>1.0</v>
      </c>
      <c r="D11390" s="12">
        <f t="shared" si="1"/>
        <v>14</v>
      </c>
    </row>
    <row r="11391">
      <c r="A11391" s="10">
        <v>45244.0</v>
      </c>
      <c r="B11391" s="11" t="s">
        <v>6092</v>
      </c>
      <c r="C11391" s="12">
        <v>1.0</v>
      </c>
      <c r="D11391" s="12">
        <f t="shared" si="1"/>
        <v>14</v>
      </c>
    </row>
    <row r="11392">
      <c r="A11392" s="10">
        <v>45244.0</v>
      </c>
      <c r="B11392" s="11" t="s">
        <v>847</v>
      </c>
      <c r="C11392" s="12">
        <v>1.0</v>
      </c>
      <c r="D11392" s="12">
        <f t="shared" si="1"/>
        <v>14</v>
      </c>
    </row>
    <row r="11393">
      <c r="A11393" s="10">
        <v>45244.0</v>
      </c>
      <c r="B11393" s="11" t="s">
        <v>2782</v>
      </c>
      <c r="C11393" s="12">
        <v>1.0</v>
      </c>
      <c r="D11393" s="12">
        <f t="shared" si="1"/>
        <v>14</v>
      </c>
    </row>
    <row r="11394">
      <c r="A11394" s="10">
        <v>45244.0</v>
      </c>
      <c r="B11394" s="11" t="s">
        <v>5764</v>
      </c>
      <c r="C11394" s="12">
        <v>1.0</v>
      </c>
      <c r="D11394" s="12">
        <f t="shared" si="1"/>
        <v>14</v>
      </c>
    </row>
    <row r="11395">
      <c r="A11395" s="10">
        <v>45244.0</v>
      </c>
      <c r="B11395" s="11" t="s">
        <v>2011</v>
      </c>
      <c r="C11395" s="12">
        <v>1.0</v>
      </c>
      <c r="D11395" s="12">
        <f t="shared" si="1"/>
        <v>14</v>
      </c>
    </row>
    <row r="11396">
      <c r="A11396" s="10">
        <v>45244.0</v>
      </c>
      <c r="B11396" s="11" t="s">
        <v>6093</v>
      </c>
      <c r="C11396" s="12">
        <v>1.0</v>
      </c>
      <c r="D11396" s="12">
        <f t="shared" si="1"/>
        <v>14</v>
      </c>
    </row>
    <row r="11397">
      <c r="A11397" s="10">
        <v>45244.0</v>
      </c>
      <c r="B11397" s="11" t="s">
        <v>1163</v>
      </c>
      <c r="C11397" s="12">
        <v>1.0</v>
      </c>
      <c r="D11397" s="12">
        <f t="shared" si="1"/>
        <v>14</v>
      </c>
    </row>
    <row r="11398">
      <c r="A11398" s="10">
        <v>45249.0</v>
      </c>
      <c r="B11398" s="11" t="s">
        <v>1745</v>
      </c>
      <c r="C11398" s="12">
        <v>1.0</v>
      </c>
      <c r="D11398" s="12">
        <f t="shared" si="1"/>
        <v>19</v>
      </c>
    </row>
    <row r="11399">
      <c r="A11399" s="10">
        <v>45249.0</v>
      </c>
      <c r="B11399" s="11" t="s">
        <v>2455</v>
      </c>
      <c r="C11399" s="12">
        <v>1.0</v>
      </c>
      <c r="D11399" s="12">
        <f t="shared" si="1"/>
        <v>19</v>
      </c>
    </row>
    <row r="11400">
      <c r="A11400" s="10">
        <v>45249.0</v>
      </c>
      <c r="B11400" s="11" t="s">
        <v>93</v>
      </c>
      <c r="C11400" s="12">
        <v>1.0</v>
      </c>
      <c r="D11400" s="12">
        <f t="shared" si="1"/>
        <v>19</v>
      </c>
    </row>
    <row r="11401">
      <c r="A11401" s="10">
        <v>45249.0</v>
      </c>
      <c r="B11401" s="11" t="s">
        <v>933</v>
      </c>
      <c r="C11401" s="12">
        <v>1.0</v>
      </c>
      <c r="D11401" s="12">
        <f t="shared" si="1"/>
        <v>19</v>
      </c>
    </row>
    <row r="11402">
      <c r="A11402" s="10">
        <v>45249.0</v>
      </c>
      <c r="B11402" s="11" t="s">
        <v>2388</v>
      </c>
      <c r="C11402" s="12">
        <v>1.0</v>
      </c>
      <c r="D11402" s="12">
        <f t="shared" si="1"/>
        <v>19</v>
      </c>
    </row>
    <row r="11403">
      <c r="A11403" s="10">
        <v>45249.0</v>
      </c>
      <c r="B11403" s="11" t="s">
        <v>6094</v>
      </c>
      <c r="C11403" s="12">
        <v>1.0</v>
      </c>
      <c r="D11403" s="12">
        <f t="shared" si="1"/>
        <v>19</v>
      </c>
    </row>
    <row r="11404">
      <c r="A11404" s="10">
        <v>45249.0</v>
      </c>
      <c r="B11404" s="11" t="s">
        <v>6095</v>
      </c>
      <c r="C11404" s="12">
        <v>1.0</v>
      </c>
      <c r="D11404" s="12">
        <f t="shared" si="1"/>
        <v>19</v>
      </c>
    </row>
    <row r="11405">
      <c r="A11405" s="10">
        <v>45245.0</v>
      </c>
      <c r="B11405" s="11" t="s">
        <v>150</v>
      </c>
      <c r="C11405" s="12">
        <v>1.0</v>
      </c>
      <c r="D11405" s="12">
        <f t="shared" si="1"/>
        <v>15</v>
      </c>
    </row>
    <row r="11406">
      <c r="A11406" s="10">
        <v>45245.0</v>
      </c>
      <c r="B11406" s="11" t="s">
        <v>2249</v>
      </c>
      <c r="C11406" s="12">
        <v>1.0</v>
      </c>
      <c r="D11406" s="12">
        <f t="shared" si="1"/>
        <v>15</v>
      </c>
    </row>
    <row r="11407">
      <c r="A11407" s="10">
        <v>45245.0</v>
      </c>
      <c r="B11407" s="11" t="s">
        <v>5116</v>
      </c>
      <c r="C11407" s="12">
        <v>1.0</v>
      </c>
      <c r="D11407" s="12">
        <f t="shared" si="1"/>
        <v>15</v>
      </c>
    </row>
    <row r="11408">
      <c r="A11408" s="10">
        <v>45245.0</v>
      </c>
      <c r="B11408" s="11" t="s">
        <v>597</v>
      </c>
      <c r="C11408" s="12">
        <v>1.0</v>
      </c>
      <c r="D11408" s="12">
        <f t="shared" si="1"/>
        <v>15</v>
      </c>
    </row>
    <row r="11409">
      <c r="A11409" s="10">
        <v>45245.0</v>
      </c>
      <c r="B11409" s="11" t="s">
        <v>2627</v>
      </c>
      <c r="C11409" s="12">
        <v>1.0</v>
      </c>
      <c r="D11409" s="12">
        <f t="shared" si="1"/>
        <v>15</v>
      </c>
    </row>
    <row r="11410">
      <c r="A11410" s="10">
        <v>45245.0</v>
      </c>
      <c r="B11410" s="11" t="s">
        <v>307</v>
      </c>
      <c r="C11410" s="12">
        <v>1.0</v>
      </c>
      <c r="D11410" s="12">
        <f t="shared" si="1"/>
        <v>15</v>
      </c>
    </row>
    <row r="11411">
      <c r="A11411" s="10">
        <v>45245.0</v>
      </c>
      <c r="B11411" s="11" t="s">
        <v>835</v>
      </c>
      <c r="C11411" s="12">
        <v>1.0</v>
      </c>
      <c r="D11411" s="12">
        <f t="shared" si="1"/>
        <v>15</v>
      </c>
    </row>
    <row r="11412">
      <c r="A11412" s="10">
        <v>45245.0</v>
      </c>
      <c r="B11412" s="11" t="s">
        <v>272</v>
      </c>
      <c r="C11412" s="12">
        <v>1.0</v>
      </c>
      <c r="D11412" s="12">
        <f t="shared" si="1"/>
        <v>15</v>
      </c>
    </row>
    <row r="11413">
      <c r="A11413" s="10">
        <v>45245.0</v>
      </c>
      <c r="B11413" s="11" t="s">
        <v>286</v>
      </c>
      <c r="C11413" s="12">
        <v>1.0</v>
      </c>
      <c r="D11413" s="12">
        <f t="shared" si="1"/>
        <v>15</v>
      </c>
    </row>
    <row r="11414">
      <c r="A11414" s="10">
        <v>45245.0</v>
      </c>
      <c r="B11414" s="11" t="s">
        <v>2054</v>
      </c>
      <c r="C11414" s="12">
        <v>1.0</v>
      </c>
      <c r="D11414" s="12">
        <f t="shared" si="1"/>
        <v>15</v>
      </c>
    </row>
    <row r="11415">
      <c r="A11415" s="10">
        <v>45245.0</v>
      </c>
      <c r="B11415" s="11" t="s">
        <v>6096</v>
      </c>
      <c r="C11415" s="12">
        <v>1.0</v>
      </c>
      <c r="D11415" s="12">
        <f t="shared" si="1"/>
        <v>15</v>
      </c>
    </row>
    <row r="11416">
      <c r="A11416" s="10">
        <v>45245.0</v>
      </c>
      <c r="B11416" s="11" t="s">
        <v>611</v>
      </c>
      <c r="C11416" s="12">
        <v>1.0</v>
      </c>
      <c r="D11416" s="12">
        <f t="shared" si="1"/>
        <v>15</v>
      </c>
    </row>
    <row r="11417">
      <c r="A11417" s="10">
        <v>45245.0</v>
      </c>
      <c r="B11417" s="11" t="s">
        <v>24</v>
      </c>
      <c r="C11417" s="12">
        <v>1.0</v>
      </c>
      <c r="D11417" s="12">
        <f t="shared" si="1"/>
        <v>15</v>
      </c>
    </row>
    <row r="11418">
      <c r="A11418" s="10">
        <v>45245.0</v>
      </c>
      <c r="B11418" s="11" t="s">
        <v>2266</v>
      </c>
      <c r="C11418" s="12">
        <v>1.0</v>
      </c>
      <c r="D11418" s="12">
        <f t="shared" si="1"/>
        <v>15</v>
      </c>
    </row>
    <row r="11419">
      <c r="A11419" s="10">
        <v>45245.0</v>
      </c>
      <c r="B11419" s="11" t="s">
        <v>1214</v>
      </c>
      <c r="C11419" s="12">
        <v>1.0</v>
      </c>
      <c r="D11419" s="12">
        <f t="shared" si="1"/>
        <v>15</v>
      </c>
    </row>
    <row r="11420">
      <c r="A11420" s="10">
        <v>45245.0</v>
      </c>
      <c r="B11420" s="11" t="s">
        <v>361</v>
      </c>
      <c r="C11420" s="12">
        <v>1.0</v>
      </c>
      <c r="D11420" s="12">
        <f t="shared" si="1"/>
        <v>15</v>
      </c>
    </row>
    <row r="11421">
      <c r="A11421" s="10">
        <v>45245.0</v>
      </c>
      <c r="B11421" s="11" t="s">
        <v>5921</v>
      </c>
      <c r="C11421" s="12">
        <v>1.0</v>
      </c>
      <c r="D11421" s="12">
        <f t="shared" si="1"/>
        <v>15</v>
      </c>
    </row>
    <row r="11422">
      <c r="A11422" s="10">
        <v>45245.0</v>
      </c>
      <c r="B11422" s="11" t="s">
        <v>6097</v>
      </c>
      <c r="C11422" s="12">
        <v>1.0</v>
      </c>
      <c r="D11422" s="12">
        <f t="shared" si="1"/>
        <v>15</v>
      </c>
    </row>
    <row r="11423">
      <c r="A11423" s="10">
        <v>45245.0</v>
      </c>
      <c r="B11423" s="11" t="s">
        <v>5932</v>
      </c>
      <c r="C11423" s="12">
        <v>1.0</v>
      </c>
      <c r="D11423" s="12">
        <f t="shared" si="1"/>
        <v>15</v>
      </c>
    </row>
    <row r="11424">
      <c r="A11424" s="10">
        <v>45245.0</v>
      </c>
      <c r="B11424" s="11" t="s">
        <v>6098</v>
      </c>
      <c r="C11424" s="12">
        <v>1.0</v>
      </c>
      <c r="D11424" s="12">
        <f t="shared" si="1"/>
        <v>15</v>
      </c>
    </row>
    <row r="11425">
      <c r="A11425" s="10">
        <v>45245.0</v>
      </c>
      <c r="B11425" s="11" t="s">
        <v>2613</v>
      </c>
      <c r="C11425" s="12">
        <v>1.0</v>
      </c>
      <c r="D11425" s="12">
        <f t="shared" si="1"/>
        <v>15</v>
      </c>
    </row>
    <row r="11426">
      <c r="A11426" s="10">
        <v>45245.0</v>
      </c>
      <c r="B11426" s="11" t="s">
        <v>4307</v>
      </c>
      <c r="C11426" s="12">
        <v>1.0</v>
      </c>
      <c r="D11426" s="12">
        <f t="shared" si="1"/>
        <v>15</v>
      </c>
    </row>
    <row r="11427">
      <c r="A11427" s="10">
        <v>45245.0</v>
      </c>
      <c r="B11427" s="11" t="s">
        <v>6099</v>
      </c>
      <c r="C11427" s="12">
        <v>1.0</v>
      </c>
      <c r="D11427" s="12">
        <f t="shared" si="1"/>
        <v>15</v>
      </c>
    </row>
    <row r="11428">
      <c r="A11428" s="10">
        <v>45245.0</v>
      </c>
      <c r="B11428" s="11" t="s">
        <v>2508</v>
      </c>
      <c r="C11428" s="12">
        <v>1.0</v>
      </c>
      <c r="D11428" s="12">
        <f t="shared" si="1"/>
        <v>15</v>
      </c>
    </row>
    <row r="11429">
      <c r="A11429" s="10">
        <v>45245.0</v>
      </c>
      <c r="B11429" s="11" t="s">
        <v>5243</v>
      </c>
      <c r="C11429" s="12">
        <v>1.0</v>
      </c>
      <c r="D11429" s="12">
        <f t="shared" si="1"/>
        <v>15</v>
      </c>
    </row>
    <row r="11430">
      <c r="A11430" s="10">
        <v>45245.0</v>
      </c>
      <c r="B11430" s="11" t="s">
        <v>415</v>
      </c>
      <c r="C11430" s="12">
        <v>1.0</v>
      </c>
      <c r="D11430" s="12">
        <f t="shared" si="1"/>
        <v>15</v>
      </c>
    </row>
    <row r="11431">
      <c r="A11431" s="10">
        <v>45245.0</v>
      </c>
      <c r="B11431" s="11" t="s">
        <v>1484</v>
      </c>
      <c r="C11431" s="12">
        <v>1.0</v>
      </c>
      <c r="D11431" s="12">
        <f t="shared" si="1"/>
        <v>15</v>
      </c>
    </row>
    <row r="11432">
      <c r="A11432" s="10">
        <v>45245.0</v>
      </c>
      <c r="B11432" s="11" t="s">
        <v>6100</v>
      </c>
      <c r="C11432" s="12">
        <v>1.0</v>
      </c>
      <c r="D11432" s="12">
        <f t="shared" si="1"/>
        <v>15</v>
      </c>
    </row>
    <row r="11433">
      <c r="A11433" s="10">
        <v>45245.0</v>
      </c>
      <c r="B11433" s="11" t="s">
        <v>1118</v>
      </c>
      <c r="C11433" s="12">
        <v>1.0</v>
      </c>
      <c r="D11433" s="12">
        <f t="shared" si="1"/>
        <v>15</v>
      </c>
    </row>
    <row r="11434">
      <c r="A11434" s="10">
        <v>45241.0</v>
      </c>
      <c r="B11434" s="11" t="s">
        <v>1418</v>
      </c>
      <c r="C11434" s="12">
        <v>1.0</v>
      </c>
      <c r="D11434" s="12">
        <f t="shared" si="1"/>
        <v>11</v>
      </c>
    </row>
    <row r="11435">
      <c r="A11435" s="10">
        <v>45241.0</v>
      </c>
      <c r="B11435" s="11" t="s">
        <v>993</v>
      </c>
      <c r="C11435" s="12">
        <v>1.0</v>
      </c>
      <c r="D11435" s="12">
        <f t="shared" si="1"/>
        <v>11</v>
      </c>
    </row>
    <row r="11436">
      <c r="A11436" s="10">
        <v>45241.0</v>
      </c>
      <c r="B11436" s="11" t="s">
        <v>4445</v>
      </c>
      <c r="C11436" s="12">
        <v>1.0</v>
      </c>
      <c r="D11436" s="12">
        <f t="shared" si="1"/>
        <v>11</v>
      </c>
    </row>
    <row r="11437">
      <c r="A11437" s="10">
        <v>45241.0</v>
      </c>
      <c r="B11437" s="11" t="s">
        <v>1799</v>
      </c>
      <c r="C11437" s="12">
        <v>1.0</v>
      </c>
      <c r="D11437" s="12">
        <f t="shared" si="1"/>
        <v>11</v>
      </c>
    </row>
    <row r="11438">
      <c r="A11438" s="10">
        <v>45241.0</v>
      </c>
      <c r="B11438" s="11" t="s">
        <v>6101</v>
      </c>
      <c r="C11438" s="12">
        <v>1.0</v>
      </c>
      <c r="D11438" s="12">
        <f t="shared" si="1"/>
        <v>11</v>
      </c>
    </row>
    <row r="11439">
      <c r="A11439" s="10">
        <v>45241.0</v>
      </c>
      <c r="B11439" s="11" t="s">
        <v>6102</v>
      </c>
      <c r="C11439" s="12">
        <v>1.0</v>
      </c>
      <c r="D11439" s="12">
        <f t="shared" si="1"/>
        <v>11</v>
      </c>
    </row>
    <row r="11440">
      <c r="A11440" s="10">
        <v>45241.0</v>
      </c>
      <c r="B11440" s="11" t="s">
        <v>6103</v>
      </c>
      <c r="C11440" s="12">
        <v>1.0</v>
      </c>
      <c r="D11440" s="12">
        <f t="shared" si="1"/>
        <v>11</v>
      </c>
    </row>
    <row r="11441">
      <c r="A11441" s="10">
        <v>45241.0</v>
      </c>
      <c r="B11441" s="11" t="s">
        <v>6104</v>
      </c>
      <c r="C11441" s="12">
        <v>1.0</v>
      </c>
      <c r="D11441" s="12">
        <f t="shared" si="1"/>
        <v>11</v>
      </c>
    </row>
    <row r="11442">
      <c r="A11442" s="10">
        <v>45241.0</v>
      </c>
      <c r="B11442" s="11" t="s">
        <v>6105</v>
      </c>
      <c r="C11442" s="12">
        <v>1.0</v>
      </c>
      <c r="D11442" s="12">
        <f t="shared" si="1"/>
        <v>11</v>
      </c>
    </row>
    <row r="11443">
      <c r="A11443" s="10">
        <v>45258.0</v>
      </c>
      <c r="B11443" s="11" t="s">
        <v>1250</v>
      </c>
      <c r="C11443" s="12">
        <v>1.0</v>
      </c>
      <c r="D11443" s="12">
        <f t="shared" si="1"/>
        <v>28</v>
      </c>
    </row>
    <row r="11444">
      <c r="A11444" s="10">
        <v>45258.0</v>
      </c>
      <c r="B11444" s="11" t="s">
        <v>4714</v>
      </c>
      <c r="C11444" s="12">
        <v>1.0</v>
      </c>
      <c r="D11444" s="12">
        <f t="shared" si="1"/>
        <v>28</v>
      </c>
    </row>
    <row r="11445">
      <c r="A11445" s="10">
        <v>45258.0</v>
      </c>
      <c r="B11445" s="11" t="s">
        <v>2986</v>
      </c>
      <c r="C11445" s="12">
        <v>1.0</v>
      </c>
      <c r="D11445" s="12">
        <f t="shared" si="1"/>
        <v>28</v>
      </c>
    </row>
    <row r="11446">
      <c r="A11446" s="10">
        <v>45258.0</v>
      </c>
      <c r="B11446" s="11" t="s">
        <v>1514</v>
      </c>
      <c r="C11446" s="12">
        <v>1.0</v>
      </c>
      <c r="D11446" s="12">
        <f t="shared" si="1"/>
        <v>28</v>
      </c>
    </row>
    <row r="11447">
      <c r="A11447" s="10">
        <v>45258.0</v>
      </c>
      <c r="B11447" s="11" t="s">
        <v>854</v>
      </c>
      <c r="C11447" s="12">
        <v>1.0</v>
      </c>
      <c r="D11447" s="12">
        <f t="shared" si="1"/>
        <v>28</v>
      </c>
    </row>
    <row r="11448">
      <c r="A11448" s="10">
        <v>45258.0</v>
      </c>
      <c r="B11448" s="11" t="s">
        <v>6106</v>
      </c>
      <c r="C11448" s="12">
        <v>1.0</v>
      </c>
      <c r="D11448" s="12">
        <f t="shared" si="1"/>
        <v>28</v>
      </c>
    </row>
    <row r="11449">
      <c r="A11449" s="10">
        <v>45258.0</v>
      </c>
      <c r="B11449" s="11" t="s">
        <v>6107</v>
      </c>
      <c r="C11449" s="12">
        <v>1.0</v>
      </c>
      <c r="D11449" s="12">
        <f t="shared" si="1"/>
        <v>28</v>
      </c>
    </row>
    <row r="11450">
      <c r="A11450" s="10">
        <v>45258.0</v>
      </c>
      <c r="B11450" s="11" t="s">
        <v>6108</v>
      </c>
      <c r="C11450" s="12">
        <v>1.0</v>
      </c>
      <c r="D11450" s="12">
        <f t="shared" si="1"/>
        <v>28</v>
      </c>
    </row>
    <row r="11451">
      <c r="A11451" s="10">
        <v>45258.0</v>
      </c>
      <c r="B11451" s="11" t="s">
        <v>272</v>
      </c>
      <c r="C11451" s="12">
        <v>1.0</v>
      </c>
      <c r="D11451" s="12">
        <f t="shared" si="1"/>
        <v>28</v>
      </c>
    </row>
    <row r="11452">
      <c r="A11452" s="10">
        <v>45258.0</v>
      </c>
      <c r="B11452" s="11" t="s">
        <v>1860</v>
      </c>
      <c r="C11452" s="12">
        <v>1.0</v>
      </c>
      <c r="D11452" s="12">
        <f t="shared" si="1"/>
        <v>28</v>
      </c>
    </row>
    <row r="11453">
      <c r="A11453" s="10">
        <v>45258.0</v>
      </c>
      <c r="B11453" s="11" t="s">
        <v>2065</v>
      </c>
      <c r="C11453" s="12">
        <v>1.0</v>
      </c>
      <c r="D11453" s="12">
        <f t="shared" si="1"/>
        <v>28</v>
      </c>
    </row>
    <row r="11454">
      <c r="A11454" s="10">
        <v>45258.0</v>
      </c>
      <c r="B11454" s="11" t="s">
        <v>6109</v>
      </c>
      <c r="C11454" s="12">
        <v>1.0</v>
      </c>
      <c r="D11454" s="12">
        <f t="shared" si="1"/>
        <v>28</v>
      </c>
    </row>
    <row r="11455">
      <c r="A11455" s="10">
        <v>45258.0</v>
      </c>
      <c r="B11455" s="11" t="s">
        <v>6110</v>
      </c>
      <c r="C11455" s="12">
        <v>1.0</v>
      </c>
      <c r="D11455" s="12">
        <f t="shared" si="1"/>
        <v>28</v>
      </c>
    </row>
    <row r="11456">
      <c r="A11456" s="10">
        <v>45258.0</v>
      </c>
      <c r="B11456" s="11" t="s">
        <v>100</v>
      </c>
      <c r="C11456" s="12">
        <v>1.0</v>
      </c>
      <c r="D11456" s="12">
        <f t="shared" si="1"/>
        <v>28</v>
      </c>
    </row>
    <row r="11457">
      <c r="A11457" s="10">
        <v>45258.0</v>
      </c>
      <c r="B11457" s="11" t="s">
        <v>6029</v>
      </c>
      <c r="C11457" s="12">
        <v>1.0</v>
      </c>
      <c r="D11457" s="12">
        <f t="shared" si="1"/>
        <v>28</v>
      </c>
    </row>
    <row r="11458">
      <c r="A11458" s="10">
        <v>45258.0</v>
      </c>
      <c r="B11458" s="11" t="s">
        <v>6111</v>
      </c>
      <c r="C11458" s="12">
        <v>1.0</v>
      </c>
      <c r="D11458" s="12">
        <f t="shared" si="1"/>
        <v>28</v>
      </c>
    </row>
    <row r="11459">
      <c r="A11459" s="10">
        <v>45258.0</v>
      </c>
      <c r="B11459" s="11" t="s">
        <v>2239</v>
      </c>
      <c r="C11459" s="12">
        <v>1.0</v>
      </c>
      <c r="D11459" s="12">
        <f t="shared" si="1"/>
        <v>28</v>
      </c>
    </row>
    <row r="11460">
      <c r="A11460" s="10">
        <v>45258.0</v>
      </c>
      <c r="B11460" s="11" t="s">
        <v>3126</v>
      </c>
      <c r="C11460" s="12">
        <v>1.0</v>
      </c>
      <c r="D11460" s="12">
        <f t="shared" si="1"/>
        <v>28</v>
      </c>
    </row>
    <row r="11461">
      <c r="A11461" s="10">
        <v>45258.0</v>
      </c>
      <c r="B11461" s="11" t="s">
        <v>6112</v>
      </c>
      <c r="C11461" s="12">
        <v>1.0</v>
      </c>
      <c r="D11461" s="12">
        <f t="shared" si="1"/>
        <v>28</v>
      </c>
    </row>
    <row r="11462">
      <c r="A11462" s="10">
        <v>45258.0</v>
      </c>
      <c r="B11462" s="11" t="s">
        <v>6113</v>
      </c>
      <c r="C11462" s="12">
        <v>1.0</v>
      </c>
      <c r="D11462" s="12">
        <f t="shared" si="1"/>
        <v>28</v>
      </c>
    </row>
    <row r="11463">
      <c r="A11463" s="10">
        <v>45258.0</v>
      </c>
      <c r="B11463" s="11" t="s">
        <v>6114</v>
      </c>
      <c r="C11463" s="12">
        <v>1.0</v>
      </c>
      <c r="D11463" s="12">
        <f t="shared" si="1"/>
        <v>28</v>
      </c>
    </row>
    <row r="11464">
      <c r="A11464" s="10">
        <v>45258.0</v>
      </c>
      <c r="B11464" s="11" t="s">
        <v>6067</v>
      </c>
      <c r="C11464" s="12">
        <v>1.0</v>
      </c>
      <c r="D11464" s="12">
        <f t="shared" si="1"/>
        <v>28</v>
      </c>
    </row>
    <row r="11465">
      <c r="A11465" s="10">
        <v>45258.0</v>
      </c>
      <c r="B11465" s="11" t="s">
        <v>1425</v>
      </c>
      <c r="C11465" s="12">
        <v>1.0</v>
      </c>
      <c r="D11465" s="12">
        <f t="shared" si="1"/>
        <v>28</v>
      </c>
    </row>
    <row r="11466">
      <c r="A11466" s="10">
        <v>45258.0</v>
      </c>
      <c r="B11466" s="11" t="s">
        <v>6115</v>
      </c>
      <c r="C11466" s="12">
        <v>1.0</v>
      </c>
      <c r="D11466" s="12">
        <f t="shared" si="1"/>
        <v>28</v>
      </c>
    </row>
    <row r="11467">
      <c r="A11467" s="10">
        <v>45248.0</v>
      </c>
      <c r="B11467" s="11" t="s">
        <v>1642</v>
      </c>
      <c r="C11467" s="12">
        <v>1.0</v>
      </c>
      <c r="D11467" s="12">
        <f t="shared" si="1"/>
        <v>18</v>
      </c>
    </row>
    <row r="11468">
      <c r="A11468" s="10">
        <v>45248.0</v>
      </c>
      <c r="B11468" s="11" t="s">
        <v>6116</v>
      </c>
      <c r="C11468" s="12">
        <v>1.0</v>
      </c>
      <c r="D11468" s="12">
        <f t="shared" si="1"/>
        <v>18</v>
      </c>
    </row>
    <row r="11469">
      <c r="A11469" s="10">
        <v>45248.0</v>
      </c>
      <c r="B11469" s="11" t="s">
        <v>1361</v>
      </c>
      <c r="C11469" s="12">
        <v>1.0</v>
      </c>
      <c r="D11469" s="12">
        <f t="shared" si="1"/>
        <v>18</v>
      </c>
    </row>
    <row r="11470">
      <c r="A11470" s="10">
        <v>45248.0</v>
      </c>
      <c r="B11470" s="11" t="s">
        <v>6117</v>
      </c>
      <c r="C11470" s="12">
        <v>1.0</v>
      </c>
      <c r="D11470" s="12">
        <f t="shared" si="1"/>
        <v>18</v>
      </c>
    </row>
    <row r="11471">
      <c r="A11471" s="10">
        <v>45248.0</v>
      </c>
      <c r="B11471" s="11" t="s">
        <v>6118</v>
      </c>
      <c r="C11471" s="12">
        <v>1.0</v>
      </c>
      <c r="D11471" s="12">
        <f t="shared" si="1"/>
        <v>18</v>
      </c>
    </row>
    <row r="11472">
      <c r="A11472" s="10">
        <v>45248.0</v>
      </c>
      <c r="B11472" s="11" t="s">
        <v>956</v>
      </c>
      <c r="C11472" s="12">
        <v>1.0</v>
      </c>
      <c r="D11472" s="12">
        <f t="shared" si="1"/>
        <v>18</v>
      </c>
    </row>
    <row r="11473">
      <c r="A11473" s="10">
        <v>45248.0</v>
      </c>
      <c r="B11473" s="11" t="s">
        <v>3525</v>
      </c>
      <c r="C11473" s="12">
        <v>1.0</v>
      </c>
      <c r="D11473" s="12">
        <f t="shared" si="1"/>
        <v>18</v>
      </c>
    </row>
    <row r="11474">
      <c r="A11474" s="10">
        <v>45248.0</v>
      </c>
      <c r="B11474" s="11" t="s">
        <v>6119</v>
      </c>
      <c r="C11474" s="12">
        <v>1.0</v>
      </c>
      <c r="D11474" s="12">
        <f t="shared" si="1"/>
        <v>18</v>
      </c>
    </row>
    <row r="11475">
      <c r="A11475" s="10">
        <v>45248.0</v>
      </c>
      <c r="B11475" s="11" t="s">
        <v>6120</v>
      </c>
      <c r="C11475" s="12">
        <v>1.0</v>
      </c>
      <c r="D11475" s="12">
        <f t="shared" si="1"/>
        <v>18</v>
      </c>
    </row>
    <row r="11476">
      <c r="A11476" s="10">
        <v>45248.0</v>
      </c>
      <c r="B11476" s="11" t="s">
        <v>4722</v>
      </c>
      <c r="C11476" s="12">
        <v>1.0</v>
      </c>
      <c r="D11476" s="12">
        <f t="shared" si="1"/>
        <v>18</v>
      </c>
    </row>
    <row r="11477">
      <c r="A11477" s="10">
        <v>45248.0</v>
      </c>
      <c r="B11477" s="11" t="s">
        <v>6121</v>
      </c>
      <c r="C11477" s="12">
        <v>1.0</v>
      </c>
      <c r="D11477" s="12">
        <f t="shared" si="1"/>
        <v>18</v>
      </c>
    </row>
    <row r="11478">
      <c r="A11478" s="10">
        <v>45248.0</v>
      </c>
      <c r="B11478" s="11" t="s">
        <v>6122</v>
      </c>
      <c r="C11478" s="12">
        <v>1.0</v>
      </c>
      <c r="D11478" s="12">
        <f t="shared" si="1"/>
        <v>18</v>
      </c>
    </row>
    <row r="11479">
      <c r="A11479" s="10">
        <v>45259.0</v>
      </c>
      <c r="B11479" s="11" t="s">
        <v>272</v>
      </c>
      <c r="C11479" s="12">
        <v>1.0</v>
      </c>
      <c r="D11479" s="12">
        <f t="shared" si="1"/>
        <v>29</v>
      </c>
    </row>
    <row r="11480">
      <c r="A11480" s="10">
        <v>45259.0</v>
      </c>
      <c r="B11480" s="11" t="s">
        <v>1857</v>
      </c>
      <c r="C11480" s="12">
        <v>1.0</v>
      </c>
      <c r="D11480" s="12">
        <f t="shared" si="1"/>
        <v>29</v>
      </c>
    </row>
    <row r="11481">
      <c r="A11481" s="10">
        <v>45259.0</v>
      </c>
      <c r="B11481" s="11" t="s">
        <v>331</v>
      </c>
      <c r="C11481" s="12">
        <v>1.0</v>
      </c>
      <c r="D11481" s="12">
        <f t="shared" si="1"/>
        <v>29</v>
      </c>
    </row>
    <row r="11482">
      <c r="A11482" s="10">
        <v>45259.0</v>
      </c>
      <c r="B11482" s="11" t="s">
        <v>229</v>
      </c>
      <c r="C11482" s="12">
        <v>1.0</v>
      </c>
      <c r="D11482" s="12">
        <f t="shared" si="1"/>
        <v>29</v>
      </c>
    </row>
    <row r="11483">
      <c r="A11483" s="10">
        <v>45259.0</v>
      </c>
      <c r="B11483" s="11" t="s">
        <v>529</v>
      </c>
      <c r="C11483" s="12">
        <v>1.0</v>
      </c>
      <c r="D11483" s="12">
        <f t="shared" si="1"/>
        <v>29</v>
      </c>
    </row>
    <row r="11484">
      <c r="A11484" s="10">
        <v>45259.0</v>
      </c>
      <c r="B11484" s="11" t="s">
        <v>2042</v>
      </c>
      <c r="C11484" s="12">
        <v>1.0</v>
      </c>
      <c r="D11484" s="12">
        <f t="shared" si="1"/>
        <v>29</v>
      </c>
    </row>
    <row r="11485">
      <c r="A11485" s="10">
        <v>45259.0</v>
      </c>
      <c r="B11485" s="11" t="s">
        <v>6123</v>
      </c>
      <c r="C11485" s="12">
        <v>1.0</v>
      </c>
      <c r="D11485" s="12">
        <f t="shared" si="1"/>
        <v>29</v>
      </c>
    </row>
    <row r="11486">
      <c r="A11486" s="10">
        <v>45259.0</v>
      </c>
      <c r="B11486" s="11" t="s">
        <v>6124</v>
      </c>
      <c r="C11486" s="12">
        <v>1.0</v>
      </c>
      <c r="D11486" s="12">
        <f t="shared" si="1"/>
        <v>29</v>
      </c>
    </row>
    <row r="11487">
      <c r="A11487" s="10">
        <v>45259.0</v>
      </c>
      <c r="B11487" s="11" t="s">
        <v>6125</v>
      </c>
      <c r="C11487" s="12">
        <v>1.0</v>
      </c>
      <c r="D11487" s="12">
        <f t="shared" si="1"/>
        <v>29</v>
      </c>
    </row>
    <row r="11488">
      <c r="A11488" s="10">
        <v>45259.0</v>
      </c>
      <c r="B11488" s="11" t="s">
        <v>269</v>
      </c>
      <c r="C11488" s="12">
        <v>1.0</v>
      </c>
      <c r="D11488" s="12">
        <f t="shared" si="1"/>
        <v>29</v>
      </c>
    </row>
    <row r="11489">
      <c r="A11489" s="10">
        <v>45259.0</v>
      </c>
      <c r="B11489" s="11" t="s">
        <v>4843</v>
      </c>
      <c r="C11489" s="12">
        <v>1.0</v>
      </c>
      <c r="D11489" s="12">
        <f t="shared" si="1"/>
        <v>29</v>
      </c>
    </row>
    <row r="11490">
      <c r="A11490" s="10">
        <v>45259.0</v>
      </c>
      <c r="B11490" s="11" t="s">
        <v>283</v>
      </c>
      <c r="C11490" s="12">
        <v>1.0</v>
      </c>
      <c r="D11490" s="12">
        <f t="shared" si="1"/>
        <v>29</v>
      </c>
    </row>
    <row r="11491">
      <c r="A11491" s="10">
        <v>45259.0</v>
      </c>
      <c r="B11491" s="11" t="s">
        <v>916</v>
      </c>
      <c r="C11491" s="12">
        <v>1.0</v>
      </c>
      <c r="D11491" s="12">
        <f t="shared" si="1"/>
        <v>29</v>
      </c>
    </row>
    <row r="11492">
      <c r="A11492" s="10">
        <v>45259.0</v>
      </c>
      <c r="B11492" s="11" t="s">
        <v>323</v>
      </c>
      <c r="C11492" s="12">
        <v>1.0</v>
      </c>
      <c r="D11492" s="12">
        <f t="shared" si="1"/>
        <v>29</v>
      </c>
    </row>
    <row r="11493">
      <c r="A11493" s="10">
        <v>45259.0</v>
      </c>
      <c r="B11493" s="11" t="s">
        <v>3200</v>
      </c>
      <c r="C11493" s="12">
        <v>1.0</v>
      </c>
      <c r="D11493" s="12">
        <f t="shared" si="1"/>
        <v>29</v>
      </c>
    </row>
    <row r="11494">
      <c r="A11494" s="10">
        <v>45259.0</v>
      </c>
      <c r="B11494" s="11" t="s">
        <v>2791</v>
      </c>
      <c r="C11494" s="12">
        <v>1.0</v>
      </c>
      <c r="D11494" s="12">
        <f t="shared" si="1"/>
        <v>29</v>
      </c>
    </row>
    <row r="11495">
      <c r="A11495" s="10">
        <v>45259.0</v>
      </c>
      <c r="B11495" s="11" t="s">
        <v>184</v>
      </c>
      <c r="C11495" s="12">
        <v>1.0</v>
      </c>
      <c r="D11495" s="12">
        <f t="shared" si="1"/>
        <v>29</v>
      </c>
    </row>
    <row r="11496">
      <c r="A11496" s="10">
        <v>45259.0</v>
      </c>
      <c r="B11496" s="11" t="s">
        <v>2171</v>
      </c>
      <c r="C11496" s="12">
        <v>1.0</v>
      </c>
      <c r="D11496" s="12">
        <f t="shared" si="1"/>
        <v>29</v>
      </c>
    </row>
    <row r="11497">
      <c r="A11497" s="10">
        <v>45259.0</v>
      </c>
      <c r="B11497" s="11" t="s">
        <v>6126</v>
      </c>
      <c r="C11497" s="12">
        <v>1.0</v>
      </c>
      <c r="D11497" s="12">
        <f t="shared" si="1"/>
        <v>29</v>
      </c>
    </row>
    <row r="11498">
      <c r="A11498" s="10">
        <v>45242.0</v>
      </c>
      <c r="B11498" s="11" t="s">
        <v>1528</v>
      </c>
      <c r="C11498" s="12">
        <v>1.0</v>
      </c>
      <c r="D11498" s="12">
        <f t="shared" si="1"/>
        <v>12</v>
      </c>
    </row>
    <row r="11499">
      <c r="A11499" s="10">
        <v>45242.0</v>
      </c>
      <c r="B11499" s="11" t="s">
        <v>6127</v>
      </c>
      <c r="C11499" s="12">
        <v>1.0</v>
      </c>
      <c r="D11499" s="12">
        <f t="shared" si="1"/>
        <v>12</v>
      </c>
    </row>
    <row r="11500">
      <c r="A11500" s="10">
        <v>45242.0</v>
      </c>
      <c r="B11500" s="11" t="s">
        <v>1711</v>
      </c>
      <c r="C11500" s="12">
        <v>1.0</v>
      </c>
      <c r="D11500" s="12">
        <f t="shared" si="1"/>
        <v>12</v>
      </c>
    </row>
    <row r="11501">
      <c r="A11501" s="10">
        <v>45242.0</v>
      </c>
      <c r="B11501" s="11" t="s">
        <v>1098</v>
      </c>
      <c r="C11501" s="12">
        <v>1.0</v>
      </c>
      <c r="D11501" s="12">
        <f t="shared" si="1"/>
        <v>12</v>
      </c>
    </row>
    <row r="11502">
      <c r="A11502" s="10">
        <v>45242.0</v>
      </c>
      <c r="B11502" s="11" t="s">
        <v>1495</v>
      </c>
      <c r="C11502" s="12">
        <v>1.0</v>
      </c>
      <c r="D11502" s="12">
        <f t="shared" si="1"/>
        <v>12</v>
      </c>
    </row>
    <row r="11503">
      <c r="A11503" s="10">
        <v>45242.0</v>
      </c>
      <c r="B11503" s="11" t="s">
        <v>1838</v>
      </c>
      <c r="C11503" s="12">
        <v>1.0</v>
      </c>
      <c r="D11503" s="12">
        <f t="shared" si="1"/>
        <v>12</v>
      </c>
    </row>
    <row r="11504">
      <c r="A11504" s="10">
        <v>45242.0</v>
      </c>
      <c r="B11504" s="11" t="s">
        <v>4609</v>
      </c>
      <c r="C11504" s="12">
        <v>1.0</v>
      </c>
      <c r="D11504" s="12">
        <f t="shared" si="1"/>
        <v>12</v>
      </c>
    </row>
    <row r="11505">
      <c r="A11505" s="10">
        <v>45242.0</v>
      </c>
      <c r="B11505" s="11" t="s">
        <v>2688</v>
      </c>
      <c r="C11505" s="12">
        <v>1.0</v>
      </c>
      <c r="D11505" s="12">
        <f t="shared" si="1"/>
        <v>12</v>
      </c>
    </row>
    <row r="11506">
      <c r="A11506" s="10">
        <v>45242.0</v>
      </c>
      <c r="B11506" s="11" t="s">
        <v>6128</v>
      </c>
      <c r="C11506" s="12">
        <v>1.0</v>
      </c>
      <c r="D11506" s="12">
        <f t="shared" si="1"/>
        <v>12</v>
      </c>
    </row>
    <row r="11507">
      <c r="A11507" s="10">
        <v>45242.0</v>
      </c>
      <c r="B11507" s="11" t="s">
        <v>6129</v>
      </c>
      <c r="C11507" s="12">
        <v>1.0</v>
      </c>
      <c r="D11507" s="12">
        <f t="shared" si="1"/>
        <v>12</v>
      </c>
    </row>
    <row r="11508">
      <c r="A11508" s="10">
        <v>45242.0</v>
      </c>
      <c r="B11508" s="11" t="s">
        <v>6130</v>
      </c>
      <c r="C11508" s="12">
        <v>1.0</v>
      </c>
      <c r="D11508" s="12">
        <f t="shared" si="1"/>
        <v>12</v>
      </c>
    </row>
    <row r="11509">
      <c r="A11509" s="10">
        <v>45242.0</v>
      </c>
      <c r="B11509" s="11" t="s">
        <v>443</v>
      </c>
      <c r="C11509" s="12">
        <v>1.0</v>
      </c>
      <c r="D11509" s="12">
        <f t="shared" si="1"/>
        <v>12</v>
      </c>
    </row>
    <row r="11510">
      <c r="A11510" s="10">
        <v>45242.0</v>
      </c>
      <c r="B11510" s="11" t="s">
        <v>2963</v>
      </c>
      <c r="C11510" s="12">
        <v>1.0</v>
      </c>
      <c r="D11510" s="12">
        <f t="shared" si="1"/>
        <v>12</v>
      </c>
    </row>
    <row r="11511">
      <c r="A11511" s="10">
        <v>45238.0</v>
      </c>
      <c r="B11511" s="11" t="s">
        <v>149</v>
      </c>
      <c r="C11511" s="12">
        <v>1.0</v>
      </c>
      <c r="D11511" s="12">
        <f t="shared" si="1"/>
        <v>8</v>
      </c>
    </row>
    <row r="11512">
      <c r="A11512" s="10">
        <v>45238.0</v>
      </c>
      <c r="B11512" s="11" t="s">
        <v>6131</v>
      </c>
      <c r="C11512" s="12">
        <v>1.0</v>
      </c>
      <c r="D11512" s="12">
        <f t="shared" si="1"/>
        <v>8</v>
      </c>
    </row>
    <row r="11513">
      <c r="A11513" s="10">
        <v>45238.0</v>
      </c>
      <c r="B11513" s="11" t="s">
        <v>3761</v>
      </c>
      <c r="C11513" s="12">
        <v>1.0</v>
      </c>
      <c r="D11513" s="12">
        <f t="shared" si="1"/>
        <v>8</v>
      </c>
    </row>
    <row r="11514">
      <c r="A11514" s="10">
        <v>45238.0</v>
      </c>
      <c r="B11514" s="11" t="s">
        <v>2397</v>
      </c>
      <c r="C11514" s="12">
        <v>1.0</v>
      </c>
      <c r="D11514" s="12">
        <f t="shared" si="1"/>
        <v>8</v>
      </c>
    </row>
    <row r="11515">
      <c r="A11515" s="10">
        <v>45238.0</v>
      </c>
      <c r="B11515" s="11" t="s">
        <v>4571</v>
      </c>
      <c r="C11515" s="12">
        <v>1.0</v>
      </c>
      <c r="D11515" s="12">
        <f t="shared" si="1"/>
        <v>8</v>
      </c>
    </row>
    <row r="11516">
      <c r="A11516" s="10">
        <v>45238.0</v>
      </c>
      <c r="B11516" s="11" t="s">
        <v>6132</v>
      </c>
      <c r="C11516" s="12">
        <v>1.0</v>
      </c>
      <c r="D11516" s="12">
        <f t="shared" si="1"/>
        <v>8</v>
      </c>
    </row>
    <row r="11517">
      <c r="A11517" s="10">
        <v>45238.0</v>
      </c>
      <c r="B11517" s="11" t="s">
        <v>1057</v>
      </c>
      <c r="C11517" s="12">
        <v>1.0</v>
      </c>
      <c r="D11517" s="12">
        <f t="shared" si="1"/>
        <v>8</v>
      </c>
    </row>
    <row r="11518">
      <c r="A11518" s="10">
        <v>45238.0</v>
      </c>
      <c r="B11518" s="11" t="s">
        <v>3847</v>
      </c>
      <c r="C11518" s="12">
        <v>1.0</v>
      </c>
      <c r="D11518" s="12">
        <f t="shared" si="1"/>
        <v>8</v>
      </c>
    </row>
    <row r="11519">
      <c r="A11519" s="10">
        <v>45238.0</v>
      </c>
      <c r="B11519" s="11" t="s">
        <v>5875</v>
      </c>
      <c r="C11519" s="12">
        <v>1.0</v>
      </c>
      <c r="D11519" s="12">
        <f t="shared" si="1"/>
        <v>8</v>
      </c>
    </row>
    <row r="11520">
      <c r="A11520" s="10">
        <v>45238.0</v>
      </c>
      <c r="B11520" s="11" t="s">
        <v>774</v>
      </c>
      <c r="C11520" s="12">
        <v>1.0</v>
      </c>
      <c r="D11520" s="12">
        <f t="shared" si="1"/>
        <v>8</v>
      </c>
    </row>
    <row r="11521">
      <c r="A11521" s="10">
        <v>45238.0</v>
      </c>
      <c r="B11521" s="11" t="s">
        <v>2410</v>
      </c>
      <c r="C11521" s="12">
        <v>1.0</v>
      </c>
      <c r="D11521" s="12">
        <f t="shared" si="1"/>
        <v>8</v>
      </c>
    </row>
    <row r="11522">
      <c r="A11522" s="10">
        <v>45238.0</v>
      </c>
      <c r="B11522" s="11" t="s">
        <v>6133</v>
      </c>
      <c r="C11522" s="12">
        <v>1.0</v>
      </c>
      <c r="D11522" s="12">
        <f t="shared" si="1"/>
        <v>8</v>
      </c>
    </row>
    <row r="11523">
      <c r="A11523" s="10">
        <v>45238.0</v>
      </c>
      <c r="B11523" s="11" t="s">
        <v>3693</v>
      </c>
      <c r="C11523" s="12">
        <v>1.0</v>
      </c>
      <c r="D11523" s="12">
        <f t="shared" si="1"/>
        <v>8</v>
      </c>
    </row>
    <row r="11524">
      <c r="A11524" s="10">
        <v>45238.0</v>
      </c>
      <c r="B11524" s="11" t="s">
        <v>1913</v>
      </c>
      <c r="C11524" s="12">
        <v>1.0</v>
      </c>
      <c r="D11524" s="12">
        <f t="shared" si="1"/>
        <v>8</v>
      </c>
    </row>
    <row r="11525">
      <c r="A11525" s="10">
        <v>45238.0</v>
      </c>
      <c r="B11525" s="11" t="s">
        <v>6134</v>
      </c>
      <c r="C11525" s="12">
        <v>1.0</v>
      </c>
      <c r="D11525" s="12">
        <f t="shared" si="1"/>
        <v>8</v>
      </c>
    </row>
    <row r="11526">
      <c r="A11526" s="10">
        <v>45238.0</v>
      </c>
      <c r="B11526" s="11" t="s">
        <v>6135</v>
      </c>
      <c r="C11526" s="12">
        <v>1.0</v>
      </c>
      <c r="D11526" s="12">
        <f t="shared" si="1"/>
        <v>8</v>
      </c>
    </row>
    <row r="11527">
      <c r="A11527" s="10">
        <v>45238.0</v>
      </c>
      <c r="B11527" s="11" t="s">
        <v>113</v>
      </c>
      <c r="C11527" s="12">
        <v>1.0</v>
      </c>
      <c r="D11527" s="12">
        <f t="shared" si="1"/>
        <v>8</v>
      </c>
    </row>
    <row r="11528">
      <c r="A11528" s="10">
        <v>45238.0</v>
      </c>
      <c r="B11528" s="11" t="s">
        <v>1732</v>
      </c>
      <c r="C11528" s="12">
        <v>1.0</v>
      </c>
      <c r="D11528" s="12">
        <f t="shared" si="1"/>
        <v>8</v>
      </c>
    </row>
    <row r="11529">
      <c r="A11529" s="10">
        <v>45231.0</v>
      </c>
      <c r="B11529" s="11" t="s">
        <v>6136</v>
      </c>
      <c r="C11529" s="12">
        <v>1.0</v>
      </c>
      <c r="D11529" s="12">
        <f t="shared" si="1"/>
        <v>1</v>
      </c>
    </row>
    <row r="11530">
      <c r="A11530" s="10">
        <v>45231.0</v>
      </c>
      <c r="B11530" s="11" t="s">
        <v>6137</v>
      </c>
      <c r="C11530" s="12">
        <v>1.0</v>
      </c>
      <c r="D11530" s="12">
        <f t="shared" si="1"/>
        <v>1</v>
      </c>
    </row>
    <row r="11531">
      <c r="A11531" s="10">
        <v>45231.0</v>
      </c>
      <c r="B11531" s="11" t="s">
        <v>6138</v>
      </c>
      <c r="C11531" s="12">
        <v>1.0</v>
      </c>
      <c r="D11531" s="12">
        <f t="shared" si="1"/>
        <v>1</v>
      </c>
    </row>
    <row r="11532">
      <c r="A11532" s="10">
        <v>45231.0</v>
      </c>
      <c r="B11532" s="11" t="s">
        <v>1048</v>
      </c>
      <c r="C11532" s="12">
        <v>1.0</v>
      </c>
      <c r="D11532" s="12">
        <f t="shared" si="1"/>
        <v>1</v>
      </c>
    </row>
    <row r="11533">
      <c r="A11533" s="10">
        <v>45231.0</v>
      </c>
      <c r="B11533" s="11" t="s">
        <v>65</v>
      </c>
      <c r="C11533" s="12">
        <v>1.0</v>
      </c>
      <c r="D11533" s="12">
        <f t="shared" si="1"/>
        <v>1</v>
      </c>
    </row>
    <row r="11534">
      <c r="A11534" s="10">
        <v>45231.0</v>
      </c>
      <c r="B11534" s="11" t="s">
        <v>2036</v>
      </c>
      <c r="C11534" s="12">
        <v>1.0</v>
      </c>
      <c r="D11534" s="12">
        <f t="shared" si="1"/>
        <v>1</v>
      </c>
    </row>
    <row r="11535">
      <c r="A11535" s="10">
        <v>45231.0</v>
      </c>
      <c r="B11535" s="11" t="s">
        <v>5307</v>
      </c>
      <c r="C11535" s="12">
        <v>1.0</v>
      </c>
      <c r="D11535" s="12">
        <f t="shared" si="1"/>
        <v>1</v>
      </c>
    </row>
    <row r="11536">
      <c r="A11536" s="10">
        <v>45231.0</v>
      </c>
      <c r="B11536" s="11" t="s">
        <v>6139</v>
      </c>
      <c r="C11536" s="12">
        <v>1.0</v>
      </c>
      <c r="D11536" s="12">
        <f t="shared" si="1"/>
        <v>1</v>
      </c>
    </row>
    <row r="11537">
      <c r="A11537" s="10">
        <v>45231.0</v>
      </c>
      <c r="B11537" s="11" t="s">
        <v>3248</v>
      </c>
      <c r="C11537" s="12">
        <v>1.0</v>
      </c>
      <c r="D11537" s="12">
        <f t="shared" si="1"/>
        <v>1</v>
      </c>
    </row>
    <row r="11538">
      <c r="A11538" s="10">
        <v>45231.0</v>
      </c>
      <c r="B11538" s="11" t="s">
        <v>2180</v>
      </c>
      <c r="C11538" s="12">
        <v>1.0</v>
      </c>
      <c r="D11538" s="12">
        <f t="shared" si="1"/>
        <v>1</v>
      </c>
    </row>
    <row r="11539">
      <c r="A11539" s="10">
        <v>45231.0</v>
      </c>
      <c r="B11539" s="11" t="s">
        <v>6140</v>
      </c>
      <c r="C11539" s="12">
        <v>1.0</v>
      </c>
      <c r="D11539" s="12">
        <f t="shared" si="1"/>
        <v>1</v>
      </c>
    </row>
    <row r="11540">
      <c r="A11540" s="10">
        <v>45231.0</v>
      </c>
      <c r="B11540" s="11" t="s">
        <v>6141</v>
      </c>
      <c r="C11540" s="12">
        <v>1.0</v>
      </c>
      <c r="D11540" s="12">
        <f t="shared" si="1"/>
        <v>1</v>
      </c>
    </row>
    <row r="11541">
      <c r="A11541" s="10">
        <v>45231.0</v>
      </c>
      <c r="B11541" s="11" t="s">
        <v>660</v>
      </c>
      <c r="C11541" s="12">
        <v>1.0</v>
      </c>
      <c r="D11541" s="12">
        <f t="shared" si="1"/>
        <v>1</v>
      </c>
    </row>
    <row r="11542">
      <c r="A11542" s="10">
        <v>45231.0</v>
      </c>
      <c r="B11542" s="11" t="s">
        <v>6142</v>
      </c>
      <c r="C11542" s="12">
        <v>1.0</v>
      </c>
      <c r="D11542" s="12">
        <f t="shared" si="1"/>
        <v>1</v>
      </c>
    </row>
    <row r="11543">
      <c r="A11543" s="10">
        <v>45231.0</v>
      </c>
      <c r="B11543" s="11" t="s">
        <v>2040</v>
      </c>
      <c r="C11543" s="12">
        <v>1.0</v>
      </c>
      <c r="D11543" s="12">
        <f t="shared" si="1"/>
        <v>1</v>
      </c>
    </row>
    <row r="11544">
      <c r="A11544" s="10">
        <v>45231.0</v>
      </c>
      <c r="B11544" s="11" t="s">
        <v>6143</v>
      </c>
      <c r="C11544" s="12">
        <v>1.0</v>
      </c>
      <c r="D11544" s="12">
        <f t="shared" si="1"/>
        <v>1</v>
      </c>
    </row>
    <row r="11545">
      <c r="A11545" s="10">
        <v>45231.0</v>
      </c>
      <c r="B11545" s="11" t="s">
        <v>2477</v>
      </c>
      <c r="C11545" s="12">
        <v>1.0</v>
      </c>
      <c r="D11545" s="12">
        <f t="shared" si="1"/>
        <v>1</v>
      </c>
    </row>
    <row r="11546">
      <c r="A11546" s="10">
        <v>45231.0</v>
      </c>
      <c r="B11546" s="11" t="s">
        <v>5365</v>
      </c>
      <c r="C11546" s="12">
        <v>1.0</v>
      </c>
      <c r="D11546" s="12">
        <f t="shared" si="1"/>
        <v>1</v>
      </c>
    </row>
    <row r="11547">
      <c r="A11547" s="10">
        <v>45231.0</v>
      </c>
      <c r="B11547" s="11" t="s">
        <v>6144</v>
      </c>
      <c r="C11547" s="12">
        <v>1.0</v>
      </c>
      <c r="D11547" s="12">
        <f t="shared" si="1"/>
        <v>1</v>
      </c>
    </row>
    <row r="11548">
      <c r="A11548" s="10">
        <v>45231.0</v>
      </c>
      <c r="B11548" s="11" t="s">
        <v>6145</v>
      </c>
      <c r="C11548" s="12">
        <v>1.0</v>
      </c>
      <c r="D11548" s="12">
        <f t="shared" si="1"/>
        <v>1</v>
      </c>
    </row>
    <row r="11549">
      <c r="A11549" s="10">
        <v>45231.0</v>
      </c>
      <c r="B11549" s="11" t="s">
        <v>1792</v>
      </c>
      <c r="C11549" s="12">
        <v>1.0</v>
      </c>
      <c r="D11549" s="12">
        <f t="shared" si="1"/>
        <v>1</v>
      </c>
    </row>
    <row r="11550">
      <c r="A11550" s="10">
        <v>45240.0</v>
      </c>
      <c r="B11550" s="11" t="s">
        <v>5599</v>
      </c>
      <c r="C11550" s="12">
        <v>1.0</v>
      </c>
      <c r="D11550" s="12">
        <f t="shared" si="1"/>
        <v>10</v>
      </c>
    </row>
    <row r="11551">
      <c r="A11551" s="10">
        <v>45240.0</v>
      </c>
      <c r="B11551" s="11" t="s">
        <v>1077</v>
      </c>
      <c r="C11551" s="12">
        <v>1.0</v>
      </c>
      <c r="D11551" s="12">
        <f t="shared" si="1"/>
        <v>10</v>
      </c>
    </row>
    <row r="11552">
      <c r="A11552" s="10">
        <v>45240.0</v>
      </c>
      <c r="B11552" s="11" t="s">
        <v>1365</v>
      </c>
      <c r="C11552" s="12">
        <v>1.0</v>
      </c>
      <c r="D11552" s="12">
        <f t="shared" si="1"/>
        <v>10</v>
      </c>
    </row>
    <row r="11553">
      <c r="A11553" s="10">
        <v>45240.0</v>
      </c>
      <c r="B11553" s="11" t="s">
        <v>2268</v>
      </c>
      <c r="C11553" s="12">
        <v>1.0</v>
      </c>
      <c r="D11553" s="12">
        <f t="shared" si="1"/>
        <v>10</v>
      </c>
    </row>
    <row r="11554">
      <c r="A11554" s="10">
        <v>45240.0</v>
      </c>
      <c r="B11554" s="11" t="s">
        <v>6146</v>
      </c>
      <c r="C11554" s="12">
        <v>1.0</v>
      </c>
      <c r="D11554" s="12">
        <f t="shared" si="1"/>
        <v>10</v>
      </c>
    </row>
    <row r="11555">
      <c r="A11555" s="10">
        <v>45240.0</v>
      </c>
      <c r="B11555" s="11" t="s">
        <v>145</v>
      </c>
      <c r="C11555" s="12">
        <v>1.0</v>
      </c>
      <c r="D11555" s="12">
        <f t="shared" si="1"/>
        <v>10</v>
      </c>
    </row>
    <row r="11556">
      <c r="A11556" s="10">
        <v>45240.0</v>
      </c>
      <c r="B11556" s="11" t="s">
        <v>2902</v>
      </c>
      <c r="C11556" s="12">
        <v>1.0</v>
      </c>
      <c r="D11556" s="12">
        <f t="shared" si="1"/>
        <v>10</v>
      </c>
    </row>
    <row r="11557">
      <c r="A11557" s="10">
        <v>45240.0</v>
      </c>
      <c r="B11557" s="11" t="s">
        <v>879</v>
      </c>
      <c r="C11557" s="12">
        <v>1.0</v>
      </c>
      <c r="D11557" s="12">
        <f t="shared" si="1"/>
        <v>10</v>
      </c>
    </row>
    <row r="11558">
      <c r="A11558" s="10">
        <v>45240.0</v>
      </c>
      <c r="B11558" s="11" t="s">
        <v>870</v>
      </c>
      <c r="C11558" s="12">
        <v>1.0</v>
      </c>
      <c r="D11558" s="12">
        <f t="shared" si="1"/>
        <v>10</v>
      </c>
    </row>
    <row r="11559">
      <c r="A11559" s="10">
        <v>45240.0</v>
      </c>
      <c r="B11559" s="11" t="s">
        <v>350</v>
      </c>
      <c r="C11559" s="12">
        <v>1.0</v>
      </c>
      <c r="D11559" s="12">
        <f t="shared" si="1"/>
        <v>10</v>
      </c>
    </row>
    <row r="11560">
      <c r="A11560" s="10">
        <v>45240.0</v>
      </c>
      <c r="B11560" s="11" t="s">
        <v>5543</v>
      </c>
      <c r="C11560" s="12">
        <v>1.0</v>
      </c>
      <c r="D11560" s="12">
        <f t="shared" si="1"/>
        <v>10</v>
      </c>
    </row>
    <row r="11561">
      <c r="A11561" s="10">
        <v>45240.0</v>
      </c>
      <c r="B11561" s="11" t="s">
        <v>6147</v>
      </c>
      <c r="C11561" s="12">
        <v>1.0</v>
      </c>
      <c r="D11561" s="12">
        <f t="shared" si="1"/>
        <v>10</v>
      </c>
    </row>
    <row r="11562">
      <c r="A11562" s="10">
        <v>45240.0</v>
      </c>
      <c r="B11562" s="11" t="s">
        <v>6148</v>
      </c>
      <c r="C11562" s="12">
        <v>1.0</v>
      </c>
      <c r="D11562" s="12">
        <f t="shared" si="1"/>
        <v>10</v>
      </c>
    </row>
    <row r="11563">
      <c r="A11563" s="10">
        <v>45240.0</v>
      </c>
      <c r="B11563" s="11" t="s">
        <v>6149</v>
      </c>
      <c r="C11563" s="12">
        <v>1.0</v>
      </c>
      <c r="D11563" s="12">
        <f t="shared" si="1"/>
        <v>10</v>
      </c>
    </row>
    <row r="11564">
      <c r="A11564" s="10">
        <v>45240.0</v>
      </c>
      <c r="B11564" s="11" t="s">
        <v>2195</v>
      </c>
      <c r="C11564" s="12">
        <v>1.0</v>
      </c>
      <c r="D11564" s="12">
        <f t="shared" si="1"/>
        <v>10</v>
      </c>
    </row>
    <row r="11565">
      <c r="A11565" s="10">
        <v>45233.0</v>
      </c>
      <c r="B11565" s="11" t="s">
        <v>1821</v>
      </c>
      <c r="C11565" s="12">
        <v>1.0</v>
      </c>
      <c r="D11565" s="12">
        <f t="shared" si="1"/>
        <v>3</v>
      </c>
    </row>
    <row r="11566">
      <c r="A11566" s="10">
        <v>45233.0</v>
      </c>
      <c r="B11566" s="11" t="s">
        <v>1577</v>
      </c>
      <c r="C11566" s="12">
        <v>1.0</v>
      </c>
      <c r="D11566" s="12">
        <f t="shared" si="1"/>
        <v>3</v>
      </c>
    </row>
    <row r="11567">
      <c r="A11567" s="10">
        <v>45233.0</v>
      </c>
      <c r="B11567" s="11" t="s">
        <v>6150</v>
      </c>
      <c r="C11567" s="12">
        <v>1.0</v>
      </c>
      <c r="D11567" s="12">
        <f t="shared" si="1"/>
        <v>3</v>
      </c>
    </row>
    <row r="11568">
      <c r="A11568" s="10">
        <v>45233.0</v>
      </c>
      <c r="B11568" s="11" t="s">
        <v>6151</v>
      </c>
      <c r="C11568" s="12">
        <v>1.0</v>
      </c>
      <c r="D11568" s="12">
        <f t="shared" si="1"/>
        <v>3</v>
      </c>
    </row>
    <row r="11569">
      <c r="A11569" s="10">
        <v>45233.0</v>
      </c>
      <c r="B11569" s="11" t="s">
        <v>6152</v>
      </c>
      <c r="C11569" s="12">
        <v>1.0</v>
      </c>
      <c r="D11569" s="12">
        <f t="shared" si="1"/>
        <v>3</v>
      </c>
    </row>
    <row r="11570">
      <c r="A11570" s="10">
        <v>45233.0</v>
      </c>
      <c r="B11570" s="11" t="s">
        <v>5479</v>
      </c>
      <c r="C11570" s="12">
        <v>1.0</v>
      </c>
      <c r="D11570" s="12">
        <f t="shared" si="1"/>
        <v>3</v>
      </c>
    </row>
    <row r="11571">
      <c r="A11571" s="10">
        <v>45233.0</v>
      </c>
      <c r="B11571" s="11" t="s">
        <v>6153</v>
      </c>
      <c r="C11571" s="12">
        <v>1.0</v>
      </c>
      <c r="D11571" s="12">
        <f t="shared" si="1"/>
        <v>3</v>
      </c>
    </row>
    <row r="11572">
      <c r="A11572" s="10">
        <v>45233.0</v>
      </c>
      <c r="B11572" s="11" t="s">
        <v>1887</v>
      </c>
      <c r="C11572" s="12">
        <v>1.0</v>
      </c>
      <c r="D11572" s="12">
        <f t="shared" si="1"/>
        <v>3</v>
      </c>
    </row>
    <row r="11573">
      <c r="A11573" s="10">
        <v>45233.0</v>
      </c>
      <c r="B11573" s="11" t="s">
        <v>1512</v>
      </c>
      <c r="C11573" s="12">
        <v>1.0</v>
      </c>
      <c r="D11573" s="12">
        <f t="shared" si="1"/>
        <v>3</v>
      </c>
    </row>
    <row r="11574">
      <c r="A11574" s="10">
        <v>45233.0</v>
      </c>
      <c r="B11574" s="11" t="s">
        <v>434</v>
      </c>
      <c r="C11574" s="12">
        <v>1.0</v>
      </c>
      <c r="D11574" s="12">
        <f t="shared" si="1"/>
        <v>3</v>
      </c>
    </row>
    <row r="11575">
      <c r="A11575" s="10">
        <v>45250.0</v>
      </c>
      <c r="B11575" s="11" t="s">
        <v>4083</v>
      </c>
      <c r="C11575" s="12">
        <v>1.0</v>
      </c>
      <c r="D11575" s="12">
        <f t="shared" si="1"/>
        <v>20</v>
      </c>
    </row>
    <row r="11576">
      <c r="A11576" s="10">
        <v>45250.0</v>
      </c>
      <c r="B11576" s="11" t="s">
        <v>102</v>
      </c>
      <c r="C11576" s="12">
        <v>1.0</v>
      </c>
      <c r="D11576" s="12">
        <f t="shared" si="1"/>
        <v>20</v>
      </c>
    </row>
    <row r="11577">
      <c r="A11577" s="10">
        <v>45250.0</v>
      </c>
      <c r="B11577" s="11" t="s">
        <v>2267</v>
      </c>
      <c r="C11577" s="12">
        <v>1.0</v>
      </c>
      <c r="D11577" s="12">
        <f t="shared" si="1"/>
        <v>20</v>
      </c>
    </row>
    <row r="11578">
      <c r="A11578" s="10">
        <v>45250.0</v>
      </c>
      <c r="B11578" s="11" t="s">
        <v>946</v>
      </c>
      <c r="C11578" s="12">
        <v>1.0</v>
      </c>
      <c r="D11578" s="12">
        <f t="shared" si="1"/>
        <v>20</v>
      </c>
    </row>
    <row r="11579">
      <c r="A11579" s="10">
        <v>45250.0</v>
      </c>
      <c r="B11579" s="11" t="s">
        <v>2694</v>
      </c>
      <c r="C11579" s="12">
        <v>1.0</v>
      </c>
      <c r="D11579" s="12">
        <f t="shared" si="1"/>
        <v>20</v>
      </c>
    </row>
    <row r="11580">
      <c r="A11580" s="10">
        <v>45250.0</v>
      </c>
      <c r="B11580" s="11" t="s">
        <v>5599</v>
      </c>
      <c r="C11580" s="12">
        <v>1.0</v>
      </c>
      <c r="D11580" s="12">
        <f t="shared" si="1"/>
        <v>20</v>
      </c>
    </row>
    <row r="11581">
      <c r="A11581" s="10">
        <v>45250.0</v>
      </c>
      <c r="B11581" s="11" t="s">
        <v>1534</v>
      </c>
      <c r="C11581" s="12">
        <v>1.0</v>
      </c>
      <c r="D11581" s="12">
        <f t="shared" si="1"/>
        <v>20</v>
      </c>
    </row>
    <row r="11582">
      <c r="A11582" s="10">
        <v>45250.0</v>
      </c>
      <c r="B11582" s="11" t="s">
        <v>6154</v>
      </c>
      <c r="C11582" s="12">
        <v>1.0</v>
      </c>
      <c r="D11582" s="12">
        <f t="shared" si="1"/>
        <v>20</v>
      </c>
    </row>
    <row r="11583">
      <c r="A11583" s="10">
        <v>45250.0</v>
      </c>
      <c r="B11583" s="11" t="s">
        <v>5561</v>
      </c>
      <c r="C11583" s="12">
        <v>1.0</v>
      </c>
      <c r="D11583" s="12">
        <f t="shared" si="1"/>
        <v>20</v>
      </c>
    </row>
    <row r="11584">
      <c r="A11584" s="10">
        <v>45250.0</v>
      </c>
      <c r="B11584" s="11" t="s">
        <v>147</v>
      </c>
      <c r="C11584" s="12">
        <v>1.0</v>
      </c>
      <c r="D11584" s="12">
        <f t="shared" si="1"/>
        <v>20</v>
      </c>
    </row>
    <row r="11585">
      <c r="A11585" s="10">
        <v>45250.0</v>
      </c>
      <c r="B11585" s="11" t="s">
        <v>2171</v>
      </c>
      <c r="C11585" s="12">
        <v>1.0</v>
      </c>
      <c r="D11585" s="12">
        <f t="shared" si="1"/>
        <v>20</v>
      </c>
    </row>
    <row r="11586">
      <c r="A11586" s="10">
        <v>45250.0</v>
      </c>
      <c r="B11586" s="11" t="s">
        <v>6155</v>
      </c>
      <c r="C11586" s="12">
        <v>1.0</v>
      </c>
      <c r="D11586" s="12">
        <f t="shared" si="1"/>
        <v>20</v>
      </c>
    </row>
    <row r="11587">
      <c r="A11587" s="10">
        <v>45250.0</v>
      </c>
      <c r="B11587" s="11" t="s">
        <v>6156</v>
      </c>
      <c r="C11587" s="12">
        <v>1.0</v>
      </c>
      <c r="D11587" s="12">
        <f t="shared" si="1"/>
        <v>20</v>
      </c>
    </row>
    <row r="11588">
      <c r="A11588" s="10">
        <v>45250.0</v>
      </c>
      <c r="B11588" s="11" t="s">
        <v>3043</v>
      </c>
      <c r="C11588" s="12">
        <v>1.0</v>
      </c>
      <c r="D11588" s="12">
        <f t="shared" si="1"/>
        <v>20</v>
      </c>
    </row>
    <row r="11589">
      <c r="A11589" s="10">
        <v>45250.0</v>
      </c>
      <c r="B11589" s="11" t="s">
        <v>6157</v>
      </c>
      <c r="C11589" s="12">
        <v>1.0</v>
      </c>
      <c r="D11589" s="12">
        <f t="shared" si="1"/>
        <v>20</v>
      </c>
    </row>
    <row r="11590">
      <c r="A11590" s="10">
        <v>45250.0</v>
      </c>
      <c r="B11590" s="11" t="s">
        <v>6158</v>
      </c>
      <c r="C11590" s="12">
        <v>1.0</v>
      </c>
      <c r="D11590" s="12">
        <f t="shared" si="1"/>
        <v>20</v>
      </c>
    </row>
    <row r="11591">
      <c r="A11591" s="10">
        <v>45250.0</v>
      </c>
      <c r="B11591" s="11" t="s">
        <v>5869</v>
      </c>
      <c r="C11591" s="12">
        <v>1.0</v>
      </c>
      <c r="D11591" s="12">
        <f t="shared" si="1"/>
        <v>20</v>
      </c>
    </row>
    <row r="11592">
      <c r="A11592" s="10">
        <v>45250.0</v>
      </c>
      <c r="B11592" s="11" t="s">
        <v>2256</v>
      </c>
      <c r="C11592" s="12">
        <v>1.0</v>
      </c>
      <c r="D11592" s="12">
        <f t="shared" si="1"/>
        <v>20</v>
      </c>
    </row>
    <row r="11593">
      <c r="A11593" s="10">
        <v>45250.0</v>
      </c>
      <c r="B11593" s="11" t="s">
        <v>6159</v>
      </c>
      <c r="C11593" s="12">
        <v>1.0</v>
      </c>
      <c r="D11593" s="12">
        <f t="shared" si="1"/>
        <v>20</v>
      </c>
    </row>
    <row r="11594">
      <c r="A11594" s="10">
        <v>45250.0</v>
      </c>
      <c r="B11594" s="11" t="s">
        <v>6160</v>
      </c>
      <c r="C11594" s="12">
        <v>1.0</v>
      </c>
      <c r="D11594" s="12">
        <f t="shared" si="1"/>
        <v>20</v>
      </c>
    </row>
    <row r="11595">
      <c r="A11595" s="10">
        <v>45252.0</v>
      </c>
      <c r="B11595" s="11" t="s">
        <v>6161</v>
      </c>
      <c r="C11595" s="12">
        <v>1.0</v>
      </c>
      <c r="D11595" s="12">
        <f t="shared" si="1"/>
        <v>22</v>
      </c>
    </row>
    <row r="11596">
      <c r="A11596" s="10">
        <v>45252.0</v>
      </c>
      <c r="B11596" s="11" t="s">
        <v>2509</v>
      </c>
      <c r="C11596" s="12">
        <v>1.0</v>
      </c>
      <c r="D11596" s="12">
        <f t="shared" si="1"/>
        <v>22</v>
      </c>
    </row>
    <row r="11597">
      <c r="A11597" s="10">
        <v>45252.0</v>
      </c>
      <c r="B11597" s="11" t="s">
        <v>3691</v>
      </c>
      <c r="C11597" s="12">
        <v>1.0</v>
      </c>
      <c r="D11597" s="12">
        <f t="shared" si="1"/>
        <v>22</v>
      </c>
    </row>
    <row r="11598">
      <c r="A11598" s="10">
        <v>45252.0</v>
      </c>
      <c r="B11598" s="11" t="s">
        <v>6162</v>
      </c>
      <c r="C11598" s="12">
        <v>1.0</v>
      </c>
      <c r="D11598" s="12">
        <f t="shared" si="1"/>
        <v>22</v>
      </c>
    </row>
    <row r="11599">
      <c r="A11599" s="10">
        <v>45252.0</v>
      </c>
      <c r="B11599" s="11" t="s">
        <v>835</v>
      </c>
      <c r="C11599" s="12">
        <v>1.0</v>
      </c>
      <c r="D11599" s="12">
        <f t="shared" si="1"/>
        <v>22</v>
      </c>
    </row>
    <row r="11600">
      <c r="A11600" s="10">
        <v>45252.0</v>
      </c>
      <c r="B11600" s="11" t="s">
        <v>2651</v>
      </c>
      <c r="C11600" s="12">
        <v>1.0</v>
      </c>
      <c r="D11600" s="12">
        <f t="shared" si="1"/>
        <v>22</v>
      </c>
    </row>
    <row r="11601">
      <c r="A11601" s="10">
        <v>45252.0</v>
      </c>
      <c r="B11601" s="11" t="s">
        <v>5249</v>
      </c>
      <c r="C11601" s="12">
        <v>1.0</v>
      </c>
      <c r="D11601" s="12">
        <f t="shared" si="1"/>
        <v>22</v>
      </c>
    </row>
    <row r="11602">
      <c r="A11602" s="10">
        <v>45252.0</v>
      </c>
      <c r="B11602" s="11" t="s">
        <v>3934</v>
      </c>
      <c r="C11602" s="12">
        <v>1.0</v>
      </c>
      <c r="D11602" s="12">
        <f t="shared" si="1"/>
        <v>22</v>
      </c>
    </row>
    <row r="11603">
      <c r="A11603" s="10">
        <v>45252.0</v>
      </c>
      <c r="B11603" s="11" t="s">
        <v>1118</v>
      </c>
      <c r="C11603" s="12">
        <v>1.0</v>
      </c>
      <c r="D11603" s="12">
        <f t="shared" si="1"/>
        <v>22</v>
      </c>
    </row>
    <row r="11604">
      <c r="A11604" s="10">
        <v>45252.0</v>
      </c>
      <c r="B11604" s="11" t="s">
        <v>6163</v>
      </c>
      <c r="C11604" s="12">
        <v>1.0</v>
      </c>
      <c r="D11604" s="12">
        <f t="shared" si="1"/>
        <v>22</v>
      </c>
    </row>
    <row r="11605">
      <c r="A11605" s="10">
        <v>45252.0</v>
      </c>
      <c r="B11605" s="11" t="s">
        <v>6164</v>
      </c>
      <c r="C11605" s="12">
        <v>1.0</v>
      </c>
      <c r="D11605" s="12">
        <f t="shared" si="1"/>
        <v>22</v>
      </c>
    </row>
    <row r="11606">
      <c r="A11606" s="10">
        <v>45252.0</v>
      </c>
      <c r="B11606" s="11" t="s">
        <v>1750</v>
      </c>
      <c r="C11606" s="12">
        <v>1.0</v>
      </c>
      <c r="D11606" s="12">
        <f t="shared" si="1"/>
        <v>22</v>
      </c>
    </row>
    <row r="11607">
      <c r="A11607" s="10">
        <v>45252.0</v>
      </c>
      <c r="B11607" s="11" t="s">
        <v>1731</v>
      </c>
      <c r="C11607" s="12">
        <v>1.0</v>
      </c>
      <c r="D11607" s="12">
        <f t="shared" si="1"/>
        <v>22</v>
      </c>
    </row>
    <row r="11608">
      <c r="A11608" s="10">
        <v>45252.0</v>
      </c>
      <c r="B11608" s="11" t="s">
        <v>3668</v>
      </c>
      <c r="C11608" s="12">
        <v>1.0</v>
      </c>
      <c r="D11608" s="12">
        <f t="shared" si="1"/>
        <v>22</v>
      </c>
    </row>
    <row r="11609">
      <c r="A11609" s="10">
        <v>45252.0</v>
      </c>
      <c r="B11609" s="11" t="s">
        <v>6165</v>
      </c>
      <c r="C11609" s="12">
        <v>1.0</v>
      </c>
      <c r="D11609" s="12">
        <f t="shared" si="1"/>
        <v>22</v>
      </c>
    </row>
    <row r="11610">
      <c r="A11610" s="10">
        <v>45252.0</v>
      </c>
      <c r="B11610" s="11" t="s">
        <v>2363</v>
      </c>
      <c r="C11610" s="12">
        <v>1.0</v>
      </c>
      <c r="D11610" s="12">
        <f t="shared" si="1"/>
        <v>22</v>
      </c>
    </row>
    <row r="11611">
      <c r="A11611" s="10">
        <v>45252.0</v>
      </c>
      <c r="B11611" s="11" t="s">
        <v>6166</v>
      </c>
      <c r="C11611" s="12">
        <v>1.0</v>
      </c>
      <c r="D11611" s="12">
        <f t="shared" si="1"/>
        <v>22</v>
      </c>
    </row>
    <row r="11612">
      <c r="A11612" s="10">
        <v>45252.0</v>
      </c>
      <c r="B11612" s="11" t="s">
        <v>6167</v>
      </c>
      <c r="C11612" s="12">
        <v>1.0</v>
      </c>
      <c r="D11612" s="12">
        <f t="shared" si="1"/>
        <v>22</v>
      </c>
    </row>
    <row r="11613">
      <c r="A11613" s="10">
        <v>45252.0</v>
      </c>
      <c r="B11613" s="11" t="s">
        <v>1528</v>
      </c>
      <c r="C11613" s="12">
        <v>1.0</v>
      </c>
      <c r="D11613" s="12">
        <f t="shared" si="1"/>
        <v>22</v>
      </c>
    </row>
    <row r="11614">
      <c r="A11614" s="10">
        <v>45251.0</v>
      </c>
      <c r="B11614" s="11" t="s">
        <v>6168</v>
      </c>
      <c r="C11614" s="12">
        <v>1.0</v>
      </c>
      <c r="D11614" s="12">
        <f t="shared" si="1"/>
        <v>21</v>
      </c>
    </row>
    <row r="11615">
      <c r="A11615" s="10">
        <v>45251.0</v>
      </c>
      <c r="B11615" s="11" t="s">
        <v>755</v>
      </c>
      <c r="C11615" s="12">
        <v>1.0</v>
      </c>
      <c r="D11615" s="12">
        <f t="shared" si="1"/>
        <v>21</v>
      </c>
    </row>
    <row r="11616">
      <c r="A11616" s="10">
        <v>45251.0</v>
      </c>
      <c r="B11616" s="11" t="s">
        <v>6169</v>
      </c>
      <c r="C11616" s="12">
        <v>1.0</v>
      </c>
      <c r="D11616" s="12">
        <f t="shared" si="1"/>
        <v>21</v>
      </c>
    </row>
    <row r="11617">
      <c r="A11617" s="10">
        <v>45251.0</v>
      </c>
      <c r="B11617" s="11" t="s">
        <v>6170</v>
      </c>
      <c r="C11617" s="12">
        <v>1.0</v>
      </c>
      <c r="D11617" s="12">
        <f t="shared" si="1"/>
        <v>21</v>
      </c>
    </row>
    <row r="11618">
      <c r="A11618" s="10">
        <v>45251.0</v>
      </c>
      <c r="B11618" s="11" t="s">
        <v>302</v>
      </c>
      <c r="C11618" s="12">
        <v>1.0</v>
      </c>
      <c r="D11618" s="12">
        <f t="shared" si="1"/>
        <v>21</v>
      </c>
    </row>
    <row r="11619">
      <c r="A11619" s="10">
        <v>45251.0</v>
      </c>
      <c r="B11619" s="11" t="s">
        <v>6171</v>
      </c>
      <c r="C11619" s="12">
        <v>1.0</v>
      </c>
      <c r="D11619" s="12">
        <f t="shared" si="1"/>
        <v>21</v>
      </c>
    </row>
    <row r="11620">
      <c r="A11620" s="10">
        <v>45251.0</v>
      </c>
      <c r="B11620" s="11" t="s">
        <v>2613</v>
      </c>
      <c r="C11620" s="12">
        <v>1.0</v>
      </c>
      <c r="D11620" s="12">
        <f t="shared" si="1"/>
        <v>21</v>
      </c>
    </row>
    <row r="11621">
      <c r="A11621" s="10">
        <v>45251.0</v>
      </c>
      <c r="B11621" s="11" t="s">
        <v>1206</v>
      </c>
      <c r="C11621" s="12">
        <v>1.0</v>
      </c>
      <c r="D11621" s="12">
        <f t="shared" si="1"/>
        <v>21</v>
      </c>
    </row>
    <row r="11622">
      <c r="A11622" s="10">
        <v>45251.0</v>
      </c>
      <c r="B11622" s="11" t="s">
        <v>1059</v>
      </c>
      <c r="C11622" s="12">
        <v>1.0</v>
      </c>
      <c r="D11622" s="12">
        <f t="shared" si="1"/>
        <v>21</v>
      </c>
    </row>
    <row r="11623">
      <c r="A11623" s="10">
        <v>45251.0</v>
      </c>
      <c r="B11623" s="11" t="s">
        <v>6172</v>
      </c>
      <c r="C11623" s="12">
        <v>1.0</v>
      </c>
      <c r="D11623" s="12">
        <f t="shared" si="1"/>
        <v>21</v>
      </c>
    </row>
    <row r="11624">
      <c r="A11624" s="10">
        <v>45251.0</v>
      </c>
      <c r="B11624" s="11" t="s">
        <v>6173</v>
      </c>
      <c r="C11624" s="12">
        <v>1.0</v>
      </c>
      <c r="D11624" s="12">
        <f t="shared" si="1"/>
        <v>21</v>
      </c>
    </row>
    <row r="11625">
      <c r="A11625" s="10">
        <v>45251.0</v>
      </c>
      <c r="B11625" s="11" t="s">
        <v>3476</v>
      </c>
      <c r="C11625" s="12">
        <v>1.0</v>
      </c>
      <c r="D11625" s="12">
        <f t="shared" si="1"/>
        <v>21</v>
      </c>
    </row>
    <row r="11626">
      <c r="A11626" s="10">
        <v>45251.0</v>
      </c>
      <c r="B11626" s="11" t="s">
        <v>3001</v>
      </c>
      <c r="C11626" s="12">
        <v>1.0</v>
      </c>
      <c r="D11626" s="12">
        <f t="shared" si="1"/>
        <v>21</v>
      </c>
    </row>
    <row r="11627">
      <c r="A11627" s="10">
        <v>45251.0</v>
      </c>
      <c r="B11627" s="11" t="s">
        <v>658</v>
      </c>
      <c r="C11627" s="12">
        <v>1.0</v>
      </c>
      <c r="D11627" s="12">
        <f t="shared" si="1"/>
        <v>21</v>
      </c>
    </row>
    <row r="11628">
      <c r="A11628" s="10">
        <v>45251.0</v>
      </c>
      <c r="B11628" s="11" t="s">
        <v>1745</v>
      </c>
      <c r="C11628" s="12">
        <v>1.0</v>
      </c>
      <c r="D11628" s="12">
        <f t="shared" si="1"/>
        <v>21</v>
      </c>
    </row>
    <row r="11629">
      <c r="A11629" s="10">
        <v>45251.0</v>
      </c>
      <c r="B11629" s="11" t="s">
        <v>6008</v>
      </c>
      <c r="C11629" s="12">
        <v>1.0</v>
      </c>
      <c r="D11629" s="12">
        <f t="shared" si="1"/>
        <v>21</v>
      </c>
    </row>
    <row r="11630">
      <c r="A11630" s="10">
        <v>45251.0</v>
      </c>
      <c r="B11630" s="11" t="s">
        <v>6174</v>
      </c>
      <c r="C11630" s="12">
        <v>1.0</v>
      </c>
      <c r="D11630" s="12">
        <f t="shared" si="1"/>
        <v>21</v>
      </c>
    </row>
    <row r="11631">
      <c r="A11631" s="10">
        <v>45251.0</v>
      </c>
      <c r="B11631" s="11" t="s">
        <v>6175</v>
      </c>
      <c r="C11631" s="12">
        <v>1.0</v>
      </c>
      <c r="D11631" s="12">
        <f t="shared" si="1"/>
        <v>21</v>
      </c>
    </row>
    <row r="11632">
      <c r="A11632" s="10">
        <v>45251.0</v>
      </c>
      <c r="B11632" s="11" t="s">
        <v>4138</v>
      </c>
      <c r="C11632" s="12">
        <v>1.0</v>
      </c>
      <c r="D11632" s="12">
        <f t="shared" si="1"/>
        <v>21</v>
      </c>
    </row>
    <row r="11633">
      <c r="A11633" s="10">
        <v>45251.0</v>
      </c>
      <c r="B11633" s="11" t="s">
        <v>6176</v>
      </c>
      <c r="C11633" s="12">
        <v>1.0</v>
      </c>
      <c r="D11633" s="12">
        <f t="shared" si="1"/>
        <v>21</v>
      </c>
    </row>
    <row r="11634">
      <c r="A11634" s="10">
        <v>45251.0</v>
      </c>
      <c r="B11634" s="11" t="s">
        <v>1017</v>
      </c>
      <c r="C11634" s="12">
        <v>1.0</v>
      </c>
      <c r="D11634" s="12">
        <f t="shared" si="1"/>
        <v>21</v>
      </c>
    </row>
    <row r="11635">
      <c r="A11635" s="10">
        <v>45251.0</v>
      </c>
      <c r="B11635" s="11" t="s">
        <v>6177</v>
      </c>
      <c r="C11635" s="12">
        <v>1.0</v>
      </c>
      <c r="D11635" s="12">
        <f t="shared" si="1"/>
        <v>21</v>
      </c>
    </row>
    <row r="11636">
      <c r="A11636" s="10">
        <v>45251.0</v>
      </c>
      <c r="B11636" s="11" t="s">
        <v>739</v>
      </c>
      <c r="C11636" s="12">
        <v>1.0</v>
      </c>
      <c r="D11636" s="12">
        <f t="shared" si="1"/>
        <v>21</v>
      </c>
    </row>
    <row r="11637">
      <c r="A11637" s="10">
        <v>45251.0</v>
      </c>
      <c r="B11637" s="11" t="s">
        <v>1446</v>
      </c>
      <c r="C11637" s="12">
        <v>1.0</v>
      </c>
      <c r="D11637" s="12">
        <f t="shared" si="1"/>
        <v>21</v>
      </c>
    </row>
    <row r="11638">
      <c r="A11638" s="10">
        <v>45257.0</v>
      </c>
      <c r="B11638" s="11" t="s">
        <v>6178</v>
      </c>
      <c r="C11638" s="12">
        <v>1.0</v>
      </c>
      <c r="D11638" s="12">
        <f t="shared" si="1"/>
        <v>27</v>
      </c>
    </row>
    <row r="11639">
      <c r="A11639" s="10">
        <v>45257.0</v>
      </c>
      <c r="B11639" s="11" t="s">
        <v>533</v>
      </c>
      <c r="C11639" s="12">
        <v>1.0</v>
      </c>
      <c r="D11639" s="12">
        <f t="shared" si="1"/>
        <v>27</v>
      </c>
    </row>
    <row r="11640">
      <c r="A11640" s="10">
        <v>45257.0</v>
      </c>
      <c r="B11640" s="11" t="s">
        <v>844</v>
      </c>
      <c r="C11640" s="12">
        <v>1.0</v>
      </c>
      <c r="D11640" s="12">
        <f t="shared" si="1"/>
        <v>27</v>
      </c>
    </row>
    <row r="11641">
      <c r="A11641" s="10">
        <v>45257.0</v>
      </c>
      <c r="B11641" s="11" t="s">
        <v>6179</v>
      </c>
      <c r="C11641" s="12">
        <v>1.0</v>
      </c>
      <c r="D11641" s="12">
        <f t="shared" si="1"/>
        <v>27</v>
      </c>
    </row>
    <row r="11642">
      <c r="A11642" s="10">
        <v>45257.0</v>
      </c>
      <c r="B11642" s="11" t="s">
        <v>2842</v>
      </c>
      <c r="C11642" s="12">
        <v>1.0</v>
      </c>
      <c r="D11642" s="12">
        <f t="shared" si="1"/>
        <v>27</v>
      </c>
    </row>
    <row r="11643">
      <c r="A11643" s="10">
        <v>45257.0</v>
      </c>
      <c r="B11643" s="11" t="s">
        <v>2002</v>
      </c>
      <c r="C11643" s="12">
        <v>1.0</v>
      </c>
      <c r="D11643" s="12">
        <f t="shared" si="1"/>
        <v>27</v>
      </c>
    </row>
    <row r="11644">
      <c r="A11644" s="10">
        <v>45257.0</v>
      </c>
      <c r="B11644" s="11" t="s">
        <v>6180</v>
      </c>
      <c r="C11644" s="12">
        <v>1.0</v>
      </c>
      <c r="D11644" s="12">
        <f t="shared" si="1"/>
        <v>27</v>
      </c>
    </row>
    <row r="11645">
      <c r="A11645" s="10">
        <v>45257.0</v>
      </c>
      <c r="B11645" s="11" t="s">
        <v>6181</v>
      </c>
      <c r="C11645" s="12">
        <v>1.0</v>
      </c>
      <c r="D11645" s="12">
        <f t="shared" si="1"/>
        <v>27</v>
      </c>
    </row>
    <row r="11646">
      <c r="A11646" s="10">
        <v>45257.0</v>
      </c>
      <c r="B11646" s="11" t="s">
        <v>2038</v>
      </c>
      <c r="C11646" s="12">
        <v>1.0</v>
      </c>
      <c r="D11646" s="12">
        <f t="shared" si="1"/>
        <v>27</v>
      </c>
    </row>
    <row r="11647">
      <c r="A11647" s="10">
        <v>45257.0</v>
      </c>
      <c r="B11647" s="11" t="s">
        <v>1336</v>
      </c>
      <c r="C11647" s="12">
        <v>1.0</v>
      </c>
      <c r="D11647" s="12">
        <f t="shared" si="1"/>
        <v>27</v>
      </c>
    </row>
    <row r="11648">
      <c r="A11648" s="10">
        <v>45257.0</v>
      </c>
      <c r="B11648" s="11" t="s">
        <v>5606</v>
      </c>
      <c r="C11648" s="12">
        <v>1.0</v>
      </c>
      <c r="D11648" s="12">
        <f t="shared" si="1"/>
        <v>27</v>
      </c>
    </row>
    <row r="11649">
      <c r="A11649" s="10">
        <v>45257.0</v>
      </c>
      <c r="B11649" s="11" t="s">
        <v>333</v>
      </c>
      <c r="C11649" s="12">
        <v>1.0</v>
      </c>
      <c r="D11649" s="12">
        <f t="shared" si="1"/>
        <v>27</v>
      </c>
    </row>
    <row r="11650">
      <c r="A11650" s="10">
        <v>45257.0</v>
      </c>
      <c r="B11650" s="11" t="s">
        <v>2192</v>
      </c>
      <c r="C11650" s="12">
        <v>1.0</v>
      </c>
      <c r="D11650" s="12">
        <f t="shared" si="1"/>
        <v>27</v>
      </c>
    </row>
    <row r="11651">
      <c r="A11651" s="10">
        <v>45257.0</v>
      </c>
      <c r="B11651" s="11" t="s">
        <v>403</v>
      </c>
      <c r="C11651" s="12">
        <v>1.0</v>
      </c>
      <c r="D11651" s="12">
        <f t="shared" si="1"/>
        <v>27</v>
      </c>
    </row>
    <row r="11652">
      <c r="A11652" s="10">
        <v>45257.0</v>
      </c>
      <c r="B11652" s="11" t="s">
        <v>1061</v>
      </c>
      <c r="C11652" s="12">
        <v>1.0</v>
      </c>
      <c r="D11652" s="12">
        <f t="shared" si="1"/>
        <v>27</v>
      </c>
    </row>
    <row r="11653">
      <c r="A11653" s="10">
        <v>45257.0</v>
      </c>
      <c r="B11653" s="11" t="s">
        <v>5877</v>
      </c>
      <c r="C11653" s="12">
        <v>1.0</v>
      </c>
      <c r="D11653" s="12">
        <f t="shared" si="1"/>
        <v>27</v>
      </c>
    </row>
    <row r="11654">
      <c r="A11654" s="10">
        <v>45257.0</v>
      </c>
      <c r="B11654" s="11" t="s">
        <v>6182</v>
      </c>
      <c r="C11654" s="12">
        <v>1.0</v>
      </c>
      <c r="D11654" s="12">
        <f t="shared" si="1"/>
        <v>27</v>
      </c>
    </row>
    <row r="11655">
      <c r="A11655" s="10">
        <v>45260.0</v>
      </c>
      <c r="B11655" s="11" t="s">
        <v>5188</v>
      </c>
      <c r="C11655" s="12">
        <v>1.0</v>
      </c>
      <c r="D11655" s="12">
        <f t="shared" si="1"/>
        <v>30</v>
      </c>
    </row>
    <row r="11656">
      <c r="A11656" s="10">
        <v>45260.0</v>
      </c>
      <c r="B11656" s="11" t="s">
        <v>5780</v>
      </c>
      <c r="C11656" s="12">
        <v>1.0</v>
      </c>
      <c r="D11656" s="12">
        <f t="shared" si="1"/>
        <v>30</v>
      </c>
    </row>
    <row r="11657">
      <c r="A11657" s="10">
        <v>45260.0</v>
      </c>
      <c r="B11657" s="11" t="s">
        <v>6183</v>
      </c>
      <c r="C11657" s="12">
        <v>1.0</v>
      </c>
      <c r="D11657" s="12">
        <f t="shared" si="1"/>
        <v>30</v>
      </c>
    </row>
    <row r="11658">
      <c r="A11658" s="10">
        <v>45260.0</v>
      </c>
      <c r="B11658" s="11" t="s">
        <v>6184</v>
      </c>
      <c r="C11658" s="12">
        <v>1.0</v>
      </c>
      <c r="D11658" s="12">
        <f t="shared" si="1"/>
        <v>30</v>
      </c>
    </row>
    <row r="11659">
      <c r="A11659" s="10">
        <v>45260.0</v>
      </c>
      <c r="B11659" s="11" t="s">
        <v>6033</v>
      </c>
      <c r="C11659" s="12">
        <v>1.0</v>
      </c>
      <c r="D11659" s="12">
        <f t="shared" si="1"/>
        <v>30</v>
      </c>
    </row>
    <row r="11660">
      <c r="A11660" s="10">
        <v>45260.0</v>
      </c>
      <c r="B11660" s="11" t="s">
        <v>1985</v>
      </c>
      <c r="C11660" s="12">
        <v>1.0</v>
      </c>
      <c r="D11660" s="12">
        <f t="shared" si="1"/>
        <v>30</v>
      </c>
    </row>
    <row r="11661">
      <c r="A11661" s="10">
        <v>45260.0</v>
      </c>
      <c r="B11661" s="11" t="s">
        <v>6185</v>
      </c>
      <c r="C11661" s="12">
        <v>1.0</v>
      </c>
      <c r="D11661" s="12">
        <f t="shared" si="1"/>
        <v>30</v>
      </c>
    </row>
    <row r="11662">
      <c r="A11662" s="10">
        <v>45260.0</v>
      </c>
      <c r="B11662" s="11" t="s">
        <v>2276</v>
      </c>
      <c r="C11662" s="12">
        <v>1.0</v>
      </c>
      <c r="D11662" s="12">
        <f t="shared" si="1"/>
        <v>30</v>
      </c>
    </row>
    <row r="11663">
      <c r="A11663" s="10">
        <v>45260.0</v>
      </c>
      <c r="B11663" s="11" t="s">
        <v>1879</v>
      </c>
      <c r="C11663" s="12">
        <v>1.0</v>
      </c>
      <c r="D11663" s="12">
        <f t="shared" si="1"/>
        <v>30</v>
      </c>
    </row>
    <row r="11664">
      <c r="A11664" s="10">
        <v>45260.0</v>
      </c>
      <c r="B11664" s="11" t="s">
        <v>3428</v>
      </c>
      <c r="C11664" s="12">
        <v>1.0</v>
      </c>
      <c r="D11664" s="12">
        <f t="shared" si="1"/>
        <v>30</v>
      </c>
    </row>
    <row r="11665">
      <c r="A11665" s="10">
        <v>45260.0</v>
      </c>
      <c r="B11665" s="11" t="s">
        <v>1711</v>
      </c>
      <c r="C11665" s="12">
        <v>1.0</v>
      </c>
      <c r="D11665" s="12">
        <f t="shared" si="1"/>
        <v>30</v>
      </c>
    </row>
    <row r="11666">
      <c r="A11666" s="10">
        <v>45260.0</v>
      </c>
      <c r="B11666" s="11" t="s">
        <v>1752</v>
      </c>
      <c r="C11666" s="12">
        <v>1.0</v>
      </c>
      <c r="D11666" s="12">
        <f t="shared" si="1"/>
        <v>30</v>
      </c>
    </row>
    <row r="11667">
      <c r="A11667" s="10">
        <v>45260.0</v>
      </c>
      <c r="B11667" s="11" t="s">
        <v>3667</v>
      </c>
      <c r="C11667" s="12">
        <v>1.0</v>
      </c>
      <c r="D11667" s="12">
        <f t="shared" si="1"/>
        <v>30</v>
      </c>
    </row>
    <row r="11668">
      <c r="A11668" s="10">
        <v>45260.0</v>
      </c>
      <c r="B11668" s="11" t="s">
        <v>6186</v>
      </c>
      <c r="C11668" s="12">
        <v>1.0</v>
      </c>
      <c r="D11668" s="12">
        <f t="shared" si="1"/>
        <v>30</v>
      </c>
    </row>
    <row r="11669">
      <c r="A11669" s="10">
        <v>45260.0</v>
      </c>
      <c r="B11669" s="11" t="s">
        <v>5886</v>
      </c>
      <c r="C11669" s="12">
        <v>1.0</v>
      </c>
      <c r="D11669" s="12">
        <f t="shared" si="1"/>
        <v>30</v>
      </c>
    </row>
    <row r="11670">
      <c r="A11670" s="10">
        <v>45260.0</v>
      </c>
      <c r="B11670" s="11" t="s">
        <v>6187</v>
      </c>
      <c r="C11670" s="12">
        <v>1.0</v>
      </c>
      <c r="D11670" s="12">
        <f t="shared" si="1"/>
        <v>30</v>
      </c>
    </row>
    <row r="11671">
      <c r="A11671" s="10">
        <v>45260.0</v>
      </c>
      <c r="B11671" s="11" t="s">
        <v>6188</v>
      </c>
      <c r="C11671" s="12">
        <v>1.0</v>
      </c>
      <c r="D11671" s="12">
        <f t="shared" si="1"/>
        <v>30</v>
      </c>
    </row>
    <row r="11672">
      <c r="A11672" s="10">
        <v>45260.0</v>
      </c>
      <c r="B11672" s="11" t="s">
        <v>6189</v>
      </c>
      <c r="C11672" s="12">
        <v>1.0</v>
      </c>
      <c r="D11672" s="12">
        <f t="shared" si="1"/>
        <v>30</v>
      </c>
    </row>
    <row r="11673">
      <c r="A11673" s="10">
        <v>45260.0</v>
      </c>
      <c r="B11673" s="11" t="s">
        <v>6190</v>
      </c>
      <c r="C11673" s="12">
        <v>1.0</v>
      </c>
      <c r="D11673" s="12">
        <f t="shared" si="1"/>
        <v>30</v>
      </c>
    </row>
    <row r="11674">
      <c r="A11674" s="10">
        <v>45239.0</v>
      </c>
      <c r="B11674" s="11" t="s">
        <v>3273</v>
      </c>
      <c r="C11674" s="12">
        <v>1.0</v>
      </c>
      <c r="D11674" s="12">
        <f t="shared" si="1"/>
        <v>9</v>
      </c>
    </row>
    <row r="11675">
      <c r="A11675" s="10">
        <v>45239.0</v>
      </c>
      <c r="B11675" s="11" t="s">
        <v>6191</v>
      </c>
      <c r="C11675" s="12">
        <v>1.0</v>
      </c>
      <c r="D11675" s="12">
        <f t="shared" si="1"/>
        <v>9</v>
      </c>
    </row>
    <row r="11676">
      <c r="A11676" s="10">
        <v>45239.0</v>
      </c>
      <c r="B11676" s="11" t="s">
        <v>4093</v>
      </c>
      <c r="C11676" s="12">
        <v>1.0</v>
      </c>
      <c r="D11676" s="12">
        <f t="shared" si="1"/>
        <v>9</v>
      </c>
    </row>
    <row r="11677">
      <c r="A11677" s="10">
        <v>45239.0</v>
      </c>
      <c r="B11677" s="11" t="s">
        <v>6192</v>
      </c>
      <c r="C11677" s="12">
        <v>1.0</v>
      </c>
      <c r="D11677" s="12">
        <f t="shared" si="1"/>
        <v>9</v>
      </c>
    </row>
    <row r="11678">
      <c r="A11678" s="10">
        <v>45239.0</v>
      </c>
      <c r="B11678" s="11" t="s">
        <v>6146</v>
      </c>
      <c r="C11678" s="12">
        <v>1.0</v>
      </c>
      <c r="D11678" s="12">
        <f t="shared" si="1"/>
        <v>9</v>
      </c>
    </row>
    <row r="11679">
      <c r="A11679" s="10">
        <v>45239.0</v>
      </c>
      <c r="B11679" s="11" t="s">
        <v>6193</v>
      </c>
      <c r="C11679" s="12">
        <v>1.0</v>
      </c>
      <c r="D11679" s="12">
        <f t="shared" si="1"/>
        <v>9</v>
      </c>
    </row>
    <row r="11680">
      <c r="A11680" s="10">
        <v>45239.0</v>
      </c>
      <c r="B11680" s="11" t="s">
        <v>6194</v>
      </c>
      <c r="C11680" s="12">
        <v>1.0</v>
      </c>
      <c r="D11680" s="12">
        <f t="shared" si="1"/>
        <v>9</v>
      </c>
    </row>
    <row r="11681">
      <c r="A11681" s="10">
        <v>45239.0</v>
      </c>
      <c r="B11681" s="11" t="s">
        <v>682</v>
      </c>
      <c r="C11681" s="12">
        <v>1.0</v>
      </c>
      <c r="D11681" s="12">
        <f t="shared" si="1"/>
        <v>9</v>
      </c>
    </row>
    <row r="11682">
      <c r="A11682" s="10">
        <v>45239.0</v>
      </c>
      <c r="B11682" s="11" t="s">
        <v>3488</v>
      </c>
      <c r="C11682" s="12">
        <v>1.0</v>
      </c>
      <c r="D11682" s="12">
        <f t="shared" si="1"/>
        <v>9</v>
      </c>
    </row>
    <row r="11683">
      <c r="A11683" s="10">
        <v>45239.0</v>
      </c>
      <c r="B11683" s="11" t="s">
        <v>6195</v>
      </c>
      <c r="C11683" s="12">
        <v>1.0</v>
      </c>
      <c r="D11683" s="12">
        <f t="shared" si="1"/>
        <v>9</v>
      </c>
    </row>
    <row r="11684">
      <c r="A11684" s="10">
        <v>45239.0</v>
      </c>
      <c r="B11684" s="11" t="s">
        <v>6196</v>
      </c>
      <c r="C11684" s="12">
        <v>1.0</v>
      </c>
      <c r="D11684" s="12">
        <f t="shared" si="1"/>
        <v>9</v>
      </c>
    </row>
    <row r="11685">
      <c r="A11685" s="10">
        <v>45239.0</v>
      </c>
      <c r="B11685" s="11" t="s">
        <v>3485</v>
      </c>
      <c r="C11685" s="12">
        <v>1.0</v>
      </c>
      <c r="D11685" s="12">
        <f t="shared" si="1"/>
        <v>9</v>
      </c>
    </row>
    <row r="11686">
      <c r="A11686" s="10">
        <v>45239.0</v>
      </c>
      <c r="B11686" s="11" t="s">
        <v>6197</v>
      </c>
      <c r="C11686" s="12">
        <v>1.0</v>
      </c>
      <c r="D11686" s="12">
        <f t="shared" si="1"/>
        <v>9</v>
      </c>
    </row>
    <row r="11687">
      <c r="A11687" s="10">
        <v>45239.0</v>
      </c>
      <c r="B11687" s="11" t="s">
        <v>5977</v>
      </c>
      <c r="C11687" s="12">
        <v>1.0</v>
      </c>
      <c r="D11687" s="12">
        <f t="shared" si="1"/>
        <v>9</v>
      </c>
    </row>
    <row r="11688">
      <c r="A11688" s="10">
        <v>45239.0</v>
      </c>
      <c r="B11688" s="11" t="s">
        <v>6198</v>
      </c>
      <c r="C11688" s="12">
        <v>1.0</v>
      </c>
      <c r="D11688" s="12">
        <f t="shared" si="1"/>
        <v>9</v>
      </c>
    </row>
    <row r="11689">
      <c r="A11689" s="10">
        <v>45239.0</v>
      </c>
      <c r="B11689" s="11" t="s">
        <v>6199</v>
      </c>
      <c r="C11689" s="12">
        <v>1.0</v>
      </c>
      <c r="D11689" s="12">
        <f t="shared" si="1"/>
        <v>9</v>
      </c>
    </row>
    <row r="11690">
      <c r="A11690" s="10">
        <v>45239.0</v>
      </c>
      <c r="B11690" s="11" t="s">
        <v>6200</v>
      </c>
      <c r="C11690" s="12">
        <v>1.0</v>
      </c>
      <c r="D11690" s="12">
        <f t="shared" si="1"/>
        <v>9</v>
      </c>
    </row>
    <row r="11691">
      <c r="A11691" s="10">
        <v>45232.0</v>
      </c>
      <c r="B11691" s="11" t="s">
        <v>1533</v>
      </c>
      <c r="C11691" s="12">
        <v>1.0</v>
      </c>
      <c r="D11691" s="12">
        <f t="shared" si="1"/>
        <v>2</v>
      </c>
    </row>
    <row r="11692">
      <c r="A11692" s="10">
        <v>45232.0</v>
      </c>
      <c r="B11692" s="11" t="s">
        <v>4234</v>
      </c>
      <c r="C11692" s="12">
        <v>1.0</v>
      </c>
      <c r="D11692" s="12">
        <f t="shared" si="1"/>
        <v>2</v>
      </c>
    </row>
    <row r="11693">
      <c r="A11693" s="10">
        <v>45232.0</v>
      </c>
      <c r="B11693" s="11" t="s">
        <v>755</v>
      </c>
      <c r="C11693" s="12">
        <v>1.0</v>
      </c>
      <c r="D11693" s="12">
        <f t="shared" si="1"/>
        <v>2</v>
      </c>
    </row>
    <row r="11694">
      <c r="A11694" s="10">
        <v>45232.0</v>
      </c>
      <c r="B11694" s="11" t="s">
        <v>3878</v>
      </c>
      <c r="C11694" s="12">
        <v>1.0</v>
      </c>
      <c r="D11694" s="12">
        <f t="shared" si="1"/>
        <v>2</v>
      </c>
    </row>
    <row r="11695">
      <c r="A11695" s="10">
        <v>45232.0</v>
      </c>
      <c r="B11695" s="11" t="s">
        <v>3041</v>
      </c>
      <c r="C11695" s="12">
        <v>1.0</v>
      </c>
      <c r="D11695" s="12">
        <f t="shared" si="1"/>
        <v>2</v>
      </c>
    </row>
    <row r="11696">
      <c r="A11696" s="10">
        <v>45232.0</v>
      </c>
      <c r="B11696" s="11" t="s">
        <v>6201</v>
      </c>
      <c r="C11696" s="12">
        <v>1.0</v>
      </c>
      <c r="D11696" s="12">
        <f t="shared" si="1"/>
        <v>2</v>
      </c>
    </row>
    <row r="11697">
      <c r="A11697" s="10">
        <v>45232.0</v>
      </c>
      <c r="B11697" s="11" t="s">
        <v>6202</v>
      </c>
      <c r="C11697" s="12">
        <v>1.0</v>
      </c>
      <c r="D11697" s="12">
        <f t="shared" si="1"/>
        <v>2</v>
      </c>
    </row>
    <row r="11698">
      <c r="A11698" s="10">
        <v>45232.0</v>
      </c>
      <c r="B11698" s="11" t="s">
        <v>892</v>
      </c>
      <c r="C11698" s="12">
        <v>1.0</v>
      </c>
      <c r="D11698" s="12">
        <f t="shared" si="1"/>
        <v>2</v>
      </c>
    </row>
    <row r="11699">
      <c r="A11699" s="10">
        <v>45232.0</v>
      </c>
      <c r="B11699" s="11" t="s">
        <v>1066</v>
      </c>
      <c r="C11699" s="12">
        <v>1.0</v>
      </c>
      <c r="D11699" s="12">
        <f t="shared" si="1"/>
        <v>2</v>
      </c>
    </row>
    <row r="11700">
      <c r="A11700" s="10">
        <v>45232.0</v>
      </c>
      <c r="B11700" s="11" t="s">
        <v>963</v>
      </c>
      <c r="C11700" s="12">
        <v>1.0</v>
      </c>
      <c r="D11700" s="12">
        <f t="shared" si="1"/>
        <v>2</v>
      </c>
    </row>
    <row r="11701">
      <c r="A11701" s="10">
        <v>45232.0</v>
      </c>
      <c r="B11701" s="11" t="s">
        <v>6203</v>
      </c>
      <c r="C11701" s="12">
        <v>1.0</v>
      </c>
      <c r="D11701" s="12">
        <f t="shared" si="1"/>
        <v>2</v>
      </c>
    </row>
    <row r="11702">
      <c r="A11702" s="10">
        <v>45232.0</v>
      </c>
      <c r="B11702" s="11" t="s">
        <v>1730</v>
      </c>
      <c r="C11702" s="12">
        <v>1.0</v>
      </c>
      <c r="D11702" s="12">
        <f t="shared" si="1"/>
        <v>2</v>
      </c>
    </row>
    <row r="11703">
      <c r="A11703" s="10">
        <v>45232.0</v>
      </c>
      <c r="B11703" s="11" t="s">
        <v>6204</v>
      </c>
      <c r="C11703" s="12">
        <v>1.0</v>
      </c>
      <c r="D11703" s="12">
        <f t="shared" si="1"/>
        <v>2</v>
      </c>
    </row>
    <row r="11704">
      <c r="A11704" s="10">
        <v>45232.0</v>
      </c>
      <c r="B11704" s="11" t="s">
        <v>5813</v>
      </c>
      <c r="C11704" s="12">
        <v>1.0</v>
      </c>
      <c r="D11704" s="12">
        <f t="shared" si="1"/>
        <v>2</v>
      </c>
    </row>
    <row r="11705">
      <c r="A11705" s="10">
        <v>45232.0</v>
      </c>
      <c r="B11705" s="11" t="s">
        <v>3834</v>
      </c>
      <c r="C11705" s="12">
        <v>1.0</v>
      </c>
      <c r="D11705" s="12">
        <f t="shared" si="1"/>
        <v>2</v>
      </c>
    </row>
    <row r="11706">
      <c r="A11706" s="10">
        <v>45232.0</v>
      </c>
      <c r="B11706" s="11" t="s">
        <v>6205</v>
      </c>
      <c r="C11706" s="12">
        <v>1.0</v>
      </c>
      <c r="D11706" s="12">
        <f t="shared" si="1"/>
        <v>2</v>
      </c>
    </row>
    <row r="11707">
      <c r="A11707" s="10">
        <v>45232.0</v>
      </c>
      <c r="B11707" s="11" t="s">
        <v>6206</v>
      </c>
      <c r="C11707" s="12">
        <v>1.0</v>
      </c>
      <c r="D11707" s="12">
        <f t="shared" si="1"/>
        <v>2</v>
      </c>
    </row>
    <row r="11708">
      <c r="A11708" s="10">
        <v>45232.0</v>
      </c>
      <c r="B11708" s="11" t="s">
        <v>6207</v>
      </c>
      <c r="C11708" s="12">
        <v>1.0</v>
      </c>
      <c r="D11708" s="12">
        <f t="shared" si="1"/>
        <v>2</v>
      </c>
    </row>
    <row r="11709">
      <c r="A11709" s="10">
        <v>45232.0</v>
      </c>
      <c r="B11709" s="11" t="s">
        <v>6208</v>
      </c>
      <c r="C11709" s="12">
        <v>1.0</v>
      </c>
      <c r="D11709" s="12">
        <f t="shared" si="1"/>
        <v>2</v>
      </c>
    </row>
    <row r="11710">
      <c r="A11710" s="10">
        <v>45237.0</v>
      </c>
      <c r="B11710" s="11" t="s">
        <v>4085</v>
      </c>
      <c r="C11710" s="12">
        <v>1.0</v>
      </c>
      <c r="D11710" s="12">
        <f t="shared" si="1"/>
        <v>7</v>
      </c>
    </row>
    <row r="11711">
      <c r="A11711" s="10">
        <v>45237.0</v>
      </c>
      <c r="B11711" s="11" t="s">
        <v>728</v>
      </c>
      <c r="C11711" s="12">
        <v>1.0</v>
      </c>
      <c r="D11711" s="12">
        <f t="shared" si="1"/>
        <v>7</v>
      </c>
    </row>
    <row r="11712">
      <c r="A11712" s="10">
        <v>45237.0</v>
      </c>
      <c r="B11712" s="11" t="s">
        <v>2675</v>
      </c>
      <c r="C11712" s="12">
        <v>1.0</v>
      </c>
      <c r="D11712" s="12">
        <f t="shared" si="1"/>
        <v>7</v>
      </c>
    </row>
    <row r="11713">
      <c r="A11713" s="10">
        <v>45237.0</v>
      </c>
      <c r="B11713" s="11" t="s">
        <v>1528</v>
      </c>
      <c r="C11713" s="12">
        <v>1.0</v>
      </c>
      <c r="D11713" s="12">
        <f t="shared" si="1"/>
        <v>7</v>
      </c>
    </row>
    <row r="11714">
      <c r="A11714" s="10">
        <v>45237.0</v>
      </c>
      <c r="B11714" s="11" t="s">
        <v>6209</v>
      </c>
      <c r="C11714" s="12">
        <v>1.0</v>
      </c>
      <c r="D11714" s="12">
        <f t="shared" si="1"/>
        <v>7</v>
      </c>
    </row>
    <row r="11715">
      <c r="A11715" s="10">
        <v>45237.0</v>
      </c>
      <c r="B11715" s="11" t="s">
        <v>3488</v>
      </c>
      <c r="C11715" s="12">
        <v>1.0</v>
      </c>
      <c r="D11715" s="12">
        <f t="shared" si="1"/>
        <v>7</v>
      </c>
    </row>
    <row r="11716">
      <c r="A11716" s="10">
        <v>45237.0</v>
      </c>
      <c r="B11716" s="11" t="s">
        <v>733</v>
      </c>
      <c r="C11716" s="12">
        <v>1.0</v>
      </c>
      <c r="D11716" s="12">
        <f t="shared" si="1"/>
        <v>7</v>
      </c>
    </row>
    <row r="11717">
      <c r="A11717" s="10">
        <v>45237.0</v>
      </c>
      <c r="B11717" s="11" t="s">
        <v>6210</v>
      </c>
      <c r="C11717" s="12">
        <v>1.0</v>
      </c>
      <c r="D11717" s="12">
        <f t="shared" si="1"/>
        <v>7</v>
      </c>
    </row>
    <row r="11718">
      <c r="A11718" s="10">
        <v>45237.0</v>
      </c>
      <c r="B11718" s="11" t="s">
        <v>6211</v>
      </c>
      <c r="C11718" s="12">
        <v>1.0</v>
      </c>
      <c r="D11718" s="12">
        <f t="shared" si="1"/>
        <v>7</v>
      </c>
    </row>
    <row r="11719">
      <c r="A11719" s="10">
        <v>45237.0</v>
      </c>
      <c r="B11719" s="11" t="s">
        <v>6212</v>
      </c>
      <c r="C11719" s="12">
        <v>1.0</v>
      </c>
      <c r="D11719" s="12">
        <f t="shared" si="1"/>
        <v>7</v>
      </c>
    </row>
    <row r="11720">
      <c r="A11720" s="10">
        <v>45237.0</v>
      </c>
      <c r="B11720" s="11" t="s">
        <v>1730</v>
      </c>
      <c r="C11720" s="12">
        <v>1.0</v>
      </c>
      <c r="D11720" s="12">
        <f t="shared" si="1"/>
        <v>7</v>
      </c>
    </row>
    <row r="11721">
      <c r="A11721" s="10">
        <v>45237.0</v>
      </c>
      <c r="B11721" s="11" t="s">
        <v>3746</v>
      </c>
      <c r="C11721" s="12">
        <v>1.0</v>
      </c>
      <c r="D11721" s="12">
        <f t="shared" si="1"/>
        <v>7</v>
      </c>
    </row>
    <row r="11722">
      <c r="A11722" s="10">
        <v>45237.0</v>
      </c>
      <c r="B11722" s="11" t="s">
        <v>2380</v>
      </c>
      <c r="C11722" s="12">
        <v>1.0</v>
      </c>
      <c r="D11722" s="12">
        <f t="shared" si="1"/>
        <v>7</v>
      </c>
    </row>
    <row r="11723">
      <c r="A11723" s="10">
        <v>45237.0</v>
      </c>
      <c r="B11723" s="11" t="s">
        <v>638</v>
      </c>
      <c r="C11723" s="12">
        <v>1.0</v>
      </c>
      <c r="D11723" s="12">
        <f t="shared" si="1"/>
        <v>7</v>
      </c>
    </row>
    <row r="11724">
      <c r="A11724" s="10">
        <v>45237.0</v>
      </c>
      <c r="B11724" s="11" t="s">
        <v>6213</v>
      </c>
      <c r="C11724" s="12">
        <v>1.0</v>
      </c>
      <c r="D11724" s="12">
        <f t="shared" si="1"/>
        <v>7</v>
      </c>
    </row>
    <row r="11725">
      <c r="A11725" s="10">
        <v>45237.0</v>
      </c>
      <c r="B11725" s="11" t="s">
        <v>6214</v>
      </c>
      <c r="C11725" s="12">
        <v>1.0</v>
      </c>
      <c r="D11725" s="12">
        <f t="shared" si="1"/>
        <v>7</v>
      </c>
    </row>
    <row r="11726">
      <c r="A11726" s="10">
        <v>45237.0</v>
      </c>
      <c r="B11726" s="11" t="s">
        <v>6215</v>
      </c>
      <c r="C11726" s="12">
        <v>1.0</v>
      </c>
      <c r="D11726" s="12">
        <f t="shared" si="1"/>
        <v>7</v>
      </c>
    </row>
    <row r="11727">
      <c r="A11727" s="10">
        <v>45237.0</v>
      </c>
      <c r="B11727" s="11" t="s">
        <v>3540</v>
      </c>
      <c r="C11727" s="12">
        <v>1.0</v>
      </c>
      <c r="D11727" s="12">
        <f t="shared" si="1"/>
        <v>7</v>
      </c>
    </row>
    <row r="11728">
      <c r="A11728" s="10">
        <v>45237.0</v>
      </c>
      <c r="B11728" s="11" t="s">
        <v>3870</v>
      </c>
      <c r="C11728" s="12">
        <v>1.0</v>
      </c>
      <c r="D11728" s="12">
        <f t="shared" si="1"/>
        <v>7</v>
      </c>
    </row>
    <row r="11729">
      <c r="A11729" s="10">
        <v>45237.0</v>
      </c>
      <c r="B11729" s="11" t="s">
        <v>870</v>
      </c>
      <c r="C11729" s="12">
        <v>1.0</v>
      </c>
      <c r="D11729" s="12">
        <f t="shared" si="1"/>
        <v>7</v>
      </c>
    </row>
    <row r="11730">
      <c r="A11730" s="10">
        <v>45237.0</v>
      </c>
      <c r="B11730" s="11" t="s">
        <v>660</v>
      </c>
      <c r="C11730" s="12">
        <v>1.0</v>
      </c>
      <c r="D11730" s="12">
        <f t="shared" si="1"/>
        <v>7</v>
      </c>
    </row>
    <row r="11731">
      <c r="A11731" s="10">
        <v>45237.0</v>
      </c>
      <c r="B11731" s="11" t="s">
        <v>662</v>
      </c>
      <c r="C11731" s="12">
        <v>1.0</v>
      </c>
      <c r="D11731" s="12">
        <f t="shared" si="1"/>
        <v>7</v>
      </c>
    </row>
    <row r="11732">
      <c r="A11732" s="10">
        <v>45237.0</v>
      </c>
      <c r="B11732" s="11" t="s">
        <v>4254</v>
      </c>
      <c r="C11732" s="12">
        <v>1.0</v>
      </c>
      <c r="D11732" s="12">
        <f t="shared" si="1"/>
        <v>7</v>
      </c>
    </row>
    <row r="11733">
      <c r="A11733" s="10">
        <v>45237.0</v>
      </c>
      <c r="B11733" s="11" t="s">
        <v>6216</v>
      </c>
      <c r="C11733" s="12">
        <v>1.0</v>
      </c>
      <c r="D11733" s="12">
        <f t="shared" si="1"/>
        <v>7</v>
      </c>
    </row>
    <row r="11734">
      <c r="A11734" s="10">
        <v>45237.0</v>
      </c>
      <c r="B11734" s="11" t="s">
        <v>6217</v>
      </c>
      <c r="C11734" s="12">
        <v>1.0</v>
      </c>
      <c r="D11734" s="12">
        <f t="shared" si="1"/>
        <v>7</v>
      </c>
    </row>
    <row r="11735">
      <c r="A11735" s="10">
        <v>45237.0</v>
      </c>
      <c r="B11735" s="11" t="s">
        <v>1882</v>
      </c>
      <c r="C11735" s="12">
        <v>1.0</v>
      </c>
      <c r="D11735" s="12">
        <f t="shared" si="1"/>
        <v>7</v>
      </c>
    </row>
    <row r="11736">
      <c r="A11736" s="10">
        <v>45237.0</v>
      </c>
      <c r="B11736" s="11" t="s">
        <v>720</v>
      </c>
      <c r="C11736" s="12">
        <v>1.0</v>
      </c>
      <c r="D11736" s="12">
        <f t="shared" si="1"/>
        <v>7</v>
      </c>
    </row>
    <row r="11737">
      <c r="A11737" s="10">
        <v>45256.0</v>
      </c>
      <c r="B11737" s="11" t="s">
        <v>885</v>
      </c>
      <c r="C11737" s="12">
        <v>1.0</v>
      </c>
      <c r="D11737" s="12">
        <f t="shared" si="1"/>
        <v>26</v>
      </c>
    </row>
    <row r="11738">
      <c r="A11738" s="10">
        <v>45256.0</v>
      </c>
      <c r="B11738" s="11" t="s">
        <v>1268</v>
      </c>
      <c r="C11738" s="12">
        <v>1.0</v>
      </c>
      <c r="D11738" s="12">
        <f t="shared" si="1"/>
        <v>26</v>
      </c>
    </row>
    <row r="11739">
      <c r="A11739" s="10">
        <v>45256.0</v>
      </c>
      <c r="B11739" s="11" t="s">
        <v>6218</v>
      </c>
      <c r="C11739" s="12">
        <v>1.0</v>
      </c>
      <c r="D11739" s="12">
        <f t="shared" si="1"/>
        <v>26</v>
      </c>
    </row>
    <row r="11740">
      <c r="A11740" s="10">
        <v>45256.0</v>
      </c>
      <c r="B11740" s="11" t="s">
        <v>6219</v>
      </c>
      <c r="C11740" s="12">
        <v>1.0</v>
      </c>
      <c r="D11740" s="12">
        <f t="shared" si="1"/>
        <v>26</v>
      </c>
    </row>
    <row r="11741">
      <c r="A11741" s="10">
        <v>45255.0</v>
      </c>
      <c r="B11741" s="11" t="s">
        <v>1101</v>
      </c>
      <c r="C11741" s="12">
        <v>1.0</v>
      </c>
      <c r="D11741" s="12">
        <f t="shared" si="1"/>
        <v>25</v>
      </c>
    </row>
    <row r="11742">
      <c r="A11742" s="10">
        <v>45255.0</v>
      </c>
      <c r="B11742" s="11" t="s">
        <v>6087</v>
      </c>
      <c r="C11742" s="12">
        <v>1.0</v>
      </c>
      <c r="D11742" s="12">
        <f t="shared" si="1"/>
        <v>25</v>
      </c>
    </row>
    <row r="11743">
      <c r="A11743" s="10">
        <v>45255.0</v>
      </c>
      <c r="B11743" s="11" t="s">
        <v>495</v>
      </c>
      <c r="C11743" s="12">
        <v>1.0</v>
      </c>
      <c r="D11743" s="12">
        <f t="shared" si="1"/>
        <v>25</v>
      </c>
    </row>
    <row r="11744">
      <c r="A11744" s="10">
        <v>45255.0</v>
      </c>
      <c r="B11744" s="11" t="s">
        <v>6220</v>
      </c>
      <c r="C11744" s="12">
        <v>1.0</v>
      </c>
      <c r="D11744" s="12">
        <f t="shared" si="1"/>
        <v>25</v>
      </c>
    </row>
    <row r="11745">
      <c r="A11745" s="10">
        <v>45255.0</v>
      </c>
      <c r="B11745" s="11" t="s">
        <v>6221</v>
      </c>
      <c r="C11745" s="12">
        <v>1.0</v>
      </c>
      <c r="D11745" s="12">
        <f t="shared" si="1"/>
        <v>25</v>
      </c>
    </row>
    <row r="11746">
      <c r="A11746" s="10">
        <v>45255.0</v>
      </c>
      <c r="B11746" s="11" t="s">
        <v>6222</v>
      </c>
      <c r="C11746" s="12">
        <v>1.0</v>
      </c>
      <c r="D11746" s="12">
        <f t="shared" si="1"/>
        <v>25</v>
      </c>
    </row>
    <row r="11747">
      <c r="A11747" s="10">
        <v>45255.0</v>
      </c>
      <c r="B11747" s="11" t="s">
        <v>6223</v>
      </c>
      <c r="C11747" s="12">
        <v>1.0</v>
      </c>
      <c r="D11747" s="12">
        <f t="shared" si="1"/>
        <v>25</v>
      </c>
    </row>
    <row r="11748">
      <c r="A11748" s="10">
        <v>45255.0</v>
      </c>
      <c r="B11748" s="11" t="s">
        <v>320</v>
      </c>
      <c r="C11748" s="12">
        <v>1.0</v>
      </c>
      <c r="D11748" s="12">
        <f t="shared" si="1"/>
        <v>25</v>
      </c>
    </row>
    <row r="11749">
      <c r="A11749" s="10">
        <v>45255.0</v>
      </c>
      <c r="B11749" s="11" t="s">
        <v>6224</v>
      </c>
      <c r="C11749" s="12">
        <v>1.0</v>
      </c>
      <c r="D11749" s="12">
        <f t="shared" si="1"/>
        <v>25</v>
      </c>
    </row>
    <row r="11750">
      <c r="A11750" s="10">
        <v>45247.0</v>
      </c>
      <c r="B11750" s="11" t="s">
        <v>5057</v>
      </c>
      <c r="C11750" s="12">
        <v>1.0</v>
      </c>
      <c r="D11750" s="12">
        <f t="shared" si="1"/>
        <v>17</v>
      </c>
    </row>
    <row r="11751">
      <c r="A11751" s="10">
        <v>45247.0</v>
      </c>
      <c r="B11751" s="11" t="s">
        <v>300</v>
      </c>
      <c r="C11751" s="12">
        <v>1.0</v>
      </c>
      <c r="D11751" s="12">
        <f t="shared" si="1"/>
        <v>17</v>
      </c>
    </row>
    <row r="11752">
      <c r="A11752" s="10">
        <v>45247.0</v>
      </c>
      <c r="B11752" s="11" t="s">
        <v>6225</v>
      </c>
      <c r="C11752" s="12">
        <v>1.0</v>
      </c>
      <c r="D11752" s="12">
        <f t="shared" si="1"/>
        <v>17</v>
      </c>
    </row>
    <row r="11753">
      <c r="A11753" s="10">
        <v>45247.0</v>
      </c>
      <c r="B11753" s="11" t="s">
        <v>6226</v>
      </c>
      <c r="C11753" s="12">
        <v>1.0</v>
      </c>
      <c r="D11753" s="12">
        <f t="shared" si="1"/>
        <v>17</v>
      </c>
    </row>
    <row r="11754">
      <c r="A11754" s="10">
        <v>45247.0</v>
      </c>
      <c r="B11754" s="11" t="s">
        <v>6227</v>
      </c>
      <c r="C11754" s="12">
        <v>1.0</v>
      </c>
      <c r="D11754" s="12">
        <f t="shared" si="1"/>
        <v>17</v>
      </c>
    </row>
    <row r="11755">
      <c r="A11755" s="10">
        <v>45247.0</v>
      </c>
      <c r="B11755" s="11" t="s">
        <v>6228</v>
      </c>
      <c r="C11755" s="12">
        <v>1.0</v>
      </c>
      <c r="D11755" s="12">
        <f t="shared" si="1"/>
        <v>17</v>
      </c>
    </row>
    <row r="11756">
      <c r="A11756" s="10">
        <v>45247.0</v>
      </c>
      <c r="B11756" s="11" t="s">
        <v>2602</v>
      </c>
      <c r="C11756" s="12">
        <v>1.0</v>
      </c>
      <c r="D11756" s="12">
        <f t="shared" si="1"/>
        <v>17</v>
      </c>
    </row>
    <row r="11757">
      <c r="A11757" s="10">
        <v>45247.0</v>
      </c>
      <c r="B11757" s="11" t="s">
        <v>2698</v>
      </c>
      <c r="C11757" s="12">
        <v>1.0</v>
      </c>
      <c r="D11757" s="12">
        <f t="shared" si="1"/>
        <v>17</v>
      </c>
    </row>
    <row r="11758">
      <c r="A11758" s="10">
        <v>45247.0</v>
      </c>
      <c r="B11758" s="11" t="s">
        <v>6229</v>
      </c>
      <c r="C11758" s="12">
        <v>1.0</v>
      </c>
      <c r="D11758" s="12">
        <f t="shared" si="1"/>
        <v>17</v>
      </c>
    </row>
    <row r="11759">
      <c r="A11759" s="10">
        <v>45247.0</v>
      </c>
      <c r="B11759" s="11" t="s">
        <v>1523</v>
      </c>
      <c r="C11759" s="12">
        <v>1.0</v>
      </c>
      <c r="D11759" s="12">
        <f t="shared" si="1"/>
        <v>17</v>
      </c>
    </row>
    <row r="11760">
      <c r="A11760" s="10">
        <v>45247.0</v>
      </c>
      <c r="B11760" s="11" t="s">
        <v>6230</v>
      </c>
      <c r="C11760" s="12">
        <v>1.0</v>
      </c>
      <c r="D11760" s="12">
        <f t="shared" si="1"/>
        <v>17</v>
      </c>
    </row>
    <row r="11761">
      <c r="A11761" s="10">
        <v>45247.0</v>
      </c>
      <c r="B11761" s="11" t="s">
        <v>1601</v>
      </c>
      <c r="C11761" s="12">
        <v>1.0</v>
      </c>
      <c r="D11761" s="12">
        <f t="shared" si="1"/>
        <v>17</v>
      </c>
    </row>
    <row r="11762">
      <c r="A11762" s="10">
        <v>45247.0</v>
      </c>
      <c r="B11762" s="11" t="s">
        <v>1698</v>
      </c>
      <c r="C11762" s="12">
        <v>1.0</v>
      </c>
      <c r="D11762" s="12">
        <f t="shared" si="1"/>
        <v>17</v>
      </c>
    </row>
    <row r="11763">
      <c r="A11763" s="10">
        <v>45247.0</v>
      </c>
      <c r="B11763" s="11" t="s">
        <v>1066</v>
      </c>
      <c r="C11763" s="12">
        <v>1.0</v>
      </c>
      <c r="D11763" s="12">
        <f t="shared" si="1"/>
        <v>17</v>
      </c>
    </row>
    <row r="11764">
      <c r="A11764" s="10">
        <v>45247.0</v>
      </c>
      <c r="B11764" s="11" t="s">
        <v>6231</v>
      </c>
      <c r="C11764" s="12">
        <v>1.0</v>
      </c>
      <c r="D11764" s="12">
        <f t="shared" si="1"/>
        <v>17</v>
      </c>
    </row>
    <row r="11765">
      <c r="A11765" s="10">
        <v>45247.0</v>
      </c>
      <c r="B11765" s="11" t="s">
        <v>2615</v>
      </c>
      <c r="C11765" s="12">
        <v>1.0</v>
      </c>
      <c r="D11765" s="12">
        <f t="shared" si="1"/>
        <v>17</v>
      </c>
    </row>
    <row r="11766">
      <c r="A11766" s="10">
        <v>45247.0</v>
      </c>
      <c r="B11766" s="11" t="s">
        <v>124</v>
      </c>
      <c r="C11766" s="12">
        <v>1.0</v>
      </c>
      <c r="D11766" s="12">
        <f t="shared" si="1"/>
        <v>17</v>
      </c>
    </row>
    <row r="11767">
      <c r="A11767" s="10">
        <v>45247.0</v>
      </c>
      <c r="B11767" s="11" t="s">
        <v>6232</v>
      </c>
      <c r="C11767" s="12">
        <v>1.0</v>
      </c>
      <c r="D11767" s="12">
        <f t="shared" si="1"/>
        <v>17</v>
      </c>
    </row>
    <row r="11768">
      <c r="A11768" s="10">
        <v>45247.0</v>
      </c>
      <c r="B11768" s="11" t="s">
        <v>6233</v>
      </c>
      <c r="C11768" s="12">
        <v>1.0</v>
      </c>
      <c r="D11768" s="12">
        <f t="shared" si="1"/>
        <v>17</v>
      </c>
    </row>
    <row r="11769">
      <c r="A11769" s="10">
        <v>45247.0</v>
      </c>
      <c r="B11769" s="11" t="s">
        <v>6234</v>
      </c>
      <c r="C11769" s="12">
        <v>1.0</v>
      </c>
      <c r="D11769" s="12">
        <f t="shared" si="1"/>
        <v>17</v>
      </c>
    </row>
    <row r="11770">
      <c r="A11770" s="10">
        <v>45247.0</v>
      </c>
      <c r="B11770" s="11" t="s">
        <v>6235</v>
      </c>
      <c r="C11770" s="12">
        <v>1.0</v>
      </c>
      <c r="D11770" s="12">
        <f t="shared" si="1"/>
        <v>17</v>
      </c>
    </row>
    <row r="11771">
      <c r="A11771" s="10">
        <v>45247.0</v>
      </c>
      <c r="B11771" s="11" t="s">
        <v>6236</v>
      </c>
      <c r="C11771" s="12">
        <v>1.0</v>
      </c>
      <c r="D11771" s="12">
        <f t="shared" si="1"/>
        <v>17</v>
      </c>
    </row>
    <row r="11772">
      <c r="A11772" s="10">
        <v>45247.0</v>
      </c>
      <c r="B11772" s="11" t="s">
        <v>5294</v>
      </c>
      <c r="C11772" s="12">
        <v>1.0</v>
      </c>
      <c r="D11772" s="12">
        <f t="shared" si="1"/>
        <v>17</v>
      </c>
    </row>
    <row r="11773">
      <c r="A11773" s="10">
        <v>45247.0</v>
      </c>
      <c r="B11773" s="11" t="s">
        <v>601</v>
      </c>
      <c r="C11773" s="12">
        <v>1.0</v>
      </c>
      <c r="D11773" s="12">
        <f t="shared" si="1"/>
        <v>17</v>
      </c>
    </row>
    <row r="11774">
      <c r="A11774" s="10">
        <v>45253.0</v>
      </c>
      <c r="B11774" s="11" t="s">
        <v>6237</v>
      </c>
      <c r="C11774" s="12">
        <v>1.0</v>
      </c>
      <c r="D11774" s="12">
        <f t="shared" si="1"/>
        <v>23</v>
      </c>
    </row>
    <row r="11775">
      <c r="A11775" s="10">
        <v>45253.0</v>
      </c>
      <c r="B11775" s="11" t="s">
        <v>6238</v>
      </c>
      <c r="C11775" s="12">
        <v>1.0</v>
      </c>
      <c r="D11775" s="12">
        <f t="shared" si="1"/>
        <v>23</v>
      </c>
    </row>
    <row r="11776">
      <c r="A11776" s="10">
        <v>45253.0</v>
      </c>
      <c r="B11776" s="11" t="s">
        <v>1287</v>
      </c>
      <c r="C11776" s="12">
        <v>1.0</v>
      </c>
      <c r="D11776" s="12">
        <f t="shared" si="1"/>
        <v>23</v>
      </c>
    </row>
    <row r="11777">
      <c r="A11777" s="10">
        <v>45253.0</v>
      </c>
      <c r="B11777" s="11" t="s">
        <v>6239</v>
      </c>
      <c r="C11777" s="12">
        <v>1.0</v>
      </c>
      <c r="D11777" s="12">
        <f t="shared" si="1"/>
        <v>23</v>
      </c>
    </row>
    <row r="11778">
      <c r="A11778" s="10">
        <v>45253.0</v>
      </c>
      <c r="B11778" s="11" t="s">
        <v>6240</v>
      </c>
      <c r="C11778" s="12">
        <v>1.0</v>
      </c>
      <c r="D11778" s="12">
        <f t="shared" si="1"/>
        <v>23</v>
      </c>
    </row>
    <row r="11779">
      <c r="A11779" s="10">
        <v>45253.0</v>
      </c>
      <c r="B11779" s="11" t="s">
        <v>6241</v>
      </c>
      <c r="C11779" s="12">
        <v>1.0</v>
      </c>
      <c r="D11779" s="12">
        <f t="shared" si="1"/>
        <v>23</v>
      </c>
    </row>
    <row r="11780">
      <c r="A11780" s="10">
        <v>45253.0</v>
      </c>
      <c r="B11780" s="11" t="s">
        <v>324</v>
      </c>
      <c r="C11780" s="12">
        <v>1.0</v>
      </c>
      <c r="D11780" s="12">
        <f t="shared" si="1"/>
        <v>23</v>
      </c>
    </row>
    <row r="11781">
      <c r="A11781" s="10">
        <v>45253.0</v>
      </c>
      <c r="B11781" s="11" t="s">
        <v>6242</v>
      </c>
      <c r="C11781" s="12">
        <v>1.0</v>
      </c>
      <c r="D11781" s="12">
        <f t="shared" si="1"/>
        <v>23</v>
      </c>
    </row>
    <row r="11782">
      <c r="A11782" s="10">
        <v>45253.0</v>
      </c>
      <c r="B11782" s="11" t="s">
        <v>6243</v>
      </c>
      <c r="C11782" s="12">
        <v>1.0</v>
      </c>
      <c r="D11782" s="12">
        <f t="shared" si="1"/>
        <v>23</v>
      </c>
    </row>
    <row r="11783">
      <c r="A11783" s="10">
        <v>45253.0</v>
      </c>
      <c r="B11783" s="11" t="s">
        <v>4455</v>
      </c>
      <c r="C11783" s="12">
        <v>1.0</v>
      </c>
      <c r="D11783" s="12">
        <f t="shared" si="1"/>
        <v>23</v>
      </c>
    </row>
    <row r="11784">
      <c r="A11784" s="10">
        <v>45253.0</v>
      </c>
      <c r="B11784" s="11" t="s">
        <v>3917</v>
      </c>
      <c r="C11784" s="12">
        <v>1.0</v>
      </c>
      <c r="D11784" s="12">
        <f t="shared" si="1"/>
        <v>23</v>
      </c>
    </row>
    <row r="11785">
      <c r="A11785" s="10">
        <v>45253.0</v>
      </c>
      <c r="B11785" s="11" t="s">
        <v>6244</v>
      </c>
      <c r="C11785" s="12">
        <v>1.0</v>
      </c>
      <c r="D11785" s="12">
        <f t="shared" si="1"/>
        <v>23</v>
      </c>
    </row>
    <row r="11786">
      <c r="A11786" s="10">
        <v>45253.0</v>
      </c>
      <c r="B11786" s="11" t="s">
        <v>6245</v>
      </c>
      <c r="C11786" s="12">
        <v>1.0</v>
      </c>
      <c r="D11786" s="12">
        <f t="shared" si="1"/>
        <v>23</v>
      </c>
    </row>
    <row r="11787">
      <c r="A11787" s="10">
        <v>45253.0</v>
      </c>
      <c r="B11787" s="11" t="s">
        <v>6246</v>
      </c>
      <c r="C11787" s="12">
        <v>1.0</v>
      </c>
      <c r="D11787" s="12">
        <f t="shared" si="1"/>
        <v>23</v>
      </c>
    </row>
    <row r="11788">
      <c r="A11788" s="10">
        <v>45253.0</v>
      </c>
      <c r="B11788" s="11" t="s">
        <v>1992</v>
      </c>
      <c r="C11788" s="12">
        <v>1.0</v>
      </c>
      <c r="D11788" s="12">
        <f t="shared" si="1"/>
        <v>23</v>
      </c>
    </row>
    <row r="11789">
      <c r="A11789" s="10">
        <v>45253.0</v>
      </c>
      <c r="B11789" s="11" t="s">
        <v>6247</v>
      </c>
      <c r="C11789" s="12">
        <v>1.0</v>
      </c>
      <c r="D11789" s="12">
        <f t="shared" si="1"/>
        <v>23</v>
      </c>
    </row>
    <row r="11790">
      <c r="A11790" s="10">
        <v>45235.0</v>
      </c>
      <c r="B11790" s="11" t="s">
        <v>1567</v>
      </c>
      <c r="C11790" s="12">
        <v>1.0</v>
      </c>
      <c r="D11790" s="12">
        <f t="shared" si="1"/>
        <v>5</v>
      </c>
    </row>
    <row r="11791">
      <c r="A11791" s="10">
        <v>45235.0</v>
      </c>
      <c r="B11791" s="11" t="s">
        <v>124</v>
      </c>
      <c r="C11791" s="12">
        <v>1.0</v>
      </c>
      <c r="D11791" s="12">
        <f t="shared" si="1"/>
        <v>5</v>
      </c>
    </row>
    <row r="11792">
      <c r="A11792" s="10">
        <v>45235.0</v>
      </c>
      <c r="B11792" s="11" t="s">
        <v>1800</v>
      </c>
      <c r="C11792" s="12">
        <v>1.0</v>
      </c>
      <c r="D11792" s="12">
        <f t="shared" si="1"/>
        <v>5</v>
      </c>
    </row>
    <row r="11793">
      <c r="A11793" s="10">
        <v>45235.0</v>
      </c>
      <c r="B11793" s="11" t="s">
        <v>1813</v>
      </c>
      <c r="C11793" s="12">
        <v>1.0</v>
      </c>
      <c r="D11793" s="12">
        <f t="shared" si="1"/>
        <v>5</v>
      </c>
    </row>
    <row r="11794">
      <c r="A11794" s="10">
        <v>45235.0</v>
      </c>
      <c r="B11794" s="11" t="s">
        <v>6248</v>
      </c>
      <c r="C11794" s="12">
        <v>1.0</v>
      </c>
      <c r="D11794" s="12">
        <f t="shared" si="1"/>
        <v>5</v>
      </c>
    </row>
    <row r="11795">
      <c r="A11795" s="10">
        <v>45235.0</v>
      </c>
      <c r="B11795" s="11" t="s">
        <v>1803</v>
      </c>
      <c r="C11795" s="12">
        <v>1.0</v>
      </c>
      <c r="D11795" s="12">
        <f t="shared" si="1"/>
        <v>5</v>
      </c>
    </row>
    <row r="11796">
      <c r="A11796" s="10">
        <v>45235.0</v>
      </c>
      <c r="B11796" s="11" t="s">
        <v>6249</v>
      </c>
      <c r="C11796" s="12">
        <v>1.0</v>
      </c>
      <c r="D11796" s="12">
        <f t="shared" si="1"/>
        <v>5</v>
      </c>
    </row>
    <row r="11797">
      <c r="A11797" s="10">
        <v>45235.0</v>
      </c>
      <c r="B11797" s="11" t="s">
        <v>5319</v>
      </c>
      <c r="C11797" s="12">
        <v>1.0</v>
      </c>
      <c r="D11797" s="12">
        <f t="shared" si="1"/>
        <v>5</v>
      </c>
    </row>
    <row r="11798">
      <c r="A11798" s="10">
        <v>45235.0</v>
      </c>
      <c r="B11798" s="11" t="s">
        <v>1650</v>
      </c>
      <c r="C11798" s="12">
        <v>1.0</v>
      </c>
      <c r="D11798" s="12">
        <f t="shared" si="1"/>
        <v>5</v>
      </c>
    </row>
    <row r="11799">
      <c r="A11799" s="10">
        <v>45235.0</v>
      </c>
      <c r="B11799" s="11" t="s">
        <v>1995</v>
      </c>
      <c r="C11799" s="12">
        <v>1.0</v>
      </c>
      <c r="D11799" s="12">
        <f t="shared" si="1"/>
        <v>5</v>
      </c>
    </row>
    <row r="11800">
      <c r="A11800" s="10">
        <v>45254.0</v>
      </c>
      <c r="B11800" s="11" t="s">
        <v>2050</v>
      </c>
      <c r="C11800" s="12">
        <v>1.0</v>
      </c>
      <c r="D11800" s="12">
        <f t="shared" si="1"/>
        <v>24</v>
      </c>
    </row>
    <row r="11801">
      <c r="A11801" s="10">
        <v>45254.0</v>
      </c>
      <c r="B11801" s="11" t="s">
        <v>135</v>
      </c>
      <c r="C11801" s="12">
        <v>1.0</v>
      </c>
      <c r="D11801" s="12">
        <f t="shared" si="1"/>
        <v>24</v>
      </c>
    </row>
    <row r="11802">
      <c r="A11802" s="10">
        <v>45254.0</v>
      </c>
      <c r="B11802" s="11" t="s">
        <v>2444</v>
      </c>
      <c r="C11802" s="12">
        <v>1.0</v>
      </c>
      <c r="D11802" s="12">
        <f t="shared" si="1"/>
        <v>24</v>
      </c>
    </row>
    <row r="11803">
      <c r="A11803" s="10">
        <v>45254.0</v>
      </c>
      <c r="B11803" s="11" t="s">
        <v>6250</v>
      </c>
      <c r="C11803" s="12">
        <v>1.0</v>
      </c>
      <c r="D11803" s="12">
        <f t="shared" si="1"/>
        <v>24</v>
      </c>
    </row>
    <row r="11804">
      <c r="A11804" s="10">
        <v>45254.0</v>
      </c>
      <c r="B11804" s="11" t="s">
        <v>6251</v>
      </c>
      <c r="C11804" s="12">
        <v>1.0</v>
      </c>
      <c r="D11804" s="12">
        <f t="shared" si="1"/>
        <v>24</v>
      </c>
    </row>
    <row r="11805">
      <c r="A11805" s="10">
        <v>45254.0</v>
      </c>
      <c r="B11805" s="11" t="s">
        <v>6252</v>
      </c>
      <c r="C11805" s="12">
        <v>1.0</v>
      </c>
      <c r="D11805" s="12">
        <f t="shared" si="1"/>
        <v>24</v>
      </c>
    </row>
    <row r="11806">
      <c r="A11806" s="10">
        <v>45254.0</v>
      </c>
      <c r="B11806" s="11" t="s">
        <v>246</v>
      </c>
      <c r="C11806" s="12">
        <v>1.0</v>
      </c>
      <c r="D11806" s="12">
        <f t="shared" si="1"/>
        <v>24</v>
      </c>
    </row>
    <row r="11807">
      <c r="A11807" s="10">
        <v>45254.0</v>
      </c>
      <c r="B11807" s="11" t="s">
        <v>6253</v>
      </c>
      <c r="C11807" s="12">
        <v>1.0</v>
      </c>
      <c r="D11807" s="12">
        <f t="shared" si="1"/>
        <v>24</v>
      </c>
    </row>
    <row r="11808">
      <c r="A11808" s="10">
        <v>45254.0</v>
      </c>
      <c r="B11808" s="11" t="s">
        <v>2883</v>
      </c>
      <c r="C11808" s="12">
        <v>1.0</v>
      </c>
      <c r="D11808" s="12">
        <f t="shared" si="1"/>
        <v>24</v>
      </c>
    </row>
    <row r="11809">
      <c r="A11809" s="10">
        <v>45254.0</v>
      </c>
      <c r="B11809" s="11" t="s">
        <v>2707</v>
      </c>
      <c r="C11809" s="12">
        <v>1.0</v>
      </c>
      <c r="D11809" s="12">
        <f t="shared" si="1"/>
        <v>24</v>
      </c>
    </row>
    <row r="11810">
      <c r="A11810" s="10">
        <v>45254.0</v>
      </c>
      <c r="B11810" s="11" t="s">
        <v>4178</v>
      </c>
      <c r="C11810" s="12">
        <v>1.0</v>
      </c>
      <c r="D11810" s="12">
        <f t="shared" si="1"/>
        <v>24</v>
      </c>
    </row>
    <row r="11811">
      <c r="A11811" s="10">
        <v>45254.0</v>
      </c>
      <c r="B11811" s="11" t="s">
        <v>3592</v>
      </c>
      <c r="C11811" s="12">
        <v>1.0</v>
      </c>
      <c r="D11811" s="12">
        <f t="shared" si="1"/>
        <v>24</v>
      </c>
    </row>
    <row r="11812">
      <c r="A11812" s="10">
        <v>45254.0</v>
      </c>
      <c r="B11812" s="11" t="s">
        <v>434</v>
      </c>
      <c r="C11812" s="12">
        <v>1.0</v>
      </c>
      <c r="D11812" s="12">
        <f t="shared" si="1"/>
        <v>24</v>
      </c>
    </row>
    <row r="11813">
      <c r="A11813" s="10">
        <v>45254.0</v>
      </c>
      <c r="B11813" s="11" t="s">
        <v>6254</v>
      </c>
      <c r="C11813" s="12">
        <v>1.0</v>
      </c>
      <c r="D11813" s="12">
        <f t="shared" si="1"/>
        <v>24</v>
      </c>
    </row>
    <row r="11814">
      <c r="A11814" s="10">
        <v>45254.0</v>
      </c>
      <c r="B11814" s="11" t="s">
        <v>6255</v>
      </c>
      <c r="C11814" s="12">
        <v>1.0</v>
      </c>
      <c r="D11814" s="12">
        <f t="shared" si="1"/>
        <v>24</v>
      </c>
    </row>
    <row r="11815">
      <c r="A11815" s="10">
        <v>45254.0</v>
      </c>
      <c r="B11815" s="11" t="s">
        <v>3539</v>
      </c>
      <c r="C11815" s="12">
        <v>1.0</v>
      </c>
      <c r="D11815" s="12">
        <f t="shared" si="1"/>
        <v>24</v>
      </c>
    </row>
    <row r="11816">
      <c r="A11816" s="10">
        <v>45246.0</v>
      </c>
      <c r="B11816" s="11" t="s">
        <v>1821</v>
      </c>
      <c r="C11816" s="12">
        <v>1.0</v>
      </c>
      <c r="D11816" s="12">
        <f t="shared" si="1"/>
        <v>16</v>
      </c>
    </row>
    <row r="11817">
      <c r="A11817" s="10">
        <v>45246.0</v>
      </c>
      <c r="B11817" s="11" t="s">
        <v>6256</v>
      </c>
      <c r="C11817" s="12">
        <v>1.0</v>
      </c>
      <c r="D11817" s="12">
        <f t="shared" si="1"/>
        <v>16</v>
      </c>
    </row>
    <row r="11818">
      <c r="A11818" s="10">
        <v>45246.0</v>
      </c>
      <c r="B11818" s="11" t="s">
        <v>835</v>
      </c>
      <c r="C11818" s="12">
        <v>1.0</v>
      </c>
      <c r="D11818" s="12">
        <f t="shared" si="1"/>
        <v>16</v>
      </c>
    </row>
    <row r="11819">
      <c r="A11819" s="10">
        <v>45246.0</v>
      </c>
      <c r="B11819" s="11" t="s">
        <v>6257</v>
      </c>
      <c r="C11819" s="12">
        <v>1.0</v>
      </c>
      <c r="D11819" s="12">
        <f t="shared" si="1"/>
        <v>16</v>
      </c>
    </row>
    <row r="11820">
      <c r="A11820" s="10">
        <v>45246.0</v>
      </c>
      <c r="B11820" s="11" t="s">
        <v>3068</v>
      </c>
      <c r="C11820" s="12">
        <v>1.0</v>
      </c>
      <c r="D11820" s="12">
        <f t="shared" si="1"/>
        <v>16</v>
      </c>
    </row>
    <row r="11821">
      <c r="A11821" s="10">
        <v>45246.0</v>
      </c>
      <c r="B11821" s="11" t="s">
        <v>6258</v>
      </c>
      <c r="C11821" s="12">
        <v>1.0</v>
      </c>
      <c r="D11821" s="12">
        <f t="shared" si="1"/>
        <v>16</v>
      </c>
    </row>
    <row r="11822">
      <c r="A11822" s="10">
        <v>45246.0</v>
      </c>
      <c r="B11822" s="11" t="s">
        <v>6259</v>
      </c>
      <c r="C11822" s="12">
        <v>1.0</v>
      </c>
      <c r="D11822" s="12">
        <f t="shared" si="1"/>
        <v>16</v>
      </c>
    </row>
    <row r="11823">
      <c r="A11823" s="10">
        <v>45246.0</v>
      </c>
      <c r="B11823" s="11" t="s">
        <v>6260</v>
      </c>
      <c r="C11823" s="12">
        <v>1.0</v>
      </c>
      <c r="D11823" s="12">
        <f t="shared" si="1"/>
        <v>16</v>
      </c>
    </row>
    <row r="11824">
      <c r="A11824" s="10">
        <v>45246.0</v>
      </c>
      <c r="B11824" s="11" t="s">
        <v>6261</v>
      </c>
      <c r="C11824" s="12">
        <v>1.0</v>
      </c>
      <c r="D11824" s="12">
        <f t="shared" si="1"/>
        <v>16</v>
      </c>
    </row>
    <row r="11825">
      <c r="A11825" s="10">
        <v>45246.0</v>
      </c>
      <c r="B11825" s="11" t="s">
        <v>1882</v>
      </c>
      <c r="C11825" s="12">
        <v>1.0</v>
      </c>
      <c r="D11825" s="12">
        <f t="shared" si="1"/>
        <v>16</v>
      </c>
    </row>
    <row r="11826">
      <c r="A11826" s="10">
        <v>45246.0</v>
      </c>
      <c r="B11826" s="11" t="s">
        <v>1195</v>
      </c>
      <c r="C11826" s="12">
        <v>1.0</v>
      </c>
      <c r="D11826" s="12">
        <f t="shared" si="1"/>
        <v>16</v>
      </c>
    </row>
    <row r="11827">
      <c r="A11827" s="10">
        <v>45246.0</v>
      </c>
      <c r="B11827" s="11" t="s">
        <v>6262</v>
      </c>
      <c r="C11827" s="12">
        <v>1.0</v>
      </c>
      <c r="D11827" s="12">
        <f t="shared" si="1"/>
        <v>16</v>
      </c>
    </row>
    <row r="11828">
      <c r="A11828" s="10">
        <v>45246.0</v>
      </c>
      <c r="B11828" s="11" t="s">
        <v>1594</v>
      </c>
      <c r="C11828" s="12">
        <v>1.0</v>
      </c>
      <c r="D11828" s="12">
        <f t="shared" si="1"/>
        <v>16</v>
      </c>
    </row>
    <row r="11829">
      <c r="A11829" s="10">
        <v>45246.0</v>
      </c>
      <c r="B11829" s="11" t="s">
        <v>3186</v>
      </c>
      <c r="C11829" s="12">
        <v>1.0</v>
      </c>
      <c r="D11829" s="12">
        <f t="shared" si="1"/>
        <v>16</v>
      </c>
    </row>
    <row r="11830">
      <c r="A11830" s="10">
        <v>45246.0</v>
      </c>
      <c r="B11830" s="11" t="s">
        <v>4627</v>
      </c>
      <c r="C11830" s="12">
        <v>1.0</v>
      </c>
      <c r="D11830" s="12">
        <f t="shared" si="1"/>
        <v>16</v>
      </c>
    </row>
    <row r="11831">
      <c r="A11831" s="10">
        <v>45234.0</v>
      </c>
      <c r="B11831" s="11" t="s">
        <v>3889</v>
      </c>
      <c r="C11831" s="12">
        <v>1.0</v>
      </c>
      <c r="D11831" s="12">
        <f t="shared" si="1"/>
        <v>4</v>
      </c>
    </row>
    <row r="11832">
      <c r="A11832" s="10">
        <v>45234.0</v>
      </c>
      <c r="B11832" s="11" t="s">
        <v>892</v>
      </c>
      <c r="C11832" s="12">
        <v>1.0</v>
      </c>
      <c r="D11832" s="12">
        <f t="shared" si="1"/>
        <v>4</v>
      </c>
    </row>
    <row r="11833">
      <c r="A11833" s="10">
        <v>45234.0</v>
      </c>
      <c r="B11833" s="11" t="s">
        <v>1299</v>
      </c>
      <c r="C11833" s="12">
        <v>1.0</v>
      </c>
      <c r="D11833" s="12">
        <f t="shared" si="1"/>
        <v>4</v>
      </c>
    </row>
    <row r="11834">
      <c r="A11834" s="10">
        <v>45234.0</v>
      </c>
      <c r="B11834" s="11" t="s">
        <v>4618</v>
      </c>
      <c r="C11834" s="12">
        <v>1.0</v>
      </c>
      <c r="D11834" s="12">
        <f t="shared" si="1"/>
        <v>4</v>
      </c>
    </row>
    <row r="11835">
      <c r="A11835" s="10">
        <v>45234.0</v>
      </c>
      <c r="B11835" s="11" t="s">
        <v>4800</v>
      </c>
      <c r="C11835" s="12">
        <v>1.0</v>
      </c>
      <c r="D11835" s="12">
        <f t="shared" si="1"/>
        <v>4</v>
      </c>
    </row>
    <row r="11836">
      <c r="A11836" s="10">
        <v>45234.0</v>
      </c>
      <c r="B11836" s="11" t="s">
        <v>6263</v>
      </c>
      <c r="C11836" s="12">
        <v>1.0</v>
      </c>
      <c r="D11836" s="12">
        <f t="shared" si="1"/>
        <v>4</v>
      </c>
    </row>
    <row r="11837">
      <c r="A11837" s="10">
        <v>45234.0</v>
      </c>
      <c r="B11837" s="11" t="s">
        <v>6264</v>
      </c>
      <c r="C11837" s="12">
        <v>1.0</v>
      </c>
      <c r="D11837" s="12">
        <f t="shared" si="1"/>
        <v>4</v>
      </c>
    </row>
    <row r="11838">
      <c r="A11838" s="10">
        <v>45234.0</v>
      </c>
      <c r="B11838" s="11" t="s">
        <v>5733</v>
      </c>
      <c r="C11838" s="12">
        <v>1.0</v>
      </c>
      <c r="D11838" s="12">
        <f t="shared" si="1"/>
        <v>4</v>
      </c>
    </row>
    <row r="11839">
      <c r="A11839" s="10">
        <v>45234.0</v>
      </c>
      <c r="B11839" s="11" t="s">
        <v>4560</v>
      </c>
      <c r="C11839" s="12">
        <v>1.0</v>
      </c>
      <c r="D11839" s="12">
        <f t="shared" si="1"/>
        <v>4</v>
      </c>
    </row>
    <row r="11840">
      <c r="A11840" s="10">
        <v>45234.0</v>
      </c>
      <c r="B11840" s="11" t="s">
        <v>2461</v>
      </c>
      <c r="C11840" s="12">
        <v>1.0</v>
      </c>
      <c r="D11840" s="12">
        <f t="shared" si="1"/>
        <v>4</v>
      </c>
    </row>
    <row r="11841">
      <c r="A11841" s="10">
        <v>45234.0</v>
      </c>
      <c r="B11841" s="11" t="s">
        <v>6265</v>
      </c>
      <c r="C11841" s="12">
        <v>1.0</v>
      </c>
      <c r="D11841" s="12">
        <f t="shared" si="1"/>
        <v>4</v>
      </c>
    </row>
    <row r="11842">
      <c r="A11842" s="10">
        <v>45236.0</v>
      </c>
      <c r="B11842" s="11" t="s">
        <v>302</v>
      </c>
      <c r="C11842" s="12">
        <v>1.0</v>
      </c>
      <c r="D11842" s="12">
        <f t="shared" si="1"/>
        <v>6</v>
      </c>
    </row>
    <row r="11843">
      <c r="A11843" s="10">
        <v>45236.0</v>
      </c>
      <c r="B11843" s="11" t="s">
        <v>1250</v>
      </c>
      <c r="C11843" s="12">
        <v>1.0</v>
      </c>
      <c r="D11843" s="12">
        <f t="shared" si="1"/>
        <v>6</v>
      </c>
    </row>
    <row r="11844">
      <c r="A11844" s="10">
        <v>45236.0</v>
      </c>
      <c r="B11844" s="11" t="s">
        <v>6266</v>
      </c>
      <c r="C11844" s="12">
        <v>1.0</v>
      </c>
      <c r="D11844" s="12">
        <f t="shared" si="1"/>
        <v>6</v>
      </c>
    </row>
    <row r="11845">
      <c r="A11845" s="10">
        <v>45236.0</v>
      </c>
      <c r="B11845" s="11" t="s">
        <v>970</v>
      </c>
      <c r="C11845" s="12">
        <v>1.0</v>
      </c>
      <c r="D11845" s="12">
        <f t="shared" si="1"/>
        <v>6</v>
      </c>
    </row>
    <row r="11846">
      <c r="A11846" s="10">
        <v>45236.0</v>
      </c>
      <c r="B11846" s="11" t="s">
        <v>1488</v>
      </c>
      <c r="C11846" s="12">
        <v>1.0</v>
      </c>
      <c r="D11846" s="12">
        <f t="shared" si="1"/>
        <v>6</v>
      </c>
    </row>
    <row r="11847">
      <c r="A11847" s="10">
        <v>45236.0</v>
      </c>
      <c r="B11847" s="11" t="s">
        <v>2869</v>
      </c>
      <c r="C11847" s="12">
        <v>1.0</v>
      </c>
      <c r="D11847" s="12">
        <f t="shared" si="1"/>
        <v>6</v>
      </c>
    </row>
    <row r="11848">
      <c r="A11848" s="10">
        <v>45236.0</v>
      </c>
      <c r="B11848" s="11" t="s">
        <v>2478</v>
      </c>
      <c r="C11848" s="12">
        <v>1.0</v>
      </c>
      <c r="D11848" s="12">
        <f t="shared" si="1"/>
        <v>6</v>
      </c>
    </row>
    <row r="11849">
      <c r="A11849" s="10">
        <v>45236.0</v>
      </c>
      <c r="B11849" s="11" t="s">
        <v>3388</v>
      </c>
      <c r="C11849" s="12">
        <v>1.0</v>
      </c>
      <c r="D11849" s="12">
        <f t="shared" si="1"/>
        <v>6</v>
      </c>
    </row>
    <row r="11850">
      <c r="A11850" s="10">
        <v>45236.0</v>
      </c>
      <c r="B11850" s="11" t="s">
        <v>6267</v>
      </c>
      <c r="C11850" s="12">
        <v>1.0</v>
      </c>
      <c r="D11850" s="12">
        <f t="shared" si="1"/>
        <v>6</v>
      </c>
    </row>
    <row r="11851">
      <c r="A11851" s="10">
        <v>45236.0</v>
      </c>
      <c r="B11851" s="11" t="s">
        <v>6268</v>
      </c>
      <c r="C11851" s="12">
        <v>1.0</v>
      </c>
      <c r="D11851" s="12">
        <f t="shared" si="1"/>
        <v>6</v>
      </c>
    </row>
    <row r="11852">
      <c r="A11852" s="10">
        <v>45236.0</v>
      </c>
      <c r="B11852" s="11" t="s">
        <v>603</v>
      </c>
      <c r="C11852" s="12">
        <v>1.0</v>
      </c>
      <c r="D11852" s="12">
        <f t="shared" si="1"/>
        <v>6</v>
      </c>
    </row>
    <row r="11853">
      <c r="A11853" s="10">
        <v>45236.0</v>
      </c>
      <c r="B11853" s="11" t="s">
        <v>2827</v>
      </c>
      <c r="C11853" s="12">
        <v>1.0</v>
      </c>
      <c r="D11853" s="12">
        <f t="shared" si="1"/>
        <v>6</v>
      </c>
    </row>
    <row r="11854">
      <c r="A11854" s="10">
        <v>45236.0</v>
      </c>
      <c r="B11854" s="11" t="s">
        <v>3738</v>
      </c>
      <c r="C11854" s="12">
        <v>1.0</v>
      </c>
      <c r="D11854" s="12">
        <f t="shared" si="1"/>
        <v>6</v>
      </c>
    </row>
    <row r="11855">
      <c r="A11855" s="10">
        <v>45236.0</v>
      </c>
      <c r="B11855" s="11" t="s">
        <v>2089</v>
      </c>
      <c r="C11855" s="12">
        <v>1.0</v>
      </c>
      <c r="D11855" s="12">
        <f t="shared" si="1"/>
        <v>6</v>
      </c>
    </row>
    <row r="11856">
      <c r="A11856" s="10">
        <v>45236.0</v>
      </c>
      <c r="B11856" s="11" t="s">
        <v>2134</v>
      </c>
      <c r="C11856" s="12">
        <v>1.0</v>
      </c>
      <c r="D11856" s="12">
        <f t="shared" si="1"/>
        <v>6</v>
      </c>
    </row>
    <row r="11857">
      <c r="A11857" s="10">
        <v>45236.0</v>
      </c>
      <c r="B11857" s="11" t="s">
        <v>2847</v>
      </c>
      <c r="C11857" s="12">
        <v>1.0</v>
      </c>
      <c r="D11857" s="12">
        <f t="shared" si="1"/>
        <v>6</v>
      </c>
    </row>
    <row r="11858">
      <c r="A11858" s="10">
        <v>45236.0</v>
      </c>
      <c r="B11858" s="11" t="s">
        <v>6269</v>
      </c>
      <c r="C11858" s="12">
        <v>1.0</v>
      </c>
      <c r="D11858" s="12">
        <f t="shared" si="1"/>
        <v>6</v>
      </c>
    </row>
    <row r="11859">
      <c r="A11859" s="10">
        <v>45236.0</v>
      </c>
      <c r="B11859" s="11" t="s">
        <v>1172</v>
      </c>
      <c r="C11859" s="12">
        <v>1.0</v>
      </c>
      <c r="D11859" s="12">
        <f t="shared" si="1"/>
        <v>6</v>
      </c>
    </row>
    <row r="11860">
      <c r="A11860" s="10">
        <v>45236.0</v>
      </c>
      <c r="B11860" s="11" t="s">
        <v>5979</v>
      </c>
      <c r="C11860" s="12">
        <v>1.0</v>
      </c>
      <c r="D11860" s="12">
        <f t="shared" si="1"/>
        <v>6</v>
      </c>
    </row>
    <row r="11861">
      <c r="A11861" s="10">
        <v>45236.0</v>
      </c>
      <c r="B11861" s="11" t="s">
        <v>6270</v>
      </c>
      <c r="C11861" s="12">
        <v>1.0</v>
      </c>
      <c r="D11861" s="12">
        <f t="shared" si="1"/>
        <v>6</v>
      </c>
    </row>
    <row r="11862">
      <c r="A11862" s="10">
        <v>45236.0</v>
      </c>
      <c r="B11862" s="11" t="s">
        <v>327</v>
      </c>
      <c r="C11862" s="12">
        <v>1.0</v>
      </c>
      <c r="D11862" s="12">
        <f t="shared" si="1"/>
        <v>6</v>
      </c>
    </row>
    <row r="11863">
      <c r="A11863" s="10">
        <v>45236.0</v>
      </c>
      <c r="B11863" s="11" t="s">
        <v>5895</v>
      </c>
      <c r="C11863" s="12">
        <v>1.0</v>
      </c>
      <c r="D11863" s="12">
        <f t="shared" si="1"/>
        <v>6</v>
      </c>
    </row>
    <row r="11864">
      <c r="A11864" s="10">
        <v>45236.0</v>
      </c>
      <c r="B11864" s="11" t="s">
        <v>1571</v>
      </c>
      <c r="C11864" s="12">
        <v>1.0</v>
      </c>
      <c r="D11864" s="12">
        <f t="shared" si="1"/>
        <v>6</v>
      </c>
    </row>
    <row r="11865">
      <c r="A11865" s="10">
        <v>45236.0</v>
      </c>
      <c r="B11865" s="11" t="s">
        <v>6271</v>
      </c>
      <c r="C11865" s="12">
        <v>1.0</v>
      </c>
      <c r="D11865" s="12">
        <f t="shared" si="1"/>
        <v>6</v>
      </c>
    </row>
    <row r="11866">
      <c r="A11866" s="10">
        <v>45236.0</v>
      </c>
      <c r="B11866" s="11" t="s">
        <v>6272</v>
      </c>
      <c r="C11866" s="12">
        <v>1.0</v>
      </c>
      <c r="D11866" s="12">
        <f t="shared" si="1"/>
        <v>6</v>
      </c>
    </row>
    <row r="11867">
      <c r="A11867" s="10">
        <v>45243.0</v>
      </c>
      <c r="B11867" s="11" t="s">
        <v>449</v>
      </c>
      <c r="C11867" s="12">
        <v>1.0</v>
      </c>
      <c r="D11867" s="12">
        <f t="shared" si="1"/>
        <v>13</v>
      </c>
    </row>
    <row r="11868">
      <c r="A11868" s="10">
        <v>45243.0</v>
      </c>
      <c r="B11868" s="11" t="s">
        <v>6273</v>
      </c>
      <c r="C11868" s="12">
        <v>1.0</v>
      </c>
      <c r="D11868" s="12">
        <f t="shared" si="1"/>
        <v>13</v>
      </c>
    </row>
    <row r="11869">
      <c r="A11869" s="10">
        <v>45243.0</v>
      </c>
      <c r="B11869" s="11" t="s">
        <v>454</v>
      </c>
      <c r="C11869" s="12">
        <v>1.0</v>
      </c>
      <c r="D11869" s="12">
        <f t="shared" si="1"/>
        <v>13</v>
      </c>
    </row>
    <row r="11870">
      <c r="A11870" s="10">
        <v>45243.0</v>
      </c>
      <c r="B11870" s="11" t="s">
        <v>870</v>
      </c>
      <c r="C11870" s="12">
        <v>1.0</v>
      </c>
      <c r="D11870" s="12">
        <f t="shared" si="1"/>
        <v>13</v>
      </c>
    </row>
    <row r="11871">
      <c r="A11871" s="10">
        <v>45243.0</v>
      </c>
      <c r="B11871" s="11" t="s">
        <v>3300</v>
      </c>
      <c r="C11871" s="12">
        <v>1.0</v>
      </c>
      <c r="D11871" s="12">
        <f t="shared" si="1"/>
        <v>13</v>
      </c>
    </row>
    <row r="11872">
      <c r="A11872" s="10">
        <v>45243.0</v>
      </c>
      <c r="B11872" s="11" t="s">
        <v>3348</v>
      </c>
      <c r="C11872" s="12">
        <v>1.0</v>
      </c>
      <c r="D11872" s="12">
        <f t="shared" si="1"/>
        <v>13</v>
      </c>
    </row>
    <row r="11873">
      <c r="A11873" s="10">
        <v>45243.0</v>
      </c>
      <c r="B11873" s="11" t="s">
        <v>2902</v>
      </c>
      <c r="C11873" s="12">
        <v>1.0</v>
      </c>
      <c r="D11873" s="12">
        <f t="shared" si="1"/>
        <v>13</v>
      </c>
    </row>
    <row r="11874">
      <c r="A11874" s="10">
        <v>45243.0</v>
      </c>
      <c r="B11874" s="11" t="s">
        <v>5469</v>
      </c>
      <c r="C11874" s="12">
        <v>1.0</v>
      </c>
      <c r="D11874" s="12">
        <f t="shared" si="1"/>
        <v>13</v>
      </c>
    </row>
    <row r="11875">
      <c r="A11875" s="10">
        <v>45243.0</v>
      </c>
      <c r="B11875" s="11" t="s">
        <v>3643</v>
      </c>
      <c r="C11875" s="12">
        <v>1.0</v>
      </c>
      <c r="D11875" s="12">
        <f t="shared" si="1"/>
        <v>13</v>
      </c>
    </row>
    <row r="11876">
      <c r="A11876" s="10">
        <v>45243.0</v>
      </c>
      <c r="B11876" s="11" t="s">
        <v>6274</v>
      </c>
      <c r="C11876" s="12">
        <v>1.0</v>
      </c>
      <c r="D11876" s="12">
        <f t="shared" si="1"/>
        <v>13</v>
      </c>
    </row>
    <row r="11877">
      <c r="A11877" s="10">
        <v>45243.0</v>
      </c>
      <c r="B11877" s="11" t="s">
        <v>6275</v>
      </c>
      <c r="C11877" s="12">
        <v>1.0</v>
      </c>
      <c r="D11877" s="12">
        <f t="shared" si="1"/>
        <v>13</v>
      </c>
    </row>
    <row r="11878">
      <c r="A11878" s="10">
        <v>45243.0</v>
      </c>
      <c r="B11878" s="11" t="s">
        <v>2885</v>
      </c>
      <c r="C11878" s="12">
        <v>1.0</v>
      </c>
      <c r="D11878" s="12">
        <f t="shared" si="1"/>
        <v>13</v>
      </c>
    </row>
    <row r="11879">
      <c r="A11879" s="10">
        <v>45243.0</v>
      </c>
      <c r="B11879" s="11" t="s">
        <v>6276</v>
      </c>
      <c r="C11879" s="12">
        <v>1.0</v>
      </c>
      <c r="D11879" s="12">
        <f t="shared" si="1"/>
        <v>13</v>
      </c>
    </row>
    <row r="11880">
      <c r="A11880" s="10">
        <v>45243.0</v>
      </c>
      <c r="B11880" s="11" t="s">
        <v>1336</v>
      </c>
      <c r="C11880" s="12">
        <v>1.0</v>
      </c>
      <c r="D11880" s="12">
        <f t="shared" si="1"/>
        <v>13</v>
      </c>
    </row>
    <row r="11881">
      <c r="A11881" s="10">
        <v>45243.0</v>
      </c>
      <c r="B11881" s="11" t="s">
        <v>5312</v>
      </c>
      <c r="C11881" s="12">
        <v>1.0</v>
      </c>
      <c r="D11881" s="12">
        <f t="shared" si="1"/>
        <v>13</v>
      </c>
    </row>
    <row r="11882">
      <c r="A11882" s="10">
        <v>45243.0</v>
      </c>
      <c r="B11882" s="11" t="s">
        <v>124</v>
      </c>
      <c r="C11882" s="12">
        <v>1.0</v>
      </c>
      <c r="D11882" s="12">
        <f t="shared" si="1"/>
        <v>13</v>
      </c>
    </row>
    <row r="11883">
      <c r="A11883" s="10">
        <v>45243.0</v>
      </c>
      <c r="B11883" s="11" t="s">
        <v>1263</v>
      </c>
      <c r="C11883" s="12">
        <v>1.0</v>
      </c>
      <c r="D11883" s="12">
        <f t="shared" si="1"/>
        <v>13</v>
      </c>
    </row>
    <row r="11884">
      <c r="A11884" s="10">
        <v>45243.0</v>
      </c>
      <c r="B11884" s="11" t="s">
        <v>3451</v>
      </c>
      <c r="C11884" s="12">
        <v>1.0</v>
      </c>
      <c r="D11884" s="12">
        <f t="shared" si="1"/>
        <v>13</v>
      </c>
    </row>
    <row r="11885">
      <c r="A11885" s="10">
        <v>45243.0</v>
      </c>
      <c r="B11885" s="11" t="s">
        <v>6277</v>
      </c>
      <c r="C11885" s="12">
        <v>1.0</v>
      </c>
      <c r="D11885" s="12">
        <f t="shared" si="1"/>
        <v>13</v>
      </c>
    </row>
    <row r="11886">
      <c r="A11886" s="10">
        <v>45243.0</v>
      </c>
      <c r="B11886" s="11" t="s">
        <v>2627</v>
      </c>
      <c r="C11886" s="12">
        <v>1.0</v>
      </c>
      <c r="D11886" s="12">
        <f t="shared" si="1"/>
        <v>13</v>
      </c>
    </row>
    <row r="11887">
      <c r="A11887" s="10">
        <v>45243.0</v>
      </c>
      <c r="B11887" s="11" t="s">
        <v>2137</v>
      </c>
      <c r="C11887" s="12">
        <v>1.0</v>
      </c>
      <c r="D11887" s="12">
        <f t="shared" si="1"/>
        <v>13</v>
      </c>
    </row>
    <row r="11888">
      <c r="A11888" s="10">
        <v>45243.0</v>
      </c>
      <c r="B11888" s="11" t="s">
        <v>6278</v>
      </c>
      <c r="C11888" s="12">
        <v>1.0</v>
      </c>
      <c r="D11888" s="12">
        <f t="shared" si="1"/>
        <v>13</v>
      </c>
    </row>
    <row r="11889">
      <c r="A11889" s="10">
        <v>45243.0</v>
      </c>
      <c r="B11889" s="11" t="s">
        <v>847</v>
      </c>
      <c r="C11889" s="12">
        <v>1.0</v>
      </c>
      <c r="D11889" s="12">
        <f t="shared" si="1"/>
        <v>13</v>
      </c>
    </row>
    <row r="11890">
      <c r="A11890" s="10">
        <v>45243.0</v>
      </c>
      <c r="B11890" s="11" t="s">
        <v>2963</v>
      </c>
      <c r="C11890" s="12">
        <v>1.0</v>
      </c>
      <c r="D11890" s="12">
        <f t="shared" si="1"/>
        <v>13</v>
      </c>
    </row>
    <row r="11891">
      <c r="A11891" s="10">
        <v>45244.0</v>
      </c>
      <c r="B11891" s="11" t="s">
        <v>6279</v>
      </c>
      <c r="C11891" s="12">
        <v>1.0</v>
      </c>
      <c r="D11891" s="12">
        <f t="shared" si="1"/>
        <v>14</v>
      </c>
    </row>
    <row r="11892">
      <c r="A11892" s="10">
        <v>45244.0</v>
      </c>
      <c r="B11892" s="11" t="s">
        <v>6280</v>
      </c>
      <c r="C11892" s="12">
        <v>1.0</v>
      </c>
      <c r="D11892" s="12">
        <f t="shared" si="1"/>
        <v>14</v>
      </c>
    </row>
    <row r="11893">
      <c r="A11893" s="10">
        <v>45244.0</v>
      </c>
      <c r="B11893" s="11" t="s">
        <v>398</v>
      </c>
      <c r="C11893" s="12">
        <v>1.0</v>
      </c>
      <c r="D11893" s="12">
        <f t="shared" si="1"/>
        <v>14</v>
      </c>
    </row>
    <row r="11894">
      <c r="A11894" s="10">
        <v>45244.0</v>
      </c>
      <c r="B11894" s="11" t="s">
        <v>870</v>
      </c>
      <c r="C11894" s="12">
        <v>1.0</v>
      </c>
      <c r="D11894" s="12">
        <f t="shared" si="1"/>
        <v>14</v>
      </c>
    </row>
    <row r="11895">
      <c r="A11895" s="10">
        <v>45244.0</v>
      </c>
      <c r="B11895" s="11" t="s">
        <v>6281</v>
      </c>
      <c r="C11895" s="12">
        <v>1.0</v>
      </c>
      <c r="D11895" s="12">
        <f t="shared" si="1"/>
        <v>14</v>
      </c>
    </row>
    <row r="11896">
      <c r="A11896" s="10">
        <v>45244.0</v>
      </c>
      <c r="B11896" s="11" t="s">
        <v>2688</v>
      </c>
      <c r="C11896" s="12">
        <v>1.0</v>
      </c>
      <c r="D11896" s="12">
        <f t="shared" si="1"/>
        <v>14</v>
      </c>
    </row>
    <row r="11897">
      <c r="A11897" s="10">
        <v>45244.0</v>
      </c>
      <c r="B11897" s="11" t="s">
        <v>4167</v>
      </c>
      <c r="C11897" s="12">
        <v>1.0</v>
      </c>
      <c r="D11897" s="12">
        <f t="shared" si="1"/>
        <v>14</v>
      </c>
    </row>
    <row r="11898">
      <c r="A11898" s="10">
        <v>45244.0</v>
      </c>
      <c r="B11898" s="11" t="s">
        <v>1372</v>
      </c>
      <c r="C11898" s="12">
        <v>1.0</v>
      </c>
      <c r="D11898" s="12">
        <f t="shared" si="1"/>
        <v>14</v>
      </c>
    </row>
    <row r="11899">
      <c r="A11899" s="10">
        <v>45244.0</v>
      </c>
      <c r="B11899" s="11" t="s">
        <v>730</v>
      </c>
      <c r="C11899" s="12">
        <v>1.0</v>
      </c>
      <c r="D11899" s="12">
        <f t="shared" si="1"/>
        <v>14</v>
      </c>
    </row>
    <row r="11900">
      <c r="A11900" s="10">
        <v>45244.0</v>
      </c>
      <c r="B11900" s="11" t="s">
        <v>650</v>
      </c>
      <c r="C11900" s="12">
        <v>1.0</v>
      </c>
      <c r="D11900" s="12">
        <f t="shared" si="1"/>
        <v>14</v>
      </c>
    </row>
    <row r="11901">
      <c r="A11901" s="10">
        <v>45244.0</v>
      </c>
      <c r="B11901" s="11" t="s">
        <v>6282</v>
      </c>
      <c r="C11901" s="12">
        <v>1.0</v>
      </c>
      <c r="D11901" s="12">
        <f t="shared" si="1"/>
        <v>14</v>
      </c>
    </row>
    <row r="11902">
      <c r="A11902" s="10">
        <v>45244.0</v>
      </c>
      <c r="B11902" s="11" t="s">
        <v>226</v>
      </c>
      <c r="C11902" s="12">
        <v>1.0</v>
      </c>
      <c r="D11902" s="12">
        <f t="shared" si="1"/>
        <v>14</v>
      </c>
    </row>
    <row r="11903">
      <c r="A11903" s="10">
        <v>45244.0</v>
      </c>
      <c r="B11903" s="11" t="s">
        <v>1354</v>
      </c>
      <c r="C11903" s="12">
        <v>1.0</v>
      </c>
      <c r="D11903" s="12">
        <f t="shared" si="1"/>
        <v>14</v>
      </c>
    </row>
    <row r="11904">
      <c r="A11904" s="10">
        <v>45244.0</v>
      </c>
      <c r="B11904" s="11" t="s">
        <v>6283</v>
      </c>
      <c r="C11904" s="12">
        <v>1.0</v>
      </c>
      <c r="D11904" s="12">
        <f t="shared" si="1"/>
        <v>14</v>
      </c>
    </row>
    <row r="11905">
      <c r="A11905" s="10">
        <v>45244.0</v>
      </c>
      <c r="B11905" s="11" t="s">
        <v>1679</v>
      </c>
      <c r="C11905" s="12">
        <v>1.0</v>
      </c>
      <c r="D11905" s="12">
        <f t="shared" si="1"/>
        <v>14</v>
      </c>
    </row>
    <row r="11906">
      <c r="A11906" s="10">
        <v>45244.0</v>
      </c>
      <c r="B11906" s="11" t="s">
        <v>5915</v>
      </c>
      <c r="C11906" s="12">
        <v>1.0</v>
      </c>
      <c r="D11906" s="12">
        <f t="shared" si="1"/>
        <v>14</v>
      </c>
    </row>
    <row r="11907">
      <c r="A11907" s="10">
        <v>45244.0</v>
      </c>
      <c r="B11907" s="11" t="s">
        <v>6284</v>
      </c>
      <c r="C11907" s="12">
        <v>1.0</v>
      </c>
      <c r="D11907" s="12">
        <f t="shared" si="1"/>
        <v>14</v>
      </c>
    </row>
    <row r="11908">
      <c r="A11908" s="10">
        <v>45244.0</v>
      </c>
      <c r="B11908" s="11" t="s">
        <v>3507</v>
      </c>
      <c r="C11908" s="12">
        <v>1.0</v>
      </c>
      <c r="D11908" s="12">
        <f t="shared" si="1"/>
        <v>14</v>
      </c>
    </row>
    <row r="11909">
      <c r="A11909" s="10">
        <v>45244.0</v>
      </c>
      <c r="B11909" s="11" t="s">
        <v>6285</v>
      </c>
      <c r="C11909" s="12">
        <v>1.0</v>
      </c>
      <c r="D11909" s="12">
        <f t="shared" si="1"/>
        <v>14</v>
      </c>
    </row>
    <row r="11910">
      <c r="A11910" s="10">
        <v>45244.0</v>
      </c>
      <c r="B11910" s="11" t="s">
        <v>6286</v>
      </c>
      <c r="C11910" s="12">
        <v>1.0</v>
      </c>
      <c r="D11910" s="12">
        <f t="shared" si="1"/>
        <v>14</v>
      </c>
    </row>
    <row r="11911">
      <c r="A11911" s="10">
        <v>45244.0</v>
      </c>
      <c r="B11911" s="11" t="s">
        <v>3433</v>
      </c>
      <c r="C11911" s="12">
        <v>1.0</v>
      </c>
      <c r="D11911" s="12">
        <f t="shared" si="1"/>
        <v>14</v>
      </c>
    </row>
    <row r="11912">
      <c r="A11912" s="10">
        <v>45244.0</v>
      </c>
      <c r="B11912" s="11" t="s">
        <v>6287</v>
      </c>
      <c r="C11912" s="12">
        <v>1.0</v>
      </c>
      <c r="D11912" s="12">
        <f t="shared" si="1"/>
        <v>14</v>
      </c>
    </row>
    <row r="11913">
      <c r="A11913" s="10">
        <v>45244.0</v>
      </c>
      <c r="B11913" s="11" t="s">
        <v>1609</v>
      </c>
      <c r="C11913" s="12">
        <v>1.0</v>
      </c>
      <c r="D11913" s="12">
        <f t="shared" si="1"/>
        <v>14</v>
      </c>
    </row>
    <row r="11914">
      <c r="A11914" s="10">
        <v>45244.0</v>
      </c>
      <c r="B11914" s="11" t="s">
        <v>6288</v>
      </c>
      <c r="C11914" s="12">
        <v>1.0</v>
      </c>
      <c r="D11914" s="12">
        <f t="shared" si="1"/>
        <v>14</v>
      </c>
    </row>
    <row r="11915">
      <c r="A11915" s="10">
        <v>45244.0</v>
      </c>
      <c r="B11915" s="11" t="s">
        <v>6289</v>
      </c>
      <c r="C11915" s="12">
        <v>1.0</v>
      </c>
      <c r="D11915" s="12">
        <f t="shared" si="1"/>
        <v>14</v>
      </c>
    </row>
    <row r="11916">
      <c r="A11916" s="10">
        <v>45249.0</v>
      </c>
      <c r="B11916" s="11" t="s">
        <v>6290</v>
      </c>
      <c r="C11916" s="12">
        <v>1.0</v>
      </c>
      <c r="D11916" s="12">
        <f t="shared" si="1"/>
        <v>19</v>
      </c>
    </row>
    <row r="11917">
      <c r="A11917" s="10">
        <v>45249.0</v>
      </c>
      <c r="B11917" s="11" t="s">
        <v>124</v>
      </c>
      <c r="C11917" s="12">
        <v>1.0</v>
      </c>
      <c r="D11917" s="12">
        <f t="shared" si="1"/>
        <v>19</v>
      </c>
    </row>
    <row r="11918">
      <c r="A11918" s="10">
        <v>45249.0</v>
      </c>
      <c r="B11918" s="11" t="s">
        <v>497</v>
      </c>
      <c r="C11918" s="12">
        <v>1.0</v>
      </c>
      <c r="D11918" s="12">
        <f t="shared" si="1"/>
        <v>19</v>
      </c>
    </row>
    <row r="11919">
      <c r="A11919" s="10">
        <v>45249.0</v>
      </c>
      <c r="B11919" s="11" t="s">
        <v>213</v>
      </c>
      <c r="C11919" s="12">
        <v>1.0</v>
      </c>
      <c r="D11919" s="12">
        <f t="shared" si="1"/>
        <v>19</v>
      </c>
    </row>
    <row r="11920">
      <c r="A11920" s="10">
        <v>45249.0</v>
      </c>
      <c r="B11920" s="11" t="s">
        <v>6291</v>
      </c>
      <c r="C11920" s="12">
        <v>1.0</v>
      </c>
      <c r="D11920" s="12">
        <f t="shared" si="1"/>
        <v>19</v>
      </c>
    </row>
    <row r="11921">
      <c r="A11921" s="10">
        <v>45249.0</v>
      </c>
      <c r="B11921" s="11" t="s">
        <v>6292</v>
      </c>
      <c r="C11921" s="12">
        <v>1.0</v>
      </c>
      <c r="D11921" s="12">
        <f t="shared" si="1"/>
        <v>19</v>
      </c>
    </row>
    <row r="11922">
      <c r="A11922" s="10">
        <v>45249.0</v>
      </c>
      <c r="B11922" s="11" t="s">
        <v>993</v>
      </c>
      <c r="C11922" s="12">
        <v>1.0</v>
      </c>
      <c r="D11922" s="12">
        <f t="shared" si="1"/>
        <v>19</v>
      </c>
    </row>
    <row r="11923">
      <c r="A11923" s="10">
        <v>45249.0</v>
      </c>
      <c r="B11923" s="11" t="s">
        <v>276</v>
      </c>
      <c r="C11923" s="12">
        <v>1.0</v>
      </c>
      <c r="D11923" s="12">
        <f t="shared" si="1"/>
        <v>19</v>
      </c>
    </row>
    <row r="11924">
      <c r="A11924" s="10">
        <v>45249.0</v>
      </c>
      <c r="B11924" s="11" t="s">
        <v>1679</v>
      </c>
      <c r="C11924" s="12">
        <v>1.0</v>
      </c>
      <c r="D11924" s="12">
        <f t="shared" si="1"/>
        <v>19</v>
      </c>
    </row>
    <row r="11925">
      <c r="A11925" s="10">
        <v>45249.0</v>
      </c>
      <c r="B11925" s="11" t="s">
        <v>3880</v>
      </c>
      <c r="C11925" s="12">
        <v>1.0</v>
      </c>
      <c r="D11925" s="12">
        <f t="shared" si="1"/>
        <v>19</v>
      </c>
    </row>
    <row r="11926">
      <c r="A11926" s="10">
        <v>45249.0</v>
      </c>
      <c r="B11926" s="11" t="s">
        <v>449</v>
      </c>
      <c r="C11926" s="12">
        <v>1.0</v>
      </c>
      <c r="D11926" s="12">
        <f t="shared" si="1"/>
        <v>19</v>
      </c>
    </row>
    <row r="11927">
      <c r="A11927" s="10">
        <v>45249.0</v>
      </c>
      <c r="B11927" s="11" t="s">
        <v>1650</v>
      </c>
      <c r="C11927" s="12">
        <v>1.0</v>
      </c>
      <c r="D11927" s="12">
        <f t="shared" si="1"/>
        <v>19</v>
      </c>
    </row>
    <row r="11928">
      <c r="A11928" s="10">
        <v>45249.0</v>
      </c>
      <c r="B11928" s="11" t="s">
        <v>5875</v>
      </c>
      <c r="C11928" s="12">
        <v>1.0</v>
      </c>
      <c r="D11928" s="12">
        <f t="shared" si="1"/>
        <v>19</v>
      </c>
    </row>
    <row r="11929">
      <c r="A11929" s="10">
        <v>45249.0</v>
      </c>
      <c r="B11929" s="11" t="s">
        <v>1627</v>
      </c>
      <c r="C11929" s="12">
        <v>1.0</v>
      </c>
      <c r="D11929" s="12">
        <f t="shared" si="1"/>
        <v>19</v>
      </c>
    </row>
    <row r="11930">
      <c r="A11930" s="10">
        <v>45249.0</v>
      </c>
      <c r="B11930" s="11" t="s">
        <v>885</v>
      </c>
      <c r="C11930" s="12">
        <v>1.0</v>
      </c>
      <c r="D11930" s="12">
        <f t="shared" si="1"/>
        <v>19</v>
      </c>
    </row>
    <row r="11931">
      <c r="A11931" s="10">
        <v>45249.0</v>
      </c>
      <c r="B11931" s="11" t="s">
        <v>115</v>
      </c>
      <c r="C11931" s="12">
        <v>1.0</v>
      </c>
      <c r="D11931" s="12">
        <f t="shared" si="1"/>
        <v>19</v>
      </c>
    </row>
    <row r="11932">
      <c r="A11932" s="10">
        <v>45245.0</v>
      </c>
      <c r="B11932" s="11" t="s">
        <v>1642</v>
      </c>
      <c r="C11932" s="12">
        <v>1.0</v>
      </c>
      <c r="D11932" s="12">
        <f t="shared" si="1"/>
        <v>15</v>
      </c>
    </row>
    <row r="11933">
      <c r="A11933" s="10">
        <v>45245.0</v>
      </c>
      <c r="B11933" s="11" t="s">
        <v>6293</v>
      </c>
      <c r="C11933" s="12">
        <v>1.0</v>
      </c>
      <c r="D11933" s="12">
        <f t="shared" si="1"/>
        <v>15</v>
      </c>
    </row>
    <row r="11934">
      <c r="A11934" s="10">
        <v>45245.0</v>
      </c>
      <c r="B11934" s="11" t="s">
        <v>476</v>
      </c>
      <c r="C11934" s="12">
        <v>1.0</v>
      </c>
      <c r="D11934" s="12">
        <f t="shared" si="1"/>
        <v>15</v>
      </c>
    </row>
    <row r="11935">
      <c r="A11935" s="10">
        <v>45245.0</v>
      </c>
      <c r="B11935" s="11" t="s">
        <v>221</v>
      </c>
      <c r="C11935" s="12">
        <v>1.0</v>
      </c>
      <c r="D11935" s="12">
        <f t="shared" si="1"/>
        <v>15</v>
      </c>
    </row>
    <row r="11936">
      <c r="A11936" s="10">
        <v>45245.0</v>
      </c>
      <c r="B11936" s="11" t="s">
        <v>63</v>
      </c>
      <c r="C11936" s="12">
        <v>1.0</v>
      </c>
      <c r="D11936" s="12">
        <f t="shared" si="1"/>
        <v>15</v>
      </c>
    </row>
    <row r="11937">
      <c r="A11937" s="10">
        <v>45245.0</v>
      </c>
      <c r="B11937" s="11" t="s">
        <v>2569</v>
      </c>
      <c r="C11937" s="12">
        <v>1.0</v>
      </c>
      <c r="D11937" s="12">
        <f t="shared" si="1"/>
        <v>15</v>
      </c>
    </row>
    <row r="11938">
      <c r="A11938" s="10">
        <v>45245.0</v>
      </c>
      <c r="B11938" s="11" t="s">
        <v>3527</v>
      </c>
      <c r="C11938" s="12">
        <v>1.0</v>
      </c>
      <c r="D11938" s="12">
        <f t="shared" si="1"/>
        <v>15</v>
      </c>
    </row>
    <row r="11939">
      <c r="A11939" s="10">
        <v>45245.0</v>
      </c>
      <c r="B11939" s="11" t="s">
        <v>6294</v>
      </c>
      <c r="C11939" s="12">
        <v>1.0</v>
      </c>
      <c r="D11939" s="12">
        <f t="shared" si="1"/>
        <v>15</v>
      </c>
    </row>
    <row r="11940">
      <c r="A11940" s="10">
        <v>45245.0</v>
      </c>
      <c r="B11940" s="11" t="s">
        <v>6295</v>
      </c>
      <c r="C11940" s="12">
        <v>1.0</v>
      </c>
      <c r="D11940" s="12">
        <f t="shared" si="1"/>
        <v>15</v>
      </c>
    </row>
    <row r="11941">
      <c r="A11941" s="10">
        <v>45245.0</v>
      </c>
      <c r="B11941" s="11" t="s">
        <v>730</v>
      </c>
      <c r="C11941" s="12">
        <v>1.0</v>
      </c>
      <c r="D11941" s="12">
        <f t="shared" si="1"/>
        <v>15</v>
      </c>
    </row>
    <row r="11942">
      <c r="A11942" s="10">
        <v>45245.0</v>
      </c>
      <c r="B11942" s="11" t="s">
        <v>6195</v>
      </c>
      <c r="C11942" s="12">
        <v>1.0</v>
      </c>
      <c r="D11942" s="12">
        <f t="shared" si="1"/>
        <v>15</v>
      </c>
    </row>
    <row r="11943">
      <c r="A11943" s="10">
        <v>45245.0</v>
      </c>
      <c r="B11943" s="11" t="s">
        <v>6058</v>
      </c>
      <c r="C11943" s="12">
        <v>1.0</v>
      </c>
      <c r="D11943" s="12">
        <f t="shared" si="1"/>
        <v>15</v>
      </c>
    </row>
    <row r="11944">
      <c r="A11944" s="10">
        <v>45245.0</v>
      </c>
      <c r="B11944" s="11" t="s">
        <v>2125</v>
      </c>
      <c r="C11944" s="12">
        <v>1.0</v>
      </c>
      <c r="D11944" s="12">
        <f t="shared" si="1"/>
        <v>15</v>
      </c>
    </row>
    <row r="11945">
      <c r="A11945" s="10">
        <v>45245.0</v>
      </c>
      <c r="B11945" s="11" t="s">
        <v>2113</v>
      </c>
      <c r="C11945" s="12">
        <v>1.0</v>
      </c>
      <c r="D11945" s="12">
        <f t="shared" si="1"/>
        <v>15</v>
      </c>
    </row>
    <row r="11946">
      <c r="A11946" s="10">
        <v>45245.0</v>
      </c>
      <c r="B11946" s="11" t="s">
        <v>124</v>
      </c>
      <c r="C11946" s="12">
        <v>1.0</v>
      </c>
      <c r="D11946" s="12">
        <f t="shared" si="1"/>
        <v>15</v>
      </c>
    </row>
    <row r="11947">
      <c r="A11947" s="10">
        <v>45245.0</v>
      </c>
      <c r="B11947" s="11" t="s">
        <v>6296</v>
      </c>
      <c r="C11947" s="12">
        <v>1.0</v>
      </c>
      <c r="D11947" s="12">
        <f t="shared" si="1"/>
        <v>15</v>
      </c>
    </row>
    <row r="11948">
      <c r="A11948" s="10">
        <v>45245.0</v>
      </c>
      <c r="B11948" s="11" t="s">
        <v>1163</v>
      </c>
      <c r="C11948" s="12">
        <v>1.0</v>
      </c>
      <c r="D11948" s="12">
        <f t="shared" si="1"/>
        <v>15</v>
      </c>
    </row>
    <row r="11949">
      <c r="A11949" s="10">
        <v>45245.0</v>
      </c>
      <c r="B11949" s="11" t="s">
        <v>6297</v>
      </c>
      <c r="C11949" s="12">
        <v>1.0</v>
      </c>
      <c r="D11949" s="12">
        <f t="shared" si="1"/>
        <v>15</v>
      </c>
    </row>
    <row r="11950">
      <c r="A11950" s="10">
        <v>45245.0</v>
      </c>
      <c r="B11950" s="11" t="s">
        <v>946</v>
      </c>
      <c r="C11950" s="12">
        <v>1.0</v>
      </c>
      <c r="D11950" s="12">
        <f t="shared" si="1"/>
        <v>15</v>
      </c>
    </row>
    <row r="11951">
      <c r="A11951" s="10">
        <v>45245.0</v>
      </c>
      <c r="B11951" s="11" t="s">
        <v>6298</v>
      </c>
      <c r="C11951" s="12">
        <v>1.0</v>
      </c>
      <c r="D11951" s="12">
        <f t="shared" si="1"/>
        <v>15</v>
      </c>
    </row>
    <row r="11952">
      <c r="A11952" s="10">
        <v>45245.0</v>
      </c>
      <c r="B11952" s="11" t="s">
        <v>6299</v>
      </c>
      <c r="C11952" s="12">
        <v>1.0</v>
      </c>
      <c r="D11952" s="12">
        <f t="shared" si="1"/>
        <v>15</v>
      </c>
    </row>
    <row r="11953">
      <c r="A11953" s="10">
        <v>45245.0</v>
      </c>
      <c r="B11953" s="11" t="s">
        <v>697</v>
      </c>
      <c r="C11953" s="12">
        <v>1.0</v>
      </c>
      <c r="D11953" s="12">
        <f t="shared" si="1"/>
        <v>15</v>
      </c>
    </row>
    <row r="11954">
      <c r="A11954" s="10">
        <v>45245.0</v>
      </c>
      <c r="B11954" s="11" t="s">
        <v>6300</v>
      </c>
      <c r="C11954" s="12">
        <v>1.0</v>
      </c>
      <c r="D11954" s="12">
        <f t="shared" si="1"/>
        <v>15</v>
      </c>
    </row>
    <row r="11955">
      <c r="A11955" s="10">
        <v>45245.0</v>
      </c>
      <c r="B11955" s="11" t="s">
        <v>6301</v>
      </c>
      <c r="C11955" s="12">
        <v>1.0</v>
      </c>
      <c r="D11955" s="12">
        <f t="shared" si="1"/>
        <v>15</v>
      </c>
    </row>
    <row r="11956">
      <c r="A11956" s="10">
        <v>45241.0</v>
      </c>
      <c r="B11956" s="11" t="s">
        <v>3173</v>
      </c>
      <c r="C11956" s="12">
        <v>1.0</v>
      </c>
      <c r="D11956" s="12">
        <f t="shared" si="1"/>
        <v>11</v>
      </c>
    </row>
    <row r="11957">
      <c r="A11957" s="10">
        <v>45241.0</v>
      </c>
      <c r="B11957" s="11" t="s">
        <v>557</v>
      </c>
      <c r="C11957" s="12">
        <v>1.0</v>
      </c>
      <c r="D11957" s="12">
        <f t="shared" si="1"/>
        <v>11</v>
      </c>
    </row>
    <row r="11958">
      <c r="A11958" s="10">
        <v>45241.0</v>
      </c>
      <c r="B11958" s="11" t="s">
        <v>4381</v>
      </c>
      <c r="C11958" s="12">
        <v>1.0</v>
      </c>
      <c r="D11958" s="12">
        <f t="shared" si="1"/>
        <v>11</v>
      </c>
    </row>
    <row r="11959">
      <c r="A11959" s="10">
        <v>45241.0</v>
      </c>
      <c r="B11959" s="11" t="s">
        <v>1066</v>
      </c>
      <c r="C11959" s="12">
        <v>1.0</v>
      </c>
      <c r="D11959" s="12">
        <f t="shared" si="1"/>
        <v>11</v>
      </c>
    </row>
    <row r="11960">
      <c r="A11960" s="10">
        <v>45241.0</v>
      </c>
      <c r="B11960" s="11" t="s">
        <v>5629</v>
      </c>
      <c r="C11960" s="12">
        <v>1.0</v>
      </c>
      <c r="D11960" s="12">
        <f t="shared" si="1"/>
        <v>11</v>
      </c>
    </row>
    <row r="11961">
      <c r="A11961" s="10">
        <v>45241.0</v>
      </c>
      <c r="B11961" s="11" t="s">
        <v>6302</v>
      </c>
      <c r="C11961" s="12">
        <v>1.0</v>
      </c>
      <c r="D11961" s="12">
        <f t="shared" si="1"/>
        <v>11</v>
      </c>
    </row>
    <row r="11962">
      <c r="A11962" s="10">
        <v>45241.0</v>
      </c>
      <c r="B11962" s="11" t="s">
        <v>1098</v>
      </c>
      <c r="C11962" s="12">
        <v>1.0</v>
      </c>
      <c r="D11962" s="12">
        <f t="shared" si="1"/>
        <v>11</v>
      </c>
    </row>
    <row r="11963">
      <c r="A11963" s="10">
        <v>45241.0</v>
      </c>
      <c r="B11963" s="11" t="s">
        <v>823</v>
      </c>
      <c r="C11963" s="12">
        <v>1.0</v>
      </c>
      <c r="D11963" s="12">
        <f t="shared" si="1"/>
        <v>11</v>
      </c>
    </row>
    <row r="11964">
      <c r="A11964" s="10">
        <v>45241.0</v>
      </c>
      <c r="B11964" s="11" t="s">
        <v>6303</v>
      </c>
      <c r="C11964" s="12">
        <v>1.0</v>
      </c>
      <c r="D11964" s="12">
        <f t="shared" si="1"/>
        <v>11</v>
      </c>
    </row>
    <row r="11965">
      <c r="A11965" s="10">
        <v>45241.0</v>
      </c>
      <c r="B11965" s="11" t="s">
        <v>892</v>
      </c>
      <c r="C11965" s="12">
        <v>1.0</v>
      </c>
      <c r="D11965" s="12">
        <f t="shared" si="1"/>
        <v>11</v>
      </c>
    </row>
    <row r="11966">
      <c r="A11966" s="10">
        <v>45241.0</v>
      </c>
      <c r="B11966" s="11" t="s">
        <v>2174</v>
      </c>
      <c r="C11966" s="12">
        <v>1.0</v>
      </c>
      <c r="D11966" s="12">
        <f t="shared" si="1"/>
        <v>11</v>
      </c>
    </row>
    <row r="11967">
      <c r="A11967" s="10">
        <v>45241.0</v>
      </c>
      <c r="B11967" s="11" t="s">
        <v>1630</v>
      </c>
      <c r="C11967" s="12">
        <v>1.0</v>
      </c>
      <c r="D11967" s="12">
        <f t="shared" si="1"/>
        <v>11</v>
      </c>
    </row>
    <row r="11968">
      <c r="A11968" s="10">
        <v>45241.0</v>
      </c>
      <c r="B11968" s="11" t="s">
        <v>406</v>
      </c>
      <c r="C11968" s="12">
        <v>1.0</v>
      </c>
      <c r="D11968" s="12">
        <f t="shared" si="1"/>
        <v>11</v>
      </c>
    </row>
    <row r="11969">
      <c r="A11969" s="10">
        <v>45241.0</v>
      </c>
      <c r="B11969" s="11" t="s">
        <v>6304</v>
      </c>
      <c r="C11969" s="12">
        <v>1.0</v>
      </c>
      <c r="D11969" s="12">
        <f t="shared" si="1"/>
        <v>11</v>
      </c>
    </row>
    <row r="11970">
      <c r="A11970" s="10">
        <v>45241.0</v>
      </c>
      <c r="B11970" s="11" t="s">
        <v>1679</v>
      </c>
      <c r="C11970" s="12">
        <v>1.0</v>
      </c>
      <c r="D11970" s="12">
        <f t="shared" si="1"/>
        <v>11</v>
      </c>
    </row>
    <row r="11971">
      <c r="A11971" s="10">
        <v>45258.0</v>
      </c>
      <c r="B11971" s="11" t="s">
        <v>2089</v>
      </c>
      <c r="C11971" s="12">
        <v>1.0</v>
      </c>
      <c r="D11971" s="12">
        <f t="shared" si="1"/>
        <v>28</v>
      </c>
    </row>
    <row r="11972">
      <c r="A11972" s="10">
        <v>45258.0</v>
      </c>
      <c r="B11972" s="11" t="s">
        <v>6305</v>
      </c>
      <c r="C11972" s="12">
        <v>1.0</v>
      </c>
      <c r="D11972" s="12">
        <f t="shared" si="1"/>
        <v>28</v>
      </c>
    </row>
    <row r="11973">
      <c r="A11973" s="10">
        <v>45258.0</v>
      </c>
      <c r="B11973" s="11" t="s">
        <v>4771</v>
      </c>
      <c r="C11973" s="12">
        <v>1.0</v>
      </c>
      <c r="D11973" s="12">
        <f t="shared" si="1"/>
        <v>28</v>
      </c>
    </row>
    <row r="11974">
      <c r="A11974" s="10">
        <v>45258.0</v>
      </c>
      <c r="B11974" s="11" t="s">
        <v>6306</v>
      </c>
      <c r="C11974" s="12">
        <v>1.0</v>
      </c>
      <c r="D11974" s="12">
        <f t="shared" si="1"/>
        <v>28</v>
      </c>
    </row>
    <row r="11975">
      <c r="A11975" s="10">
        <v>45258.0</v>
      </c>
      <c r="B11975" s="11" t="s">
        <v>6307</v>
      </c>
      <c r="C11975" s="12">
        <v>1.0</v>
      </c>
      <c r="D11975" s="12">
        <f t="shared" si="1"/>
        <v>28</v>
      </c>
    </row>
    <row r="11976">
      <c r="A11976" s="10">
        <v>45258.0</v>
      </c>
      <c r="B11976" s="11" t="s">
        <v>1062</v>
      </c>
      <c r="C11976" s="12">
        <v>1.0</v>
      </c>
      <c r="D11976" s="12">
        <f t="shared" si="1"/>
        <v>28</v>
      </c>
    </row>
    <row r="11977">
      <c r="A11977" s="10">
        <v>45258.0</v>
      </c>
      <c r="B11977" s="11" t="s">
        <v>410</v>
      </c>
      <c r="C11977" s="12">
        <v>1.0</v>
      </c>
      <c r="D11977" s="12">
        <f t="shared" si="1"/>
        <v>28</v>
      </c>
    </row>
    <row r="11978">
      <c r="A11978" s="10">
        <v>45258.0</v>
      </c>
      <c r="B11978" s="11" t="s">
        <v>6308</v>
      </c>
      <c r="C11978" s="12">
        <v>1.0</v>
      </c>
      <c r="D11978" s="12">
        <f t="shared" si="1"/>
        <v>28</v>
      </c>
    </row>
    <row r="11979">
      <c r="A11979" s="10">
        <v>45258.0</v>
      </c>
      <c r="B11979" s="11" t="s">
        <v>1512</v>
      </c>
      <c r="C11979" s="12">
        <v>1.0</v>
      </c>
      <c r="D11979" s="12">
        <f t="shared" si="1"/>
        <v>28</v>
      </c>
    </row>
    <row r="11980">
      <c r="A11980" s="10">
        <v>45258.0</v>
      </c>
      <c r="B11980" s="11" t="s">
        <v>1960</v>
      </c>
      <c r="C11980" s="12">
        <v>1.0</v>
      </c>
      <c r="D11980" s="12">
        <f t="shared" si="1"/>
        <v>28</v>
      </c>
    </row>
    <row r="11981">
      <c r="A11981" s="10">
        <v>45258.0</v>
      </c>
      <c r="B11981" s="11" t="s">
        <v>858</v>
      </c>
      <c r="C11981" s="12">
        <v>1.0</v>
      </c>
      <c r="D11981" s="12">
        <f t="shared" si="1"/>
        <v>28</v>
      </c>
    </row>
    <row r="11982">
      <c r="A11982" s="10">
        <v>45258.0</v>
      </c>
      <c r="B11982" s="11" t="s">
        <v>4559</v>
      </c>
      <c r="C11982" s="12">
        <v>1.0</v>
      </c>
      <c r="D11982" s="12">
        <f t="shared" si="1"/>
        <v>28</v>
      </c>
    </row>
    <row r="11983">
      <c r="A11983" s="10">
        <v>45258.0</v>
      </c>
      <c r="B11983" s="11" t="s">
        <v>6309</v>
      </c>
      <c r="C11983" s="12">
        <v>1.0</v>
      </c>
      <c r="D11983" s="12">
        <f t="shared" si="1"/>
        <v>28</v>
      </c>
    </row>
    <row r="11984">
      <c r="A11984" s="10">
        <v>45258.0</v>
      </c>
      <c r="B11984" s="11" t="s">
        <v>180</v>
      </c>
      <c r="C11984" s="12">
        <v>1.0</v>
      </c>
      <c r="D11984" s="12">
        <f t="shared" si="1"/>
        <v>28</v>
      </c>
    </row>
    <row r="11985">
      <c r="A11985" s="10">
        <v>45258.0</v>
      </c>
      <c r="B11985" s="11" t="s">
        <v>2366</v>
      </c>
      <c r="C11985" s="12">
        <v>1.0</v>
      </c>
      <c r="D11985" s="12">
        <f t="shared" si="1"/>
        <v>28</v>
      </c>
    </row>
    <row r="11986">
      <c r="A11986" s="10">
        <v>45258.0</v>
      </c>
      <c r="B11986" s="11" t="s">
        <v>6310</v>
      </c>
      <c r="C11986" s="12">
        <v>1.0</v>
      </c>
      <c r="D11986" s="12">
        <f t="shared" si="1"/>
        <v>28</v>
      </c>
    </row>
    <row r="11987">
      <c r="A11987" s="10">
        <v>45258.0</v>
      </c>
      <c r="B11987" s="11" t="s">
        <v>6311</v>
      </c>
      <c r="C11987" s="12">
        <v>1.0</v>
      </c>
      <c r="D11987" s="12">
        <f t="shared" si="1"/>
        <v>28</v>
      </c>
    </row>
    <row r="11988">
      <c r="A11988" s="10">
        <v>45258.0</v>
      </c>
      <c r="B11988" s="11" t="s">
        <v>6312</v>
      </c>
      <c r="C11988" s="12">
        <v>1.0</v>
      </c>
      <c r="D11988" s="12">
        <f t="shared" si="1"/>
        <v>28</v>
      </c>
    </row>
    <row r="11989">
      <c r="A11989" s="10">
        <v>45258.0</v>
      </c>
      <c r="B11989" s="11" t="s">
        <v>1116</v>
      </c>
      <c r="C11989" s="12">
        <v>1.0</v>
      </c>
      <c r="D11989" s="12">
        <f t="shared" si="1"/>
        <v>28</v>
      </c>
    </row>
    <row r="11990">
      <c r="A11990" s="10">
        <v>45248.0</v>
      </c>
      <c r="B11990" s="11" t="s">
        <v>1879</v>
      </c>
      <c r="C11990" s="12">
        <v>1.0</v>
      </c>
      <c r="D11990" s="12">
        <f t="shared" si="1"/>
        <v>18</v>
      </c>
    </row>
    <row r="11991">
      <c r="A11991" s="10">
        <v>45248.0</v>
      </c>
      <c r="B11991" s="11" t="s">
        <v>4349</v>
      </c>
      <c r="C11991" s="12">
        <v>1.0</v>
      </c>
      <c r="D11991" s="12">
        <f t="shared" si="1"/>
        <v>18</v>
      </c>
    </row>
    <row r="11992">
      <c r="A11992" s="10">
        <v>45248.0</v>
      </c>
      <c r="B11992" s="11" t="s">
        <v>6313</v>
      </c>
      <c r="C11992" s="12">
        <v>1.0</v>
      </c>
      <c r="D11992" s="12">
        <f t="shared" si="1"/>
        <v>18</v>
      </c>
    </row>
    <row r="11993">
      <c r="A11993" s="10">
        <v>45248.0</v>
      </c>
      <c r="B11993" s="11" t="s">
        <v>5720</v>
      </c>
      <c r="C11993" s="12">
        <v>1.0</v>
      </c>
      <c r="D11993" s="12">
        <f t="shared" si="1"/>
        <v>18</v>
      </c>
    </row>
    <row r="11994">
      <c r="A11994" s="10">
        <v>45248.0</v>
      </c>
      <c r="B11994" s="11" t="s">
        <v>6314</v>
      </c>
      <c r="C11994" s="12">
        <v>1.0</v>
      </c>
      <c r="D11994" s="12">
        <f t="shared" si="1"/>
        <v>18</v>
      </c>
    </row>
    <row r="11995">
      <c r="A11995" s="10">
        <v>45248.0</v>
      </c>
      <c r="B11995" s="11" t="s">
        <v>6315</v>
      </c>
      <c r="C11995" s="12">
        <v>1.0</v>
      </c>
      <c r="D11995" s="12">
        <f t="shared" si="1"/>
        <v>18</v>
      </c>
    </row>
    <row r="11996">
      <c r="A11996" s="10">
        <v>45248.0</v>
      </c>
      <c r="B11996" s="11" t="s">
        <v>274</v>
      </c>
      <c r="C11996" s="12">
        <v>1.0</v>
      </c>
      <c r="D11996" s="12">
        <f t="shared" si="1"/>
        <v>18</v>
      </c>
    </row>
    <row r="11997">
      <c r="A11997" s="10">
        <v>45248.0</v>
      </c>
      <c r="B11997" s="11" t="s">
        <v>6316</v>
      </c>
      <c r="C11997" s="12">
        <v>1.0</v>
      </c>
      <c r="D11997" s="12">
        <f t="shared" si="1"/>
        <v>18</v>
      </c>
    </row>
    <row r="11998">
      <c r="A11998" s="10">
        <v>45248.0</v>
      </c>
      <c r="B11998" s="11" t="s">
        <v>6317</v>
      </c>
      <c r="C11998" s="12">
        <v>1.0</v>
      </c>
      <c r="D11998" s="12">
        <f t="shared" si="1"/>
        <v>18</v>
      </c>
    </row>
    <row r="11999">
      <c r="A11999" s="10">
        <v>45248.0</v>
      </c>
      <c r="B11999" s="11" t="s">
        <v>4200</v>
      </c>
      <c r="C11999" s="12">
        <v>1.0</v>
      </c>
      <c r="D11999" s="12">
        <f t="shared" si="1"/>
        <v>18</v>
      </c>
    </row>
    <row r="12000">
      <c r="A12000" s="10">
        <v>45259.0</v>
      </c>
      <c r="B12000" s="11" t="s">
        <v>2398</v>
      </c>
      <c r="C12000" s="12">
        <v>1.0</v>
      </c>
      <c r="D12000" s="12">
        <f t="shared" si="1"/>
        <v>29</v>
      </c>
    </row>
    <row r="12001">
      <c r="A12001" s="10">
        <v>45259.0</v>
      </c>
      <c r="B12001" s="11" t="s">
        <v>1821</v>
      </c>
      <c r="C12001" s="12">
        <v>1.0</v>
      </c>
      <c r="D12001" s="12">
        <f t="shared" si="1"/>
        <v>29</v>
      </c>
    </row>
    <row r="12002">
      <c r="A12002" s="10">
        <v>45259.0</v>
      </c>
      <c r="B12002" s="11" t="s">
        <v>6318</v>
      </c>
      <c r="C12002" s="12">
        <v>1.0</v>
      </c>
      <c r="D12002" s="12">
        <f t="shared" si="1"/>
        <v>29</v>
      </c>
    </row>
    <row r="12003">
      <c r="A12003" s="10">
        <v>45259.0</v>
      </c>
      <c r="B12003" s="11" t="s">
        <v>6319</v>
      </c>
      <c r="C12003" s="12">
        <v>1.0</v>
      </c>
      <c r="D12003" s="12">
        <f t="shared" si="1"/>
        <v>29</v>
      </c>
    </row>
    <row r="12004">
      <c r="A12004" s="10">
        <v>45259.0</v>
      </c>
      <c r="B12004" s="11" t="s">
        <v>5580</v>
      </c>
      <c r="C12004" s="12">
        <v>1.0</v>
      </c>
      <c r="D12004" s="12">
        <f t="shared" si="1"/>
        <v>29</v>
      </c>
    </row>
    <row r="12005">
      <c r="A12005" s="10">
        <v>45259.0</v>
      </c>
      <c r="B12005" s="11" t="s">
        <v>1594</v>
      </c>
      <c r="C12005" s="12">
        <v>1.0</v>
      </c>
      <c r="D12005" s="12">
        <f t="shared" si="1"/>
        <v>29</v>
      </c>
    </row>
    <row r="12006">
      <c r="A12006" s="10">
        <v>45259.0</v>
      </c>
      <c r="B12006" s="11" t="s">
        <v>1981</v>
      </c>
      <c r="C12006" s="12">
        <v>1.0</v>
      </c>
      <c r="D12006" s="12">
        <f t="shared" si="1"/>
        <v>29</v>
      </c>
    </row>
    <row r="12007">
      <c r="A12007" s="10">
        <v>45259.0</v>
      </c>
      <c r="B12007" s="11" t="s">
        <v>3106</v>
      </c>
      <c r="C12007" s="12">
        <v>1.0</v>
      </c>
      <c r="D12007" s="12">
        <f t="shared" si="1"/>
        <v>29</v>
      </c>
    </row>
    <row r="12008">
      <c r="A12008" s="10">
        <v>45259.0</v>
      </c>
      <c r="B12008" s="11" t="s">
        <v>6107</v>
      </c>
      <c r="C12008" s="12">
        <v>1.0</v>
      </c>
      <c r="D12008" s="12">
        <f t="shared" si="1"/>
        <v>29</v>
      </c>
    </row>
    <row r="12009">
      <c r="A12009" s="10">
        <v>45259.0</v>
      </c>
      <c r="B12009" s="11" t="s">
        <v>3916</v>
      </c>
      <c r="C12009" s="12">
        <v>1.0</v>
      </c>
      <c r="D12009" s="12">
        <f t="shared" si="1"/>
        <v>29</v>
      </c>
    </row>
    <row r="12010">
      <c r="A12010" s="10">
        <v>45259.0</v>
      </c>
      <c r="B12010" s="11" t="s">
        <v>5487</v>
      </c>
      <c r="C12010" s="12">
        <v>1.0</v>
      </c>
      <c r="D12010" s="12">
        <f t="shared" si="1"/>
        <v>29</v>
      </c>
    </row>
    <row r="12011">
      <c r="A12011" s="10">
        <v>45259.0</v>
      </c>
      <c r="B12011" s="11" t="s">
        <v>3687</v>
      </c>
      <c r="C12011" s="12">
        <v>1.0</v>
      </c>
      <c r="D12011" s="12">
        <f t="shared" si="1"/>
        <v>29</v>
      </c>
    </row>
    <row r="12012">
      <c r="A12012" s="10">
        <v>45259.0</v>
      </c>
      <c r="B12012" s="11" t="s">
        <v>914</v>
      </c>
      <c r="C12012" s="12">
        <v>1.0</v>
      </c>
      <c r="D12012" s="12">
        <f t="shared" si="1"/>
        <v>29</v>
      </c>
    </row>
    <row r="12013">
      <c r="A12013" s="10">
        <v>45259.0</v>
      </c>
      <c r="B12013" s="11" t="s">
        <v>6320</v>
      </c>
      <c r="C12013" s="12">
        <v>1.0</v>
      </c>
      <c r="D12013" s="12">
        <f t="shared" si="1"/>
        <v>29</v>
      </c>
    </row>
    <row r="12014">
      <c r="A12014" s="10">
        <v>45259.0</v>
      </c>
      <c r="B12014" s="11" t="s">
        <v>6321</v>
      </c>
      <c r="C12014" s="12">
        <v>1.0</v>
      </c>
      <c r="D12014" s="12">
        <f t="shared" si="1"/>
        <v>29</v>
      </c>
    </row>
    <row r="12015">
      <c r="A12015" s="10">
        <v>45259.0</v>
      </c>
      <c r="B12015" s="11" t="s">
        <v>6322</v>
      </c>
      <c r="C12015" s="12">
        <v>1.0</v>
      </c>
      <c r="D12015" s="12">
        <f t="shared" si="1"/>
        <v>29</v>
      </c>
    </row>
    <row r="12016">
      <c r="A12016" s="10">
        <v>45259.0</v>
      </c>
      <c r="B12016" s="11" t="s">
        <v>6323</v>
      </c>
      <c r="C12016" s="12">
        <v>1.0</v>
      </c>
      <c r="D12016" s="12">
        <f t="shared" si="1"/>
        <v>29</v>
      </c>
    </row>
    <row r="12017">
      <c r="A12017" s="10">
        <v>45259.0</v>
      </c>
      <c r="B12017" s="11" t="s">
        <v>1195</v>
      </c>
      <c r="C12017" s="12">
        <v>1.0</v>
      </c>
      <c r="D12017" s="12">
        <f t="shared" si="1"/>
        <v>29</v>
      </c>
    </row>
    <row r="12018">
      <c r="A12018" s="10">
        <v>45259.0</v>
      </c>
      <c r="B12018" s="11" t="s">
        <v>1718</v>
      </c>
      <c r="C12018" s="12">
        <v>1.0</v>
      </c>
      <c r="D12018" s="12">
        <f t="shared" si="1"/>
        <v>29</v>
      </c>
    </row>
    <row r="12019">
      <c r="A12019" s="10">
        <v>45259.0</v>
      </c>
      <c r="B12019" s="11" t="s">
        <v>6324</v>
      </c>
      <c r="C12019" s="12">
        <v>1.0</v>
      </c>
      <c r="D12019" s="12">
        <f t="shared" si="1"/>
        <v>29</v>
      </c>
    </row>
    <row r="12020">
      <c r="A12020" s="10">
        <v>45259.0</v>
      </c>
      <c r="B12020" s="11" t="s">
        <v>1354</v>
      </c>
      <c r="C12020" s="12">
        <v>1.0</v>
      </c>
      <c r="D12020" s="12">
        <f t="shared" si="1"/>
        <v>29</v>
      </c>
    </row>
    <row r="12021">
      <c r="A12021" s="10">
        <v>45259.0</v>
      </c>
      <c r="B12021" s="11" t="s">
        <v>6325</v>
      </c>
      <c r="C12021" s="12">
        <v>1.0</v>
      </c>
      <c r="D12021" s="12">
        <f t="shared" si="1"/>
        <v>29</v>
      </c>
    </row>
    <row r="12022">
      <c r="A12022" s="10">
        <v>45259.0</v>
      </c>
      <c r="B12022" s="11" t="s">
        <v>2052</v>
      </c>
      <c r="C12022" s="12">
        <v>1.0</v>
      </c>
      <c r="D12022" s="12">
        <f t="shared" si="1"/>
        <v>29</v>
      </c>
    </row>
    <row r="12023">
      <c r="A12023" s="10">
        <v>45242.0</v>
      </c>
      <c r="B12023" s="11" t="s">
        <v>6326</v>
      </c>
      <c r="C12023" s="12">
        <v>1.0</v>
      </c>
      <c r="D12023" s="12">
        <f t="shared" si="1"/>
        <v>12</v>
      </c>
    </row>
    <row r="12024">
      <c r="A12024" s="10">
        <v>45242.0</v>
      </c>
      <c r="B12024" s="11" t="s">
        <v>315</v>
      </c>
      <c r="C12024" s="12">
        <v>1.0</v>
      </c>
      <c r="D12024" s="12">
        <f t="shared" si="1"/>
        <v>12</v>
      </c>
    </row>
    <row r="12025">
      <c r="A12025" s="10">
        <v>45242.0</v>
      </c>
      <c r="B12025" s="11" t="s">
        <v>272</v>
      </c>
      <c r="C12025" s="12">
        <v>1.0</v>
      </c>
      <c r="D12025" s="12">
        <f t="shared" si="1"/>
        <v>12</v>
      </c>
    </row>
    <row r="12026">
      <c r="A12026" s="10">
        <v>45242.0</v>
      </c>
      <c r="B12026" s="11" t="s">
        <v>1770</v>
      </c>
      <c r="C12026" s="12">
        <v>1.0</v>
      </c>
      <c r="D12026" s="12">
        <f t="shared" si="1"/>
        <v>12</v>
      </c>
    </row>
    <row r="12027">
      <c r="A12027" s="10">
        <v>45242.0</v>
      </c>
      <c r="B12027" s="11" t="s">
        <v>6031</v>
      </c>
      <c r="C12027" s="12">
        <v>1.0</v>
      </c>
      <c r="D12027" s="12">
        <f t="shared" si="1"/>
        <v>12</v>
      </c>
    </row>
    <row r="12028">
      <c r="A12028" s="10">
        <v>45242.0</v>
      </c>
      <c r="B12028" s="11" t="s">
        <v>6327</v>
      </c>
      <c r="C12028" s="12">
        <v>1.0</v>
      </c>
      <c r="D12028" s="12">
        <f t="shared" si="1"/>
        <v>12</v>
      </c>
    </row>
    <row r="12029">
      <c r="A12029" s="10">
        <v>45242.0</v>
      </c>
      <c r="B12029" s="11" t="s">
        <v>644</v>
      </c>
      <c r="C12029" s="12">
        <v>1.0</v>
      </c>
      <c r="D12029" s="12">
        <f t="shared" si="1"/>
        <v>12</v>
      </c>
    </row>
    <row r="12030">
      <c r="A12030" s="10">
        <v>45242.0</v>
      </c>
      <c r="B12030" s="11" t="s">
        <v>2681</v>
      </c>
      <c r="C12030" s="12">
        <v>1.0</v>
      </c>
      <c r="D12030" s="12">
        <f t="shared" si="1"/>
        <v>12</v>
      </c>
    </row>
    <row r="12031">
      <c r="A12031" s="10">
        <v>45238.0</v>
      </c>
      <c r="B12031" s="11" t="s">
        <v>1571</v>
      </c>
      <c r="C12031" s="12">
        <v>1.0</v>
      </c>
      <c r="D12031" s="12">
        <f t="shared" si="1"/>
        <v>8</v>
      </c>
    </row>
    <row r="12032">
      <c r="A12032" s="10">
        <v>45238.0</v>
      </c>
      <c r="B12032" s="11" t="s">
        <v>5486</v>
      </c>
      <c r="C12032" s="12">
        <v>1.0</v>
      </c>
      <c r="D12032" s="12">
        <f t="shared" si="1"/>
        <v>8</v>
      </c>
    </row>
    <row r="12033">
      <c r="A12033" s="10">
        <v>45238.0</v>
      </c>
      <c r="B12033" s="11" t="s">
        <v>1960</v>
      </c>
      <c r="C12033" s="12">
        <v>1.0</v>
      </c>
      <c r="D12033" s="12">
        <f t="shared" si="1"/>
        <v>8</v>
      </c>
    </row>
    <row r="12034">
      <c r="A12034" s="10">
        <v>45238.0</v>
      </c>
      <c r="B12034" s="11" t="s">
        <v>1263</v>
      </c>
      <c r="C12034" s="12">
        <v>1.0</v>
      </c>
      <c r="D12034" s="12">
        <f t="shared" si="1"/>
        <v>8</v>
      </c>
    </row>
    <row r="12035">
      <c r="A12035" s="10">
        <v>45238.0</v>
      </c>
      <c r="B12035" s="11" t="s">
        <v>1226</v>
      </c>
      <c r="C12035" s="12">
        <v>1.0</v>
      </c>
      <c r="D12035" s="12">
        <f t="shared" si="1"/>
        <v>8</v>
      </c>
    </row>
    <row r="12036">
      <c r="A12036" s="10">
        <v>45238.0</v>
      </c>
      <c r="B12036" s="11" t="s">
        <v>4362</v>
      </c>
      <c r="C12036" s="12">
        <v>1.0</v>
      </c>
      <c r="D12036" s="12">
        <f t="shared" si="1"/>
        <v>8</v>
      </c>
    </row>
    <row r="12037">
      <c r="A12037" s="10">
        <v>45238.0</v>
      </c>
      <c r="B12037" s="11" t="s">
        <v>1512</v>
      </c>
      <c r="C12037" s="12">
        <v>1.0</v>
      </c>
      <c r="D12037" s="12">
        <f t="shared" si="1"/>
        <v>8</v>
      </c>
    </row>
    <row r="12038">
      <c r="A12038" s="10">
        <v>45238.0</v>
      </c>
      <c r="B12038" s="11" t="s">
        <v>6328</v>
      </c>
      <c r="C12038" s="12">
        <v>1.0</v>
      </c>
      <c r="D12038" s="12">
        <f t="shared" si="1"/>
        <v>8</v>
      </c>
    </row>
    <row r="12039">
      <c r="A12039" s="10">
        <v>45238.0</v>
      </c>
      <c r="B12039" s="11" t="s">
        <v>2051</v>
      </c>
      <c r="C12039" s="12">
        <v>1.0</v>
      </c>
      <c r="D12039" s="12">
        <f t="shared" si="1"/>
        <v>8</v>
      </c>
    </row>
    <row r="12040">
      <c r="A12040" s="10">
        <v>45238.0</v>
      </c>
      <c r="B12040" s="11" t="s">
        <v>6329</v>
      </c>
      <c r="C12040" s="12">
        <v>1.0</v>
      </c>
      <c r="D12040" s="12">
        <f t="shared" si="1"/>
        <v>8</v>
      </c>
    </row>
    <row r="12041">
      <c r="A12041" s="10">
        <v>45238.0</v>
      </c>
      <c r="B12041" s="11" t="s">
        <v>6330</v>
      </c>
      <c r="C12041" s="12">
        <v>1.0</v>
      </c>
      <c r="D12041" s="12">
        <f t="shared" si="1"/>
        <v>8</v>
      </c>
    </row>
    <row r="12042">
      <c r="A12042" s="10">
        <v>45238.0</v>
      </c>
      <c r="B12042" s="11" t="s">
        <v>4546</v>
      </c>
      <c r="C12042" s="12">
        <v>1.0</v>
      </c>
      <c r="D12042" s="12">
        <f t="shared" si="1"/>
        <v>8</v>
      </c>
    </row>
    <row r="12043">
      <c r="A12043" s="10">
        <v>45238.0</v>
      </c>
      <c r="B12043" s="11" t="s">
        <v>1121</v>
      </c>
      <c r="C12043" s="12">
        <v>1.0</v>
      </c>
      <c r="D12043" s="12">
        <f t="shared" si="1"/>
        <v>8</v>
      </c>
    </row>
    <row r="12044">
      <c r="A12044" s="10">
        <v>45238.0</v>
      </c>
      <c r="B12044" s="11" t="s">
        <v>6331</v>
      </c>
      <c r="C12044" s="12">
        <v>1.0</v>
      </c>
      <c r="D12044" s="12">
        <f t="shared" si="1"/>
        <v>8</v>
      </c>
    </row>
    <row r="12045">
      <c r="A12045" s="10">
        <v>45238.0</v>
      </c>
      <c r="B12045" s="11" t="s">
        <v>4492</v>
      </c>
      <c r="C12045" s="12">
        <v>1.0</v>
      </c>
      <c r="D12045" s="12">
        <f t="shared" si="1"/>
        <v>8</v>
      </c>
    </row>
    <row r="12046">
      <c r="A12046" s="10">
        <v>45238.0</v>
      </c>
      <c r="B12046" s="11" t="s">
        <v>5298</v>
      </c>
      <c r="C12046" s="12">
        <v>1.0</v>
      </c>
      <c r="D12046" s="12">
        <f t="shared" si="1"/>
        <v>8</v>
      </c>
    </row>
    <row r="12047">
      <c r="A12047" s="10">
        <v>45238.0</v>
      </c>
      <c r="B12047" s="11" t="s">
        <v>216</v>
      </c>
      <c r="C12047" s="12">
        <v>1.0</v>
      </c>
      <c r="D12047" s="12">
        <f t="shared" si="1"/>
        <v>8</v>
      </c>
    </row>
    <row r="12048">
      <c r="A12048" s="10">
        <v>45231.0</v>
      </c>
      <c r="B12048" s="11" t="s">
        <v>3933</v>
      </c>
      <c r="C12048" s="12">
        <v>1.0</v>
      </c>
      <c r="D12048" s="12">
        <f t="shared" si="1"/>
        <v>1</v>
      </c>
    </row>
    <row r="12049">
      <c r="A12049" s="10">
        <v>45231.0</v>
      </c>
      <c r="B12049" s="11" t="s">
        <v>2602</v>
      </c>
      <c r="C12049" s="12">
        <v>1.0</v>
      </c>
      <c r="D12049" s="12">
        <f t="shared" si="1"/>
        <v>1</v>
      </c>
    </row>
    <row r="12050">
      <c r="A12050" s="10">
        <v>45231.0</v>
      </c>
      <c r="B12050" s="11" t="s">
        <v>4521</v>
      </c>
      <c r="C12050" s="12">
        <v>1.0</v>
      </c>
      <c r="D12050" s="12">
        <f t="shared" si="1"/>
        <v>1</v>
      </c>
    </row>
    <row r="12051">
      <c r="A12051" s="10">
        <v>45231.0</v>
      </c>
      <c r="B12051" s="11" t="s">
        <v>297</v>
      </c>
      <c r="C12051" s="12">
        <v>1.0</v>
      </c>
      <c r="D12051" s="12">
        <f t="shared" si="1"/>
        <v>1</v>
      </c>
    </row>
    <row r="12052">
      <c r="A12052" s="10">
        <v>45231.0</v>
      </c>
      <c r="B12052" s="11" t="s">
        <v>2509</v>
      </c>
      <c r="C12052" s="12">
        <v>1.0</v>
      </c>
      <c r="D12052" s="12">
        <f t="shared" si="1"/>
        <v>1</v>
      </c>
    </row>
    <row r="12053">
      <c r="A12053" s="10">
        <v>45231.0</v>
      </c>
      <c r="B12053" s="11" t="s">
        <v>1405</v>
      </c>
      <c r="C12053" s="12">
        <v>1.0</v>
      </c>
      <c r="D12053" s="12">
        <f t="shared" si="1"/>
        <v>1</v>
      </c>
    </row>
    <row r="12054">
      <c r="A12054" s="10">
        <v>45231.0</v>
      </c>
      <c r="B12054" s="11" t="s">
        <v>6332</v>
      </c>
      <c r="C12054" s="12">
        <v>1.0</v>
      </c>
      <c r="D12054" s="12">
        <f t="shared" si="1"/>
        <v>1</v>
      </c>
    </row>
    <row r="12055">
      <c r="A12055" s="10">
        <v>45231.0</v>
      </c>
      <c r="B12055" s="11" t="s">
        <v>4991</v>
      </c>
      <c r="C12055" s="12">
        <v>1.0</v>
      </c>
      <c r="D12055" s="12">
        <f t="shared" si="1"/>
        <v>1</v>
      </c>
    </row>
    <row r="12056">
      <c r="A12056" s="10">
        <v>45231.0</v>
      </c>
      <c r="B12056" s="11" t="s">
        <v>2322</v>
      </c>
      <c r="C12056" s="12">
        <v>1.0</v>
      </c>
      <c r="D12056" s="12">
        <f t="shared" si="1"/>
        <v>1</v>
      </c>
    </row>
    <row r="12057">
      <c r="A12057" s="10">
        <v>45231.0</v>
      </c>
      <c r="B12057" s="11" t="s">
        <v>6333</v>
      </c>
      <c r="C12057" s="12">
        <v>1.0</v>
      </c>
      <c r="D12057" s="12">
        <f t="shared" si="1"/>
        <v>1</v>
      </c>
    </row>
    <row r="12058">
      <c r="A12058" s="10">
        <v>45231.0</v>
      </c>
      <c r="B12058" s="11" t="s">
        <v>6334</v>
      </c>
      <c r="C12058" s="12">
        <v>1.0</v>
      </c>
      <c r="D12058" s="12">
        <f t="shared" si="1"/>
        <v>1</v>
      </c>
    </row>
    <row r="12059">
      <c r="A12059" s="10">
        <v>45231.0</v>
      </c>
      <c r="B12059" s="11" t="s">
        <v>6335</v>
      </c>
      <c r="C12059" s="12">
        <v>1.0</v>
      </c>
      <c r="D12059" s="12">
        <f t="shared" si="1"/>
        <v>1</v>
      </c>
    </row>
    <row r="12060">
      <c r="A12060" s="10">
        <v>45231.0</v>
      </c>
      <c r="B12060" s="11" t="s">
        <v>6336</v>
      </c>
      <c r="C12060" s="12">
        <v>1.0</v>
      </c>
      <c r="D12060" s="12">
        <f t="shared" si="1"/>
        <v>1</v>
      </c>
    </row>
    <row r="12061">
      <c r="A12061" s="10">
        <v>45231.0</v>
      </c>
      <c r="B12061" s="11" t="s">
        <v>6027</v>
      </c>
      <c r="C12061" s="12">
        <v>1.0</v>
      </c>
      <c r="D12061" s="12">
        <f t="shared" si="1"/>
        <v>1</v>
      </c>
    </row>
    <row r="12062">
      <c r="A12062" s="10">
        <v>45231.0</v>
      </c>
      <c r="B12062" s="11" t="s">
        <v>6337</v>
      </c>
      <c r="C12062" s="12">
        <v>1.0</v>
      </c>
      <c r="D12062" s="12">
        <f t="shared" si="1"/>
        <v>1</v>
      </c>
    </row>
    <row r="12063">
      <c r="A12063" s="10">
        <v>45231.0</v>
      </c>
      <c r="B12063" s="11" t="s">
        <v>949</v>
      </c>
      <c r="C12063" s="12">
        <v>1.0</v>
      </c>
      <c r="D12063" s="12">
        <f t="shared" si="1"/>
        <v>1</v>
      </c>
    </row>
    <row r="12064">
      <c r="A12064" s="10">
        <v>45231.0</v>
      </c>
      <c r="B12064" s="11" t="s">
        <v>6338</v>
      </c>
      <c r="C12064" s="12">
        <v>1.0</v>
      </c>
      <c r="D12064" s="12">
        <f t="shared" si="1"/>
        <v>1</v>
      </c>
    </row>
    <row r="12065">
      <c r="A12065" s="10">
        <v>45231.0</v>
      </c>
      <c r="B12065" s="11" t="s">
        <v>6339</v>
      </c>
      <c r="C12065" s="12">
        <v>1.0</v>
      </c>
      <c r="D12065" s="12">
        <f t="shared" si="1"/>
        <v>1</v>
      </c>
    </row>
    <row r="12066">
      <c r="A12066" s="10">
        <v>45231.0</v>
      </c>
      <c r="B12066" s="11" t="s">
        <v>4310</v>
      </c>
      <c r="C12066" s="12">
        <v>1.0</v>
      </c>
      <c r="D12066" s="12">
        <f t="shared" si="1"/>
        <v>1</v>
      </c>
    </row>
    <row r="12067">
      <c r="A12067" s="10">
        <v>45231.0</v>
      </c>
      <c r="B12067" s="11" t="s">
        <v>6340</v>
      </c>
      <c r="C12067" s="12">
        <v>1.0</v>
      </c>
      <c r="D12067" s="12">
        <f t="shared" si="1"/>
        <v>1</v>
      </c>
    </row>
    <row r="12068">
      <c r="A12068" s="10">
        <v>45231.0</v>
      </c>
      <c r="B12068" s="11" t="s">
        <v>6341</v>
      </c>
      <c r="C12068" s="12">
        <v>1.0</v>
      </c>
      <c r="D12068" s="12">
        <f t="shared" si="1"/>
        <v>1</v>
      </c>
    </row>
    <row r="12069">
      <c r="A12069" s="10">
        <v>45231.0</v>
      </c>
      <c r="B12069" s="11" t="s">
        <v>6342</v>
      </c>
      <c r="C12069" s="12">
        <v>1.0</v>
      </c>
      <c r="D12069" s="12">
        <f t="shared" si="1"/>
        <v>1</v>
      </c>
    </row>
    <row r="12070">
      <c r="A12070" s="10">
        <v>45231.0</v>
      </c>
      <c r="B12070" s="11" t="s">
        <v>6343</v>
      </c>
      <c r="C12070" s="12">
        <v>1.0</v>
      </c>
      <c r="D12070" s="12">
        <f t="shared" si="1"/>
        <v>1</v>
      </c>
    </row>
    <row r="12071">
      <c r="A12071" s="10">
        <v>45231.0</v>
      </c>
      <c r="B12071" s="11" t="s">
        <v>5992</v>
      </c>
      <c r="C12071" s="12">
        <v>1.0</v>
      </c>
      <c r="D12071" s="12">
        <f t="shared" si="1"/>
        <v>1</v>
      </c>
    </row>
    <row r="12072">
      <c r="A12072" s="10">
        <v>45231.0</v>
      </c>
      <c r="B12072" s="11" t="s">
        <v>1913</v>
      </c>
      <c r="C12072" s="12">
        <v>1.0</v>
      </c>
      <c r="D12072" s="12">
        <f t="shared" si="1"/>
        <v>1</v>
      </c>
    </row>
    <row r="12073">
      <c r="A12073" s="10">
        <v>45231.0</v>
      </c>
      <c r="B12073" s="11" t="s">
        <v>329</v>
      </c>
      <c r="C12073" s="12">
        <v>1.0</v>
      </c>
      <c r="D12073" s="12">
        <f t="shared" si="1"/>
        <v>1</v>
      </c>
    </row>
    <row r="12074">
      <c r="A12074" s="10">
        <v>45231.0</v>
      </c>
      <c r="B12074" s="11" t="s">
        <v>6344</v>
      </c>
      <c r="C12074" s="12">
        <v>1.0</v>
      </c>
      <c r="D12074" s="12">
        <f t="shared" si="1"/>
        <v>1</v>
      </c>
    </row>
    <row r="12075">
      <c r="A12075" s="10">
        <v>45231.0</v>
      </c>
      <c r="B12075" s="11" t="s">
        <v>6345</v>
      </c>
      <c r="C12075" s="12">
        <v>1.0</v>
      </c>
      <c r="D12075" s="12">
        <f t="shared" si="1"/>
        <v>1</v>
      </c>
    </row>
    <row r="12076">
      <c r="A12076" s="10">
        <v>45240.0</v>
      </c>
      <c r="B12076" s="11" t="s">
        <v>289</v>
      </c>
      <c r="C12076" s="12">
        <v>1.0</v>
      </c>
      <c r="D12076" s="12">
        <f t="shared" si="1"/>
        <v>10</v>
      </c>
    </row>
    <row r="12077">
      <c r="A12077" s="10">
        <v>45240.0</v>
      </c>
      <c r="B12077" s="11" t="s">
        <v>1418</v>
      </c>
      <c r="C12077" s="12">
        <v>1.0</v>
      </c>
      <c r="D12077" s="12">
        <f t="shared" si="1"/>
        <v>10</v>
      </c>
    </row>
    <row r="12078">
      <c r="A12078" s="10">
        <v>45240.0</v>
      </c>
      <c r="B12078" s="11" t="s">
        <v>2470</v>
      </c>
      <c r="C12078" s="12">
        <v>1.0</v>
      </c>
      <c r="D12078" s="12">
        <f t="shared" si="1"/>
        <v>10</v>
      </c>
    </row>
    <row r="12079">
      <c r="A12079" s="10">
        <v>45240.0</v>
      </c>
      <c r="B12079" s="11" t="s">
        <v>331</v>
      </c>
      <c r="C12079" s="12">
        <v>1.0</v>
      </c>
      <c r="D12079" s="12">
        <f t="shared" si="1"/>
        <v>10</v>
      </c>
    </row>
    <row r="12080">
      <c r="A12080" s="10">
        <v>45240.0</v>
      </c>
      <c r="B12080" s="11" t="s">
        <v>6346</v>
      </c>
      <c r="C12080" s="12">
        <v>1.0</v>
      </c>
      <c r="D12080" s="12">
        <f t="shared" si="1"/>
        <v>10</v>
      </c>
    </row>
    <row r="12081">
      <c r="A12081" s="10">
        <v>45240.0</v>
      </c>
      <c r="B12081" s="11" t="s">
        <v>1800</v>
      </c>
      <c r="C12081" s="12">
        <v>1.0</v>
      </c>
      <c r="D12081" s="12">
        <f t="shared" si="1"/>
        <v>10</v>
      </c>
    </row>
    <row r="12082">
      <c r="A12082" s="10">
        <v>45240.0</v>
      </c>
      <c r="B12082" s="11" t="s">
        <v>2963</v>
      </c>
      <c r="C12082" s="12">
        <v>1.0</v>
      </c>
      <c r="D12082" s="12">
        <f t="shared" si="1"/>
        <v>10</v>
      </c>
    </row>
    <row r="12083">
      <c r="A12083" s="10">
        <v>45240.0</v>
      </c>
      <c r="B12083" s="11" t="s">
        <v>3210</v>
      </c>
      <c r="C12083" s="12">
        <v>1.0</v>
      </c>
      <c r="D12083" s="12">
        <f t="shared" si="1"/>
        <v>10</v>
      </c>
    </row>
    <row r="12084">
      <c r="A12084" s="10">
        <v>45240.0</v>
      </c>
      <c r="B12084" s="11" t="s">
        <v>436</v>
      </c>
      <c r="C12084" s="12">
        <v>1.0</v>
      </c>
      <c r="D12084" s="12">
        <f t="shared" si="1"/>
        <v>10</v>
      </c>
    </row>
    <row r="12085">
      <c r="A12085" s="10">
        <v>45240.0</v>
      </c>
      <c r="B12085" s="11" t="s">
        <v>4115</v>
      </c>
      <c r="C12085" s="12">
        <v>1.0</v>
      </c>
      <c r="D12085" s="12">
        <f t="shared" si="1"/>
        <v>10</v>
      </c>
    </row>
    <row r="12086">
      <c r="A12086" s="10">
        <v>45240.0</v>
      </c>
      <c r="B12086" s="11" t="s">
        <v>2011</v>
      </c>
      <c r="C12086" s="12">
        <v>1.0</v>
      </c>
      <c r="D12086" s="12">
        <f t="shared" si="1"/>
        <v>10</v>
      </c>
    </row>
    <row r="12087">
      <c r="A12087" s="10">
        <v>45240.0</v>
      </c>
      <c r="B12087" s="11" t="s">
        <v>3361</v>
      </c>
      <c r="C12087" s="12">
        <v>1.0</v>
      </c>
      <c r="D12087" s="12">
        <f t="shared" si="1"/>
        <v>10</v>
      </c>
    </row>
    <row r="12088">
      <c r="A12088" s="10">
        <v>45240.0</v>
      </c>
      <c r="B12088" s="11" t="s">
        <v>1463</v>
      </c>
      <c r="C12088" s="12">
        <v>1.0</v>
      </c>
      <c r="D12088" s="12">
        <f t="shared" si="1"/>
        <v>10</v>
      </c>
    </row>
    <row r="12089">
      <c r="A12089" s="10">
        <v>45240.0</v>
      </c>
      <c r="B12089" s="11" t="s">
        <v>5926</v>
      </c>
      <c r="C12089" s="12">
        <v>1.0</v>
      </c>
      <c r="D12089" s="12">
        <f t="shared" si="1"/>
        <v>10</v>
      </c>
    </row>
    <row r="12090">
      <c r="A12090" s="10">
        <v>45240.0</v>
      </c>
      <c r="B12090" s="11" t="s">
        <v>6347</v>
      </c>
      <c r="C12090" s="12">
        <v>1.0</v>
      </c>
      <c r="D12090" s="12">
        <f t="shared" si="1"/>
        <v>10</v>
      </c>
    </row>
    <row r="12091">
      <c r="A12091" s="10">
        <v>45240.0</v>
      </c>
      <c r="B12091" s="11" t="s">
        <v>2328</v>
      </c>
      <c r="C12091" s="12">
        <v>1.0</v>
      </c>
      <c r="D12091" s="12">
        <f t="shared" si="1"/>
        <v>10</v>
      </c>
    </row>
    <row r="12092">
      <c r="A12092" s="10">
        <v>45240.0</v>
      </c>
      <c r="B12092" s="11" t="s">
        <v>2266</v>
      </c>
      <c r="C12092" s="12">
        <v>1.0</v>
      </c>
      <c r="D12092" s="12">
        <f t="shared" si="1"/>
        <v>10</v>
      </c>
    </row>
    <row r="12093">
      <c r="A12093" s="10">
        <v>45240.0</v>
      </c>
      <c r="B12093" s="11" t="s">
        <v>1652</v>
      </c>
      <c r="C12093" s="12">
        <v>1.0</v>
      </c>
      <c r="D12093" s="12">
        <f t="shared" si="1"/>
        <v>10</v>
      </c>
    </row>
    <row r="12094">
      <c r="A12094" s="10">
        <v>45240.0</v>
      </c>
      <c r="B12094" s="11" t="s">
        <v>697</v>
      </c>
      <c r="C12094" s="12">
        <v>1.0</v>
      </c>
      <c r="D12094" s="12">
        <f t="shared" si="1"/>
        <v>10</v>
      </c>
    </row>
    <row r="12095">
      <c r="A12095" s="10">
        <v>45233.0</v>
      </c>
      <c r="B12095" s="11" t="s">
        <v>2264</v>
      </c>
      <c r="C12095" s="12">
        <v>1.0</v>
      </c>
      <c r="D12095" s="12">
        <f t="shared" si="1"/>
        <v>3</v>
      </c>
    </row>
    <row r="12096">
      <c r="A12096" s="10">
        <v>45233.0</v>
      </c>
      <c r="B12096" s="11" t="s">
        <v>363</v>
      </c>
      <c r="C12096" s="12">
        <v>1.0</v>
      </c>
      <c r="D12096" s="12">
        <f t="shared" si="1"/>
        <v>3</v>
      </c>
    </row>
    <row r="12097">
      <c r="A12097" s="10">
        <v>45233.0</v>
      </c>
      <c r="B12097" s="11" t="s">
        <v>4882</v>
      </c>
      <c r="C12097" s="12">
        <v>1.0</v>
      </c>
      <c r="D12097" s="12">
        <f t="shared" si="1"/>
        <v>3</v>
      </c>
    </row>
    <row r="12098">
      <c r="A12098" s="10">
        <v>45233.0</v>
      </c>
      <c r="B12098" s="11" t="s">
        <v>2772</v>
      </c>
      <c r="C12098" s="12">
        <v>1.0</v>
      </c>
      <c r="D12098" s="12">
        <f t="shared" si="1"/>
        <v>3</v>
      </c>
    </row>
    <row r="12099">
      <c r="A12099" s="10">
        <v>45233.0</v>
      </c>
      <c r="B12099" s="11" t="s">
        <v>6348</v>
      </c>
      <c r="C12099" s="12">
        <v>1.0</v>
      </c>
      <c r="D12099" s="12">
        <f t="shared" si="1"/>
        <v>3</v>
      </c>
    </row>
    <row r="12100">
      <c r="A12100" s="10">
        <v>45233.0</v>
      </c>
      <c r="B12100" s="11" t="s">
        <v>2054</v>
      </c>
      <c r="C12100" s="12">
        <v>1.0</v>
      </c>
      <c r="D12100" s="12">
        <f t="shared" si="1"/>
        <v>3</v>
      </c>
    </row>
    <row r="12101">
      <c r="A12101" s="10">
        <v>45233.0</v>
      </c>
      <c r="B12101" s="11" t="s">
        <v>6349</v>
      </c>
      <c r="C12101" s="12">
        <v>1.0</v>
      </c>
      <c r="D12101" s="12">
        <f t="shared" si="1"/>
        <v>3</v>
      </c>
    </row>
    <row r="12102">
      <c r="A12102" s="10">
        <v>45233.0</v>
      </c>
      <c r="B12102" s="11" t="s">
        <v>3248</v>
      </c>
      <c r="C12102" s="12">
        <v>1.0</v>
      </c>
      <c r="D12102" s="12">
        <f t="shared" si="1"/>
        <v>3</v>
      </c>
    </row>
    <row r="12103">
      <c r="A12103" s="10">
        <v>45233.0</v>
      </c>
      <c r="B12103" s="11" t="s">
        <v>1111</v>
      </c>
      <c r="C12103" s="12">
        <v>1.0</v>
      </c>
      <c r="D12103" s="12">
        <f t="shared" si="1"/>
        <v>3</v>
      </c>
    </row>
    <row r="12104">
      <c r="A12104" s="10">
        <v>45233.0</v>
      </c>
      <c r="B12104" s="11" t="s">
        <v>4969</v>
      </c>
      <c r="C12104" s="12">
        <v>1.0</v>
      </c>
      <c r="D12104" s="12">
        <f t="shared" si="1"/>
        <v>3</v>
      </c>
    </row>
    <row r="12105">
      <c r="A12105" s="10">
        <v>45233.0</v>
      </c>
      <c r="B12105" s="11" t="s">
        <v>4967</v>
      </c>
      <c r="C12105" s="12">
        <v>1.0</v>
      </c>
      <c r="D12105" s="12">
        <f t="shared" si="1"/>
        <v>3</v>
      </c>
    </row>
    <row r="12106">
      <c r="A12106" s="10">
        <v>45233.0</v>
      </c>
      <c r="B12106" s="11" t="s">
        <v>6350</v>
      </c>
      <c r="C12106" s="12">
        <v>1.0</v>
      </c>
      <c r="D12106" s="12">
        <f t="shared" si="1"/>
        <v>3</v>
      </c>
    </row>
    <row r="12107">
      <c r="A12107" s="10">
        <v>45233.0</v>
      </c>
      <c r="B12107" s="11" t="s">
        <v>963</v>
      </c>
      <c r="C12107" s="12">
        <v>1.0</v>
      </c>
      <c r="D12107" s="12">
        <f t="shared" si="1"/>
        <v>3</v>
      </c>
    </row>
    <row r="12108">
      <c r="A12108" s="10">
        <v>45233.0</v>
      </c>
      <c r="B12108" s="11" t="s">
        <v>6351</v>
      </c>
      <c r="C12108" s="12">
        <v>1.0</v>
      </c>
      <c r="D12108" s="12">
        <f t="shared" si="1"/>
        <v>3</v>
      </c>
    </row>
    <row r="12109">
      <c r="A12109" s="10">
        <v>45233.0</v>
      </c>
      <c r="B12109" s="11" t="s">
        <v>608</v>
      </c>
      <c r="C12109" s="12">
        <v>1.0</v>
      </c>
      <c r="D12109" s="12">
        <f t="shared" si="1"/>
        <v>3</v>
      </c>
    </row>
    <row r="12110">
      <c r="A12110" s="10">
        <v>45233.0</v>
      </c>
      <c r="B12110" s="11" t="s">
        <v>2462</v>
      </c>
      <c r="C12110" s="12">
        <v>1.0</v>
      </c>
      <c r="D12110" s="12">
        <f t="shared" si="1"/>
        <v>3</v>
      </c>
    </row>
    <row r="12111">
      <c r="A12111" s="10">
        <v>45233.0</v>
      </c>
      <c r="B12111" s="11" t="s">
        <v>289</v>
      </c>
      <c r="C12111" s="12">
        <v>1.0</v>
      </c>
      <c r="D12111" s="12">
        <f t="shared" si="1"/>
        <v>3</v>
      </c>
    </row>
    <row r="12112">
      <c r="A12112" s="10">
        <v>45233.0</v>
      </c>
      <c r="B12112" s="11" t="s">
        <v>3801</v>
      </c>
      <c r="C12112" s="12">
        <v>1.0</v>
      </c>
      <c r="D12112" s="12">
        <f t="shared" si="1"/>
        <v>3</v>
      </c>
    </row>
    <row r="12113">
      <c r="A12113" s="10">
        <v>45233.0</v>
      </c>
      <c r="B12113" s="11" t="s">
        <v>1116</v>
      </c>
      <c r="C12113" s="12">
        <v>1.0</v>
      </c>
      <c r="D12113" s="12">
        <f t="shared" si="1"/>
        <v>3</v>
      </c>
    </row>
    <row r="12114">
      <c r="A12114" s="10">
        <v>45233.0</v>
      </c>
      <c r="B12114" s="11" t="s">
        <v>1255</v>
      </c>
      <c r="C12114" s="12">
        <v>1.0</v>
      </c>
      <c r="D12114" s="12">
        <f t="shared" si="1"/>
        <v>3</v>
      </c>
    </row>
    <row r="12115">
      <c r="A12115" s="10">
        <v>45233.0</v>
      </c>
      <c r="B12115" s="11" t="s">
        <v>3931</v>
      </c>
      <c r="C12115" s="12">
        <v>1.0</v>
      </c>
      <c r="D12115" s="12">
        <f t="shared" si="1"/>
        <v>3</v>
      </c>
    </row>
    <row r="12116">
      <c r="A12116" s="10">
        <v>45233.0</v>
      </c>
      <c r="B12116" s="11" t="s">
        <v>2495</v>
      </c>
      <c r="C12116" s="12">
        <v>1.0</v>
      </c>
      <c r="D12116" s="12">
        <f t="shared" si="1"/>
        <v>3</v>
      </c>
    </row>
    <row r="12117">
      <c r="A12117" s="10">
        <v>45233.0</v>
      </c>
      <c r="B12117" s="11" t="s">
        <v>6352</v>
      </c>
      <c r="C12117" s="12">
        <v>1.0</v>
      </c>
      <c r="D12117" s="12">
        <f t="shared" si="1"/>
        <v>3</v>
      </c>
    </row>
    <row r="12118">
      <c r="A12118" s="10">
        <v>45250.0</v>
      </c>
      <c r="B12118" s="11" t="s">
        <v>50</v>
      </c>
      <c r="C12118" s="12">
        <v>1.0</v>
      </c>
      <c r="D12118" s="12">
        <f t="shared" si="1"/>
        <v>20</v>
      </c>
    </row>
    <row r="12119">
      <c r="A12119" s="10">
        <v>45250.0</v>
      </c>
      <c r="B12119" s="11" t="s">
        <v>1693</v>
      </c>
      <c r="C12119" s="12">
        <v>1.0</v>
      </c>
      <c r="D12119" s="12">
        <f t="shared" si="1"/>
        <v>20</v>
      </c>
    </row>
    <row r="12120">
      <c r="A12120" s="10">
        <v>45250.0</v>
      </c>
      <c r="B12120" s="11" t="s">
        <v>4406</v>
      </c>
      <c r="C12120" s="12">
        <v>1.0</v>
      </c>
      <c r="D12120" s="12">
        <f t="shared" si="1"/>
        <v>20</v>
      </c>
    </row>
    <row r="12121">
      <c r="A12121" s="10">
        <v>45250.0</v>
      </c>
      <c r="B12121" s="11" t="s">
        <v>6353</v>
      </c>
      <c r="C12121" s="12">
        <v>1.0</v>
      </c>
      <c r="D12121" s="12">
        <f t="shared" si="1"/>
        <v>20</v>
      </c>
    </row>
    <row r="12122">
      <c r="A12122" s="10">
        <v>45250.0</v>
      </c>
      <c r="B12122" s="11" t="s">
        <v>3988</v>
      </c>
      <c r="C12122" s="12">
        <v>1.0</v>
      </c>
      <c r="D12122" s="12">
        <f t="shared" si="1"/>
        <v>20</v>
      </c>
    </row>
    <row r="12123">
      <c r="A12123" s="10">
        <v>45250.0</v>
      </c>
      <c r="B12123" s="11" t="s">
        <v>4923</v>
      </c>
      <c r="C12123" s="12">
        <v>1.0</v>
      </c>
      <c r="D12123" s="12">
        <f t="shared" si="1"/>
        <v>20</v>
      </c>
    </row>
    <row r="12124">
      <c r="A12124" s="10">
        <v>45250.0</v>
      </c>
      <c r="B12124" s="11" t="s">
        <v>6354</v>
      </c>
      <c r="C12124" s="12">
        <v>1.0</v>
      </c>
      <c r="D12124" s="12">
        <f t="shared" si="1"/>
        <v>20</v>
      </c>
    </row>
    <row r="12125">
      <c r="A12125" s="10">
        <v>45250.0</v>
      </c>
      <c r="B12125" s="11" t="s">
        <v>6355</v>
      </c>
      <c r="C12125" s="12">
        <v>1.0</v>
      </c>
      <c r="D12125" s="12">
        <f t="shared" si="1"/>
        <v>20</v>
      </c>
    </row>
    <row r="12126">
      <c r="A12126" s="10">
        <v>45250.0</v>
      </c>
      <c r="B12126" s="11" t="s">
        <v>6356</v>
      </c>
      <c r="C12126" s="12">
        <v>1.0</v>
      </c>
      <c r="D12126" s="12">
        <f t="shared" si="1"/>
        <v>20</v>
      </c>
    </row>
    <row r="12127">
      <c r="A12127" s="10">
        <v>45250.0</v>
      </c>
      <c r="B12127" s="11" t="s">
        <v>6357</v>
      </c>
      <c r="C12127" s="12">
        <v>1.0</v>
      </c>
      <c r="D12127" s="12">
        <f t="shared" si="1"/>
        <v>20</v>
      </c>
    </row>
    <row r="12128">
      <c r="A12128" s="10">
        <v>45250.0</v>
      </c>
      <c r="B12128" s="11" t="s">
        <v>4910</v>
      </c>
      <c r="C12128" s="12">
        <v>1.0</v>
      </c>
      <c r="D12128" s="12">
        <f t="shared" si="1"/>
        <v>20</v>
      </c>
    </row>
    <row r="12129">
      <c r="A12129" s="10">
        <v>45250.0</v>
      </c>
      <c r="B12129" s="11" t="s">
        <v>1538</v>
      </c>
      <c r="C12129" s="12">
        <v>1.0</v>
      </c>
      <c r="D12129" s="12">
        <f t="shared" si="1"/>
        <v>20</v>
      </c>
    </row>
    <row r="12130">
      <c r="A12130" s="10">
        <v>45250.0</v>
      </c>
      <c r="B12130" s="11" t="s">
        <v>338</v>
      </c>
      <c r="C12130" s="12">
        <v>1.0</v>
      </c>
      <c r="D12130" s="12">
        <f t="shared" si="1"/>
        <v>20</v>
      </c>
    </row>
    <row r="12131">
      <c r="A12131" s="10">
        <v>45250.0</v>
      </c>
      <c r="B12131" s="11" t="s">
        <v>6358</v>
      </c>
      <c r="C12131" s="12">
        <v>1.0</v>
      </c>
      <c r="D12131" s="12">
        <f t="shared" si="1"/>
        <v>20</v>
      </c>
    </row>
    <row r="12132">
      <c r="A12132" s="10">
        <v>45250.0</v>
      </c>
      <c r="B12132" s="11" t="s">
        <v>324</v>
      </c>
      <c r="C12132" s="12">
        <v>1.0</v>
      </c>
      <c r="D12132" s="12">
        <f t="shared" si="1"/>
        <v>20</v>
      </c>
    </row>
    <row r="12133">
      <c r="A12133" s="10">
        <v>45250.0</v>
      </c>
      <c r="B12133" s="11" t="s">
        <v>2300</v>
      </c>
      <c r="C12133" s="12">
        <v>1.0</v>
      </c>
      <c r="D12133" s="12">
        <f t="shared" si="1"/>
        <v>20</v>
      </c>
    </row>
    <row r="12134">
      <c r="A12134" s="10">
        <v>45252.0</v>
      </c>
      <c r="B12134" s="11" t="s">
        <v>860</v>
      </c>
      <c r="C12134" s="12">
        <v>1.0</v>
      </c>
      <c r="D12134" s="12">
        <f t="shared" si="1"/>
        <v>22</v>
      </c>
    </row>
    <row r="12135">
      <c r="A12135" s="10">
        <v>45252.0</v>
      </c>
      <c r="B12135" s="11" t="s">
        <v>535</v>
      </c>
      <c r="C12135" s="12">
        <v>1.0</v>
      </c>
      <c r="D12135" s="12">
        <f t="shared" si="1"/>
        <v>22</v>
      </c>
    </row>
    <row r="12136">
      <c r="A12136" s="10">
        <v>45252.0</v>
      </c>
      <c r="B12136" s="11" t="s">
        <v>6359</v>
      </c>
      <c r="C12136" s="12">
        <v>1.0</v>
      </c>
      <c r="D12136" s="12">
        <f t="shared" si="1"/>
        <v>22</v>
      </c>
    </row>
    <row r="12137">
      <c r="A12137" s="10">
        <v>45252.0</v>
      </c>
      <c r="B12137" s="11" t="s">
        <v>302</v>
      </c>
      <c r="C12137" s="12">
        <v>1.0</v>
      </c>
      <c r="D12137" s="12">
        <f t="shared" si="1"/>
        <v>22</v>
      </c>
    </row>
    <row r="12138">
      <c r="A12138" s="10">
        <v>45252.0</v>
      </c>
      <c r="B12138" s="11" t="s">
        <v>1418</v>
      </c>
      <c r="C12138" s="12">
        <v>1.0</v>
      </c>
      <c r="D12138" s="12">
        <f t="shared" si="1"/>
        <v>22</v>
      </c>
    </row>
    <row r="12139">
      <c r="A12139" s="10">
        <v>45252.0</v>
      </c>
      <c r="B12139" s="11" t="s">
        <v>1711</v>
      </c>
      <c r="C12139" s="12">
        <v>1.0</v>
      </c>
      <c r="D12139" s="12">
        <f t="shared" si="1"/>
        <v>22</v>
      </c>
    </row>
    <row r="12140">
      <c r="A12140" s="10">
        <v>45252.0</v>
      </c>
      <c r="B12140" s="11" t="s">
        <v>6360</v>
      </c>
      <c r="C12140" s="12">
        <v>1.0</v>
      </c>
      <c r="D12140" s="12">
        <f t="shared" si="1"/>
        <v>22</v>
      </c>
    </row>
    <row r="12141">
      <c r="A12141" s="10">
        <v>45252.0</v>
      </c>
      <c r="B12141" s="11" t="s">
        <v>597</v>
      </c>
      <c r="C12141" s="12">
        <v>1.0</v>
      </c>
      <c r="D12141" s="12">
        <f t="shared" si="1"/>
        <v>22</v>
      </c>
    </row>
    <row r="12142">
      <c r="A12142" s="10">
        <v>45252.0</v>
      </c>
      <c r="B12142" s="11" t="s">
        <v>2351</v>
      </c>
      <c r="C12142" s="12">
        <v>1.0</v>
      </c>
      <c r="D12142" s="12">
        <f t="shared" si="1"/>
        <v>22</v>
      </c>
    </row>
    <row r="12143">
      <c r="A12143" s="10">
        <v>45252.0</v>
      </c>
      <c r="B12143" s="11" t="s">
        <v>1287</v>
      </c>
      <c r="C12143" s="12">
        <v>1.0</v>
      </c>
      <c r="D12143" s="12">
        <f t="shared" si="1"/>
        <v>22</v>
      </c>
    </row>
    <row r="12144">
      <c r="A12144" s="10">
        <v>45252.0</v>
      </c>
      <c r="B12144" s="11" t="s">
        <v>2828</v>
      </c>
      <c r="C12144" s="12">
        <v>1.0</v>
      </c>
      <c r="D12144" s="12">
        <f t="shared" si="1"/>
        <v>22</v>
      </c>
    </row>
    <row r="12145">
      <c r="A12145" s="10">
        <v>45252.0</v>
      </c>
      <c r="B12145" s="11" t="s">
        <v>1745</v>
      </c>
      <c r="C12145" s="12">
        <v>1.0</v>
      </c>
      <c r="D12145" s="12">
        <f t="shared" si="1"/>
        <v>22</v>
      </c>
    </row>
    <row r="12146">
      <c r="A12146" s="10">
        <v>45252.0</v>
      </c>
      <c r="B12146" s="11" t="s">
        <v>4310</v>
      </c>
      <c r="C12146" s="12">
        <v>1.0</v>
      </c>
      <c r="D12146" s="12">
        <f t="shared" si="1"/>
        <v>22</v>
      </c>
    </row>
    <row r="12147">
      <c r="A12147" s="10">
        <v>45252.0</v>
      </c>
      <c r="B12147" s="11" t="s">
        <v>466</v>
      </c>
      <c r="C12147" s="12">
        <v>1.0</v>
      </c>
      <c r="D12147" s="12">
        <f t="shared" si="1"/>
        <v>22</v>
      </c>
    </row>
    <row r="12148">
      <c r="A12148" s="10">
        <v>45252.0</v>
      </c>
      <c r="B12148" s="11" t="s">
        <v>3341</v>
      </c>
      <c r="C12148" s="12">
        <v>1.0</v>
      </c>
      <c r="D12148" s="12">
        <f t="shared" si="1"/>
        <v>22</v>
      </c>
    </row>
    <row r="12149">
      <c r="A12149" s="10">
        <v>45252.0</v>
      </c>
      <c r="B12149" s="11" t="s">
        <v>3429</v>
      </c>
      <c r="C12149" s="12">
        <v>1.0</v>
      </c>
      <c r="D12149" s="12">
        <f t="shared" si="1"/>
        <v>22</v>
      </c>
    </row>
    <row r="12150">
      <c r="A12150" s="10">
        <v>45252.0</v>
      </c>
      <c r="B12150" s="11" t="s">
        <v>1511</v>
      </c>
      <c r="C12150" s="12">
        <v>1.0</v>
      </c>
      <c r="D12150" s="12">
        <f t="shared" si="1"/>
        <v>22</v>
      </c>
    </row>
    <row r="12151">
      <c r="A12151" s="10">
        <v>45252.0</v>
      </c>
      <c r="B12151" s="11" t="s">
        <v>2128</v>
      </c>
      <c r="C12151" s="12">
        <v>1.0</v>
      </c>
      <c r="D12151" s="12">
        <f t="shared" si="1"/>
        <v>22</v>
      </c>
    </row>
    <row r="12152">
      <c r="A12152" s="10">
        <v>45252.0</v>
      </c>
      <c r="B12152" s="11" t="s">
        <v>6361</v>
      </c>
      <c r="C12152" s="12">
        <v>1.0</v>
      </c>
      <c r="D12152" s="12">
        <f t="shared" si="1"/>
        <v>22</v>
      </c>
    </row>
    <row r="12153">
      <c r="A12153" s="10">
        <v>45252.0</v>
      </c>
      <c r="B12153" s="11" t="s">
        <v>1518</v>
      </c>
      <c r="C12153" s="12">
        <v>1.0</v>
      </c>
      <c r="D12153" s="12">
        <f t="shared" si="1"/>
        <v>22</v>
      </c>
    </row>
    <row r="12154">
      <c r="A12154" s="10">
        <v>45252.0</v>
      </c>
      <c r="B12154" s="11" t="s">
        <v>4119</v>
      </c>
      <c r="C12154" s="12">
        <v>1.0</v>
      </c>
      <c r="D12154" s="12">
        <f t="shared" si="1"/>
        <v>22</v>
      </c>
    </row>
    <row r="12155">
      <c r="A12155" s="10">
        <v>45252.0</v>
      </c>
      <c r="B12155" s="11" t="s">
        <v>1201</v>
      </c>
      <c r="C12155" s="12">
        <v>1.0</v>
      </c>
      <c r="D12155" s="12">
        <f t="shared" si="1"/>
        <v>22</v>
      </c>
    </row>
    <row r="12156">
      <c r="A12156" s="10">
        <v>45252.0</v>
      </c>
      <c r="B12156" s="11" t="s">
        <v>4644</v>
      </c>
      <c r="C12156" s="12">
        <v>1.0</v>
      </c>
      <c r="D12156" s="12">
        <f t="shared" si="1"/>
        <v>22</v>
      </c>
    </row>
    <row r="12157">
      <c r="A12157" s="10">
        <v>45252.0</v>
      </c>
      <c r="B12157" s="11" t="s">
        <v>601</v>
      </c>
      <c r="C12157" s="12">
        <v>1.0</v>
      </c>
      <c r="D12157" s="12">
        <f t="shared" si="1"/>
        <v>22</v>
      </c>
    </row>
    <row r="12158">
      <c r="A12158" s="10">
        <v>45252.0</v>
      </c>
      <c r="B12158" s="11" t="s">
        <v>6362</v>
      </c>
      <c r="C12158" s="12">
        <v>1.0</v>
      </c>
      <c r="D12158" s="12">
        <f t="shared" si="1"/>
        <v>22</v>
      </c>
    </row>
    <row r="12159">
      <c r="A12159" s="10">
        <v>45252.0</v>
      </c>
      <c r="B12159" s="11" t="s">
        <v>490</v>
      </c>
      <c r="C12159" s="12">
        <v>1.0</v>
      </c>
      <c r="D12159" s="12">
        <f t="shared" si="1"/>
        <v>22</v>
      </c>
    </row>
    <row r="12160">
      <c r="A12160" s="10">
        <v>45252.0</v>
      </c>
      <c r="B12160" s="11" t="s">
        <v>720</v>
      </c>
      <c r="C12160" s="12">
        <v>1.0</v>
      </c>
      <c r="D12160" s="12">
        <f t="shared" si="1"/>
        <v>22</v>
      </c>
    </row>
    <row r="12161">
      <c r="A12161" s="10">
        <v>45252.0</v>
      </c>
      <c r="B12161" s="11" t="s">
        <v>2734</v>
      </c>
      <c r="C12161" s="12">
        <v>1.0</v>
      </c>
      <c r="D12161" s="12">
        <f t="shared" si="1"/>
        <v>22</v>
      </c>
    </row>
    <row r="12162">
      <c r="A12162" s="10">
        <v>45252.0</v>
      </c>
      <c r="B12162" s="11" t="s">
        <v>3518</v>
      </c>
      <c r="C12162" s="12">
        <v>1.0</v>
      </c>
      <c r="D12162" s="12">
        <f t="shared" si="1"/>
        <v>22</v>
      </c>
    </row>
    <row r="12163">
      <c r="A12163" s="10">
        <v>45252.0</v>
      </c>
      <c r="B12163" s="11" t="s">
        <v>320</v>
      </c>
      <c r="C12163" s="12">
        <v>1.0</v>
      </c>
      <c r="D12163" s="12">
        <f t="shared" si="1"/>
        <v>22</v>
      </c>
    </row>
    <row r="12164">
      <c r="A12164" s="10">
        <v>45251.0</v>
      </c>
      <c r="B12164" s="11" t="s">
        <v>5886</v>
      </c>
      <c r="C12164" s="12">
        <v>1.0</v>
      </c>
      <c r="D12164" s="12">
        <f t="shared" si="1"/>
        <v>21</v>
      </c>
    </row>
    <row r="12165">
      <c r="A12165" s="10">
        <v>45251.0</v>
      </c>
      <c r="B12165" s="11" t="s">
        <v>331</v>
      </c>
      <c r="C12165" s="12">
        <v>1.0</v>
      </c>
      <c r="D12165" s="12">
        <f t="shared" si="1"/>
        <v>21</v>
      </c>
    </row>
    <row r="12166">
      <c r="A12166" s="10">
        <v>45251.0</v>
      </c>
      <c r="B12166" s="11" t="s">
        <v>295</v>
      </c>
      <c r="C12166" s="12">
        <v>1.0</v>
      </c>
      <c r="D12166" s="12">
        <f t="shared" si="1"/>
        <v>21</v>
      </c>
    </row>
    <row r="12167">
      <c r="A12167" s="10">
        <v>45251.0</v>
      </c>
      <c r="B12167" s="11" t="s">
        <v>1418</v>
      </c>
      <c r="C12167" s="12">
        <v>1.0</v>
      </c>
      <c r="D12167" s="12">
        <f t="shared" si="1"/>
        <v>21</v>
      </c>
    </row>
    <row r="12168">
      <c r="A12168" s="10">
        <v>45251.0</v>
      </c>
      <c r="B12168" s="11" t="s">
        <v>3044</v>
      </c>
      <c r="C12168" s="12">
        <v>1.0</v>
      </c>
      <c r="D12168" s="12">
        <f t="shared" si="1"/>
        <v>21</v>
      </c>
    </row>
    <row r="12169">
      <c r="A12169" s="10">
        <v>45251.0</v>
      </c>
      <c r="B12169" s="11" t="s">
        <v>4936</v>
      </c>
      <c r="C12169" s="12">
        <v>1.0</v>
      </c>
      <c r="D12169" s="12">
        <f t="shared" si="1"/>
        <v>21</v>
      </c>
    </row>
    <row r="12170">
      <c r="A12170" s="10">
        <v>45251.0</v>
      </c>
      <c r="B12170" s="11" t="s">
        <v>4362</v>
      </c>
      <c r="C12170" s="12">
        <v>1.0</v>
      </c>
      <c r="D12170" s="12">
        <f t="shared" si="1"/>
        <v>21</v>
      </c>
    </row>
    <row r="12171">
      <c r="A12171" s="10">
        <v>45251.0</v>
      </c>
      <c r="B12171" s="11" t="s">
        <v>6363</v>
      </c>
      <c r="C12171" s="12">
        <v>1.0</v>
      </c>
      <c r="D12171" s="12">
        <f t="shared" si="1"/>
        <v>21</v>
      </c>
    </row>
    <row r="12172">
      <c r="A12172" s="10">
        <v>45251.0</v>
      </c>
      <c r="B12172" s="11" t="s">
        <v>1642</v>
      </c>
      <c r="C12172" s="12">
        <v>1.0</v>
      </c>
      <c r="D12172" s="12">
        <f t="shared" si="1"/>
        <v>21</v>
      </c>
    </row>
    <row r="12173">
      <c r="A12173" s="10">
        <v>45251.0</v>
      </c>
      <c r="B12173" s="11" t="s">
        <v>3186</v>
      </c>
      <c r="C12173" s="12">
        <v>1.0</v>
      </c>
      <c r="D12173" s="12">
        <f t="shared" si="1"/>
        <v>21</v>
      </c>
    </row>
    <row r="12174">
      <c r="A12174" s="10">
        <v>45251.0</v>
      </c>
      <c r="B12174" s="11" t="s">
        <v>6364</v>
      </c>
      <c r="C12174" s="12">
        <v>1.0</v>
      </c>
      <c r="D12174" s="12">
        <f t="shared" si="1"/>
        <v>21</v>
      </c>
    </row>
    <row r="12175">
      <c r="A12175" s="10">
        <v>45251.0</v>
      </c>
      <c r="B12175" s="11" t="s">
        <v>6365</v>
      </c>
      <c r="C12175" s="12">
        <v>1.0</v>
      </c>
      <c r="D12175" s="12">
        <f t="shared" si="1"/>
        <v>21</v>
      </c>
    </row>
    <row r="12176">
      <c r="A12176" s="10">
        <v>45251.0</v>
      </c>
      <c r="B12176" s="11" t="s">
        <v>704</v>
      </c>
      <c r="C12176" s="12">
        <v>1.0</v>
      </c>
      <c r="D12176" s="12">
        <f t="shared" si="1"/>
        <v>21</v>
      </c>
    </row>
    <row r="12177">
      <c r="A12177" s="10">
        <v>45251.0</v>
      </c>
      <c r="B12177" s="11" t="s">
        <v>6366</v>
      </c>
      <c r="C12177" s="12">
        <v>1.0</v>
      </c>
      <c r="D12177" s="12">
        <f t="shared" si="1"/>
        <v>21</v>
      </c>
    </row>
    <row r="12178">
      <c r="A12178" s="10">
        <v>45251.0</v>
      </c>
      <c r="B12178" s="11" t="s">
        <v>655</v>
      </c>
      <c r="C12178" s="12">
        <v>1.0</v>
      </c>
      <c r="D12178" s="12">
        <f t="shared" si="1"/>
        <v>21</v>
      </c>
    </row>
    <row r="12179">
      <c r="A12179" s="10">
        <v>45251.0</v>
      </c>
      <c r="B12179" s="11" t="s">
        <v>2477</v>
      </c>
      <c r="C12179" s="12">
        <v>1.0</v>
      </c>
      <c r="D12179" s="12">
        <f t="shared" si="1"/>
        <v>21</v>
      </c>
    </row>
    <row r="12180">
      <c r="A12180" s="10">
        <v>45251.0</v>
      </c>
      <c r="B12180" s="11" t="s">
        <v>6367</v>
      </c>
      <c r="C12180" s="12">
        <v>1.0</v>
      </c>
      <c r="D12180" s="12">
        <f t="shared" si="1"/>
        <v>21</v>
      </c>
    </row>
    <row r="12181">
      <c r="A12181" s="10">
        <v>45251.0</v>
      </c>
      <c r="B12181" s="11" t="s">
        <v>6368</v>
      </c>
      <c r="C12181" s="12">
        <v>1.0</v>
      </c>
      <c r="D12181" s="12">
        <f t="shared" si="1"/>
        <v>21</v>
      </c>
    </row>
    <row r="12182">
      <c r="A12182" s="10">
        <v>45251.0</v>
      </c>
      <c r="B12182" s="11" t="s">
        <v>6369</v>
      </c>
      <c r="C12182" s="12">
        <v>1.0</v>
      </c>
      <c r="D12182" s="12">
        <f t="shared" si="1"/>
        <v>21</v>
      </c>
    </row>
    <row r="12183">
      <c r="A12183" s="10">
        <v>45251.0</v>
      </c>
      <c r="B12183" s="11" t="s">
        <v>4472</v>
      </c>
      <c r="C12183" s="12">
        <v>1.0</v>
      </c>
      <c r="D12183" s="12">
        <f t="shared" si="1"/>
        <v>21</v>
      </c>
    </row>
    <row r="12184">
      <c r="A12184" s="10">
        <v>45251.0</v>
      </c>
      <c r="B12184" s="11" t="s">
        <v>5592</v>
      </c>
      <c r="C12184" s="12">
        <v>1.0</v>
      </c>
      <c r="D12184" s="12">
        <f t="shared" si="1"/>
        <v>21</v>
      </c>
    </row>
    <row r="12185">
      <c r="A12185" s="10">
        <v>45251.0</v>
      </c>
      <c r="B12185" s="11" t="s">
        <v>4418</v>
      </c>
      <c r="C12185" s="12">
        <v>1.0</v>
      </c>
      <c r="D12185" s="12">
        <f t="shared" si="1"/>
        <v>21</v>
      </c>
    </row>
    <row r="12186">
      <c r="A12186" s="10">
        <v>45251.0</v>
      </c>
      <c r="B12186" s="11" t="s">
        <v>6370</v>
      </c>
      <c r="C12186" s="12">
        <v>1.0</v>
      </c>
      <c r="D12186" s="12">
        <f t="shared" si="1"/>
        <v>21</v>
      </c>
    </row>
    <row r="12187">
      <c r="A12187" s="10">
        <v>45251.0</v>
      </c>
      <c r="B12187" s="11" t="s">
        <v>3754</v>
      </c>
      <c r="C12187" s="12">
        <v>1.0</v>
      </c>
      <c r="D12187" s="12">
        <f t="shared" si="1"/>
        <v>21</v>
      </c>
    </row>
    <row r="12188">
      <c r="A12188" s="10">
        <v>45251.0</v>
      </c>
      <c r="B12188" s="11" t="s">
        <v>6371</v>
      </c>
      <c r="C12188" s="12">
        <v>1.0</v>
      </c>
      <c r="D12188" s="12">
        <f t="shared" si="1"/>
        <v>21</v>
      </c>
    </row>
    <row r="12189">
      <c r="A12189" s="10">
        <v>45257.0</v>
      </c>
      <c r="B12189" s="11" t="s">
        <v>654</v>
      </c>
      <c r="C12189" s="12">
        <v>1.0</v>
      </c>
      <c r="D12189" s="12">
        <f t="shared" si="1"/>
        <v>27</v>
      </c>
    </row>
    <row r="12190">
      <c r="A12190" s="10">
        <v>45257.0</v>
      </c>
      <c r="B12190" s="11" t="s">
        <v>6372</v>
      </c>
      <c r="C12190" s="12">
        <v>1.0</v>
      </c>
      <c r="D12190" s="12">
        <f t="shared" si="1"/>
        <v>27</v>
      </c>
    </row>
    <row r="12191">
      <c r="A12191" s="10">
        <v>45257.0</v>
      </c>
      <c r="B12191" s="11" t="s">
        <v>1289</v>
      </c>
      <c r="C12191" s="12">
        <v>1.0</v>
      </c>
      <c r="D12191" s="12">
        <f t="shared" si="1"/>
        <v>27</v>
      </c>
    </row>
    <row r="12192">
      <c r="A12192" s="10">
        <v>45257.0</v>
      </c>
      <c r="B12192" s="11" t="s">
        <v>213</v>
      </c>
      <c r="C12192" s="12">
        <v>1.0</v>
      </c>
      <c r="D12192" s="12">
        <f t="shared" si="1"/>
        <v>27</v>
      </c>
    </row>
    <row r="12193">
      <c r="A12193" s="10">
        <v>45257.0</v>
      </c>
      <c r="B12193" s="11" t="s">
        <v>546</v>
      </c>
      <c r="C12193" s="12">
        <v>1.0</v>
      </c>
      <c r="D12193" s="12">
        <f t="shared" si="1"/>
        <v>27</v>
      </c>
    </row>
    <row r="12194">
      <c r="A12194" s="10">
        <v>45257.0</v>
      </c>
      <c r="B12194" s="11" t="s">
        <v>6373</v>
      </c>
      <c r="C12194" s="12">
        <v>1.0</v>
      </c>
      <c r="D12194" s="12">
        <f t="shared" si="1"/>
        <v>27</v>
      </c>
    </row>
    <row r="12195">
      <c r="A12195" s="10">
        <v>45257.0</v>
      </c>
      <c r="B12195" s="11" t="s">
        <v>6374</v>
      </c>
      <c r="C12195" s="12">
        <v>1.0</v>
      </c>
      <c r="D12195" s="12">
        <f t="shared" si="1"/>
        <v>27</v>
      </c>
    </row>
    <row r="12196">
      <c r="A12196" s="10">
        <v>45257.0</v>
      </c>
      <c r="B12196" s="11" t="s">
        <v>1108</v>
      </c>
      <c r="C12196" s="12">
        <v>1.0</v>
      </c>
      <c r="D12196" s="12">
        <f t="shared" si="1"/>
        <v>27</v>
      </c>
    </row>
    <row r="12197">
      <c r="A12197" s="10">
        <v>45257.0</v>
      </c>
      <c r="B12197" s="11" t="s">
        <v>2420</v>
      </c>
      <c r="C12197" s="12">
        <v>1.0</v>
      </c>
      <c r="D12197" s="12">
        <f t="shared" si="1"/>
        <v>27</v>
      </c>
    </row>
    <row r="12198">
      <c r="A12198" s="10">
        <v>45257.0</v>
      </c>
      <c r="B12198" s="11" t="s">
        <v>759</v>
      </c>
      <c r="C12198" s="12">
        <v>1.0</v>
      </c>
      <c r="D12198" s="12">
        <f t="shared" si="1"/>
        <v>27</v>
      </c>
    </row>
    <row r="12199">
      <c r="A12199" s="10">
        <v>45257.0</v>
      </c>
      <c r="B12199" s="11" t="s">
        <v>357</v>
      </c>
      <c r="C12199" s="12">
        <v>1.0</v>
      </c>
      <c r="D12199" s="12">
        <f t="shared" si="1"/>
        <v>27</v>
      </c>
    </row>
    <row r="12200">
      <c r="A12200" s="10">
        <v>45257.0</v>
      </c>
      <c r="B12200" s="11" t="s">
        <v>1764</v>
      </c>
      <c r="C12200" s="12">
        <v>1.0</v>
      </c>
      <c r="D12200" s="12">
        <f t="shared" si="1"/>
        <v>27</v>
      </c>
    </row>
    <row r="12201">
      <c r="A12201" s="10">
        <v>45257.0</v>
      </c>
      <c r="B12201" s="11" t="s">
        <v>4458</v>
      </c>
      <c r="C12201" s="12">
        <v>1.0</v>
      </c>
      <c r="D12201" s="12">
        <f t="shared" si="1"/>
        <v>27</v>
      </c>
    </row>
    <row r="12202">
      <c r="A12202" s="10">
        <v>45257.0</v>
      </c>
      <c r="B12202" s="11" t="s">
        <v>282</v>
      </c>
      <c r="C12202" s="12">
        <v>1.0</v>
      </c>
      <c r="D12202" s="12">
        <f t="shared" si="1"/>
        <v>27</v>
      </c>
    </row>
    <row r="12203">
      <c r="A12203" s="10">
        <v>45257.0</v>
      </c>
      <c r="B12203" s="11" t="s">
        <v>1143</v>
      </c>
      <c r="C12203" s="12">
        <v>1.0</v>
      </c>
      <c r="D12203" s="12">
        <f t="shared" si="1"/>
        <v>27</v>
      </c>
    </row>
    <row r="12204">
      <c r="A12204" s="10">
        <v>45257.0</v>
      </c>
      <c r="B12204" s="11" t="s">
        <v>1446</v>
      </c>
      <c r="C12204" s="12">
        <v>1.0</v>
      </c>
      <c r="D12204" s="12">
        <f t="shared" si="1"/>
        <v>27</v>
      </c>
    </row>
    <row r="12205">
      <c r="A12205" s="10">
        <v>45257.0</v>
      </c>
      <c r="B12205" s="11" t="s">
        <v>6375</v>
      </c>
      <c r="C12205" s="12">
        <v>1.0</v>
      </c>
      <c r="D12205" s="12">
        <f t="shared" si="1"/>
        <v>27</v>
      </c>
    </row>
    <row r="12206">
      <c r="A12206" s="10">
        <v>45257.0</v>
      </c>
      <c r="B12206" s="11" t="s">
        <v>6376</v>
      </c>
      <c r="C12206" s="12">
        <v>1.0</v>
      </c>
      <c r="D12206" s="12">
        <f t="shared" si="1"/>
        <v>27</v>
      </c>
    </row>
    <row r="12207">
      <c r="A12207" s="10">
        <v>45257.0</v>
      </c>
      <c r="B12207" s="11" t="s">
        <v>121</v>
      </c>
      <c r="C12207" s="12">
        <v>1.0</v>
      </c>
      <c r="D12207" s="12">
        <f t="shared" si="1"/>
        <v>27</v>
      </c>
    </row>
    <row r="12208">
      <c r="A12208" s="10">
        <v>45257.0</v>
      </c>
      <c r="B12208" s="11" t="s">
        <v>2111</v>
      </c>
      <c r="C12208" s="12">
        <v>1.0</v>
      </c>
      <c r="D12208" s="12">
        <f t="shared" si="1"/>
        <v>27</v>
      </c>
    </row>
    <row r="12209">
      <c r="A12209" s="10">
        <v>45257.0</v>
      </c>
      <c r="B12209" s="11" t="s">
        <v>6377</v>
      </c>
      <c r="C12209" s="12">
        <v>1.0</v>
      </c>
      <c r="D12209" s="12">
        <f t="shared" si="1"/>
        <v>27</v>
      </c>
    </row>
    <row r="12210">
      <c r="A12210" s="10">
        <v>45257.0</v>
      </c>
      <c r="B12210" s="11" t="s">
        <v>336</v>
      </c>
      <c r="C12210" s="12">
        <v>1.0</v>
      </c>
      <c r="D12210" s="12">
        <f t="shared" si="1"/>
        <v>27</v>
      </c>
    </row>
    <row r="12211">
      <c r="A12211" s="10">
        <v>45257.0</v>
      </c>
      <c r="B12211" s="11" t="s">
        <v>1862</v>
      </c>
      <c r="C12211" s="12">
        <v>1.0</v>
      </c>
      <c r="D12211" s="12">
        <f t="shared" si="1"/>
        <v>27</v>
      </c>
    </row>
    <row r="12212">
      <c r="A12212" s="10">
        <v>45260.0</v>
      </c>
      <c r="B12212" s="11" t="s">
        <v>5175</v>
      </c>
      <c r="C12212" s="12">
        <v>1.0</v>
      </c>
      <c r="D12212" s="12">
        <f t="shared" si="1"/>
        <v>30</v>
      </c>
    </row>
    <row r="12213">
      <c r="A12213" s="10">
        <v>45260.0</v>
      </c>
      <c r="B12213" s="11" t="s">
        <v>1586</v>
      </c>
      <c r="C12213" s="12">
        <v>1.0</v>
      </c>
      <c r="D12213" s="12">
        <f t="shared" si="1"/>
        <v>30</v>
      </c>
    </row>
    <row r="12214">
      <c r="A12214" s="10">
        <v>45260.0</v>
      </c>
      <c r="B12214" s="11" t="s">
        <v>6378</v>
      </c>
      <c r="C12214" s="12">
        <v>1.0</v>
      </c>
      <c r="D12214" s="12">
        <f t="shared" si="1"/>
        <v>30</v>
      </c>
    </row>
    <row r="12215">
      <c r="A12215" s="10">
        <v>45260.0</v>
      </c>
      <c r="B12215" s="11" t="s">
        <v>6379</v>
      </c>
      <c r="C12215" s="12">
        <v>1.0</v>
      </c>
      <c r="D12215" s="12">
        <f t="shared" si="1"/>
        <v>30</v>
      </c>
    </row>
    <row r="12216">
      <c r="A12216" s="10">
        <v>45260.0</v>
      </c>
      <c r="B12216" s="11" t="s">
        <v>357</v>
      </c>
      <c r="C12216" s="12">
        <v>1.0</v>
      </c>
      <c r="D12216" s="12">
        <f t="shared" si="1"/>
        <v>30</v>
      </c>
    </row>
    <row r="12217">
      <c r="A12217" s="10">
        <v>45260.0</v>
      </c>
      <c r="B12217" s="11" t="s">
        <v>6380</v>
      </c>
      <c r="C12217" s="12">
        <v>1.0</v>
      </c>
      <c r="D12217" s="12">
        <f t="shared" si="1"/>
        <v>30</v>
      </c>
    </row>
    <row r="12218">
      <c r="A12218" s="10">
        <v>45260.0</v>
      </c>
      <c r="B12218" s="11" t="s">
        <v>6108</v>
      </c>
      <c r="C12218" s="12">
        <v>1.0</v>
      </c>
      <c r="D12218" s="12">
        <f t="shared" si="1"/>
        <v>30</v>
      </c>
    </row>
    <row r="12219">
      <c r="A12219" s="10">
        <v>45260.0</v>
      </c>
      <c r="B12219" s="11" t="s">
        <v>1866</v>
      </c>
      <c r="C12219" s="12">
        <v>1.0</v>
      </c>
      <c r="D12219" s="12">
        <f t="shared" si="1"/>
        <v>30</v>
      </c>
    </row>
    <row r="12220">
      <c r="A12220" s="10">
        <v>45260.0</v>
      </c>
      <c r="B12220" s="11" t="s">
        <v>2397</v>
      </c>
      <c r="C12220" s="12">
        <v>1.0</v>
      </c>
      <c r="D12220" s="12">
        <f t="shared" si="1"/>
        <v>30</v>
      </c>
    </row>
    <row r="12221">
      <c r="A12221" s="10">
        <v>45260.0</v>
      </c>
      <c r="B12221" s="11" t="s">
        <v>6115</v>
      </c>
      <c r="C12221" s="12">
        <v>1.0</v>
      </c>
      <c r="D12221" s="12">
        <f t="shared" si="1"/>
        <v>30</v>
      </c>
    </row>
    <row r="12222">
      <c r="A12222" s="10">
        <v>45260.0</v>
      </c>
      <c r="B12222" s="11" t="s">
        <v>6381</v>
      </c>
      <c r="C12222" s="12">
        <v>1.0</v>
      </c>
      <c r="D12222" s="12">
        <f t="shared" si="1"/>
        <v>30</v>
      </c>
    </row>
    <row r="12223">
      <c r="A12223" s="10">
        <v>45260.0</v>
      </c>
      <c r="B12223" s="11" t="s">
        <v>1004</v>
      </c>
      <c r="C12223" s="12">
        <v>1.0</v>
      </c>
      <c r="D12223" s="12">
        <f t="shared" si="1"/>
        <v>30</v>
      </c>
    </row>
    <row r="12224">
      <c r="A12224" s="10">
        <v>45260.0</v>
      </c>
      <c r="B12224" s="11" t="s">
        <v>845</v>
      </c>
      <c r="C12224" s="12">
        <v>1.0</v>
      </c>
      <c r="D12224" s="12">
        <f t="shared" si="1"/>
        <v>30</v>
      </c>
    </row>
    <row r="12225">
      <c r="A12225" s="10">
        <v>45260.0</v>
      </c>
      <c r="B12225" s="11" t="s">
        <v>6382</v>
      </c>
      <c r="C12225" s="12">
        <v>1.0</v>
      </c>
      <c r="D12225" s="12">
        <f t="shared" si="1"/>
        <v>30</v>
      </c>
    </row>
    <row r="12226">
      <c r="A12226" s="10">
        <v>45260.0</v>
      </c>
      <c r="B12226" s="11" t="s">
        <v>1960</v>
      </c>
      <c r="C12226" s="12">
        <v>1.0</v>
      </c>
      <c r="D12226" s="12">
        <f t="shared" si="1"/>
        <v>30</v>
      </c>
    </row>
    <row r="12227">
      <c r="A12227" s="10">
        <v>45260.0</v>
      </c>
      <c r="B12227" s="11" t="s">
        <v>6383</v>
      </c>
      <c r="C12227" s="12">
        <v>1.0</v>
      </c>
      <c r="D12227" s="12">
        <f t="shared" si="1"/>
        <v>30</v>
      </c>
    </row>
    <row r="12228">
      <c r="A12228" s="10">
        <v>45260.0</v>
      </c>
      <c r="B12228" s="11" t="s">
        <v>847</v>
      </c>
      <c r="C12228" s="12">
        <v>1.0</v>
      </c>
      <c r="D12228" s="12">
        <f t="shared" si="1"/>
        <v>30</v>
      </c>
    </row>
    <row r="12229">
      <c r="A12229" s="10">
        <v>45260.0</v>
      </c>
      <c r="B12229" s="11" t="s">
        <v>103</v>
      </c>
      <c r="C12229" s="12">
        <v>1.0</v>
      </c>
      <c r="D12229" s="12">
        <f t="shared" si="1"/>
        <v>30</v>
      </c>
    </row>
    <row r="12230">
      <c r="A12230" s="10">
        <v>45260.0</v>
      </c>
      <c r="B12230" s="11" t="s">
        <v>6384</v>
      </c>
      <c r="C12230" s="12">
        <v>1.0</v>
      </c>
      <c r="D12230" s="12">
        <f t="shared" si="1"/>
        <v>30</v>
      </c>
    </row>
    <row r="12231">
      <c r="A12231" s="10">
        <v>45260.0</v>
      </c>
      <c r="B12231" s="11" t="s">
        <v>4627</v>
      </c>
      <c r="C12231" s="12">
        <v>1.0</v>
      </c>
      <c r="D12231" s="12">
        <f t="shared" si="1"/>
        <v>30</v>
      </c>
    </row>
    <row r="12232">
      <c r="A12232" s="10">
        <v>45239.0</v>
      </c>
      <c r="B12232" s="11" t="s">
        <v>5028</v>
      </c>
      <c r="C12232" s="12">
        <v>1.0</v>
      </c>
      <c r="D12232" s="12">
        <f t="shared" si="1"/>
        <v>9</v>
      </c>
    </row>
    <row r="12233">
      <c r="A12233" s="10">
        <v>45239.0</v>
      </c>
      <c r="B12233" s="11" t="s">
        <v>1571</v>
      </c>
      <c r="C12233" s="12">
        <v>1.0</v>
      </c>
      <c r="D12233" s="12">
        <f t="shared" si="1"/>
        <v>9</v>
      </c>
    </row>
    <row r="12234">
      <c r="A12234" s="10">
        <v>45239.0</v>
      </c>
      <c r="B12234" s="11" t="s">
        <v>6385</v>
      </c>
      <c r="C12234" s="12">
        <v>1.0</v>
      </c>
      <c r="D12234" s="12">
        <f t="shared" si="1"/>
        <v>9</v>
      </c>
    </row>
    <row r="12235">
      <c r="A12235" s="10">
        <v>45239.0</v>
      </c>
      <c r="B12235" s="11" t="s">
        <v>5611</v>
      </c>
      <c r="C12235" s="12">
        <v>1.0</v>
      </c>
      <c r="D12235" s="12">
        <f t="shared" si="1"/>
        <v>9</v>
      </c>
    </row>
    <row r="12236">
      <c r="A12236" s="10">
        <v>45239.0</v>
      </c>
      <c r="B12236" s="11" t="s">
        <v>5852</v>
      </c>
      <c r="C12236" s="12">
        <v>1.0</v>
      </c>
      <c r="D12236" s="12">
        <f t="shared" si="1"/>
        <v>9</v>
      </c>
    </row>
    <row r="12237">
      <c r="A12237" s="10">
        <v>45239.0</v>
      </c>
      <c r="B12237" s="11" t="s">
        <v>2011</v>
      </c>
      <c r="C12237" s="12">
        <v>1.0</v>
      </c>
      <c r="D12237" s="12">
        <f t="shared" si="1"/>
        <v>9</v>
      </c>
    </row>
    <row r="12238">
      <c r="A12238" s="10">
        <v>45239.0</v>
      </c>
      <c r="B12238" s="11" t="s">
        <v>6386</v>
      </c>
      <c r="C12238" s="12">
        <v>1.0</v>
      </c>
      <c r="D12238" s="12">
        <f t="shared" si="1"/>
        <v>9</v>
      </c>
    </row>
    <row r="12239">
      <c r="A12239" s="10">
        <v>45239.0</v>
      </c>
      <c r="B12239" s="11" t="s">
        <v>2147</v>
      </c>
      <c r="C12239" s="12">
        <v>1.0</v>
      </c>
      <c r="D12239" s="12">
        <f t="shared" si="1"/>
        <v>9</v>
      </c>
    </row>
    <row r="12240">
      <c r="A12240" s="10">
        <v>45239.0</v>
      </c>
      <c r="B12240" s="11" t="s">
        <v>1270</v>
      </c>
      <c r="C12240" s="12">
        <v>1.0</v>
      </c>
      <c r="D12240" s="12">
        <f t="shared" si="1"/>
        <v>9</v>
      </c>
    </row>
    <row r="12241">
      <c r="A12241" s="10">
        <v>45239.0</v>
      </c>
      <c r="B12241" s="11" t="s">
        <v>2445</v>
      </c>
      <c r="C12241" s="12">
        <v>1.0</v>
      </c>
      <c r="D12241" s="12">
        <f t="shared" si="1"/>
        <v>9</v>
      </c>
    </row>
    <row r="12242">
      <c r="A12242" s="10">
        <v>45239.0</v>
      </c>
      <c r="B12242" s="11" t="s">
        <v>1838</v>
      </c>
      <c r="C12242" s="12">
        <v>1.0</v>
      </c>
      <c r="D12242" s="12">
        <f t="shared" si="1"/>
        <v>9</v>
      </c>
    </row>
    <row r="12243">
      <c r="A12243" s="10">
        <v>45239.0</v>
      </c>
      <c r="B12243" s="11" t="s">
        <v>1264</v>
      </c>
      <c r="C12243" s="12">
        <v>1.0</v>
      </c>
      <c r="D12243" s="12">
        <f t="shared" si="1"/>
        <v>9</v>
      </c>
    </row>
    <row r="12244">
      <c r="A12244" s="10">
        <v>45239.0</v>
      </c>
      <c r="B12244" s="11" t="s">
        <v>5491</v>
      </c>
      <c r="C12244" s="12">
        <v>1.0</v>
      </c>
      <c r="D12244" s="12">
        <f t="shared" si="1"/>
        <v>9</v>
      </c>
    </row>
    <row r="12245">
      <c r="A12245" s="10">
        <v>45239.0</v>
      </c>
      <c r="B12245" s="11" t="s">
        <v>4802</v>
      </c>
      <c r="C12245" s="12">
        <v>1.0</v>
      </c>
      <c r="D12245" s="12">
        <f t="shared" si="1"/>
        <v>9</v>
      </c>
    </row>
    <row r="12246">
      <c r="A12246" s="10">
        <v>45239.0</v>
      </c>
      <c r="B12246" s="11" t="s">
        <v>6387</v>
      </c>
      <c r="C12246" s="12">
        <v>1.0</v>
      </c>
      <c r="D12246" s="12">
        <f t="shared" si="1"/>
        <v>9</v>
      </c>
    </row>
    <row r="12247">
      <c r="A12247" s="10">
        <v>45239.0</v>
      </c>
      <c r="B12247" s="11" t="s">
        <v>6388</v>
      </c>
      <c r="C12247" s="12">
        <v>1.0</v>
      </c>
      <c r="D12247" s="12">
        <f t="shared" si="1"/>
        <v>9</v>
      </c>
    </row>
    <row r="12248">
      <c r="A12248" s="10">
        <v>45239.0</v>
      </c>
      <c r="B12248" s="11" t="s">
        <v>5890</v>
      </c>
      <c r="C12248" s="12">
        <v>1.0</v>
      </c>
      <c r="D12248" s="12">
        <f t="shared" si="1"/>
        <v>9</v>
      </c>
    </row>
    <row r="12249">
      <c r="A12249" s="10">
        <v>45239.0</v>
      </c>
      <c r="B12249" s="11" t="s">
        <v>6389</v>
      </c>
      <c r="C12249" s="12">
        <v>1.0</v>
      </c>
      <c r="D12249" s="12">
        <f t="shared" si="1"/>
        <v>9</v>
      </c>
    </row>
    <row r="12250">
      <c r="A12250" s="10">
        <v>45239.0</v>
      </c>
      <c r="B12250" s="11" t="s">
        <v>6390</v>
      </c>
      <c r="C12250" s="12">
        <v>1.0</v>
      </c>
      <c r="D12250" s="12">
        <f t="shared" si="1"/>
        <v>9</v>
      </c>
    </row>
    <row r="12251">
      <c r="A12251" s="10">
        <v>45239.0</v>
      </c>
      <c r="B12251" s="11" t="s">
        <v>1650</v>
      </c>
      <c r="C12251" s="12">
        <v>1.0</v>
      </c>
      <c r="D12251" s="12">
        <f t="shared" si="1"/>
        <v>9</v>
      </c>
    </row>
    <row r="12252">
      <c r="A12252" s="10">
        <v>45239.0</v>
      </c>
      <c r="B12252" s="11" t="s">
        <v>3055</v>
      </c>
      <c r="C12252" s="12">
        <v>1.0</v>
      </c>
      <c r="D12252" s="12">
        <f t="shared" si="1"/>
        <v>9</v>
      </c>
    </row>
    <row r="12253">
      <c r="A12253" s="10">
        <v>45239.0</v>
      </c>
      <c r="B12253" s="11" t="s">
        <v>4627</v>
      </c>
      <c r="C12253" s="12">
        <v>1.0</v>
      </c>
      <c r="D12253" s="12">
        <f t="shared" si="1"/>
        <v>9</v>
      </c>
    </row>
    <row r="12254">
      <c r="A12254" s="10">
        <v>45232.0</v>
      </c>
      <c r="B12254" s="11" t="s">
        <v>1418</v>
      </c>
      <c r="C12254" s="12">
        <v>1.0</v>
      </c>
      <c r="D12254" s="12">
        <f t="shared" si="1"/>
        <v>2</v>
      </c>
    </row>
    <row r="12255">
      <c r="A12255" s="10">
        <v>45232.0</v>
      </c>
      <c r="B12255" s="11" t="s">
        <v>6391</v>
      </c>
      <c r="C12255" s="12">
        <v>1.0</v>
      </c>
      <c r="D12255" s="12">
        <f t="shared" si="1"/>
        <v>2</v>
      </c>
    </row>
    <row r="12256">
      <c r="A12256" s="10">
        <v>45232.0</v>
      </c>
      <c r="B12256" s="11" t="s">
        <v>6392</v>
      </c>
      <c r="C12256" s="12">
        <v>1.0</v>
      </c>
      <c r="D12256" s="12">
        <f t="shared" si="1"/>
        <v>2</v>
      </c>
    </row>
    <row r="12257">
      <c r="A12257" s="10">
        <v>45232.0</v>
      </c>
      <c r="B12257" s="11" t="s">
        <v>6393</v>
      </c>
      <c r="C12257" s="12">
        <v>1.0</v>
      </c>
      <c r="D12257" s="12">
        <f t="shared" si="1"/>
        <v>2</v>
      </c>
    </row>
    <row r="12258">
      <c r="A12258" s="10">
        <v>45232.0</v>
      </c>
      <c r="B12258" s="11" t="s">
        <v>301</v>
      </c>
      <c r="C12258" s="12">
        <v>1.0</v>
      </c>
      <c r="D12258" s="12">
        <f t="shared" si="1"/>
        <v>2</v>
      </c>
    </row>
    <row r="12259">
      <c r="A12259" s="10">
        <v>45232.0</v>
      </c>
      <c r="B12259" s="11" t="s">
        <v>939</v>
      </c>
      <c r="C12259" s="12">
        <v>1.0</v>
      </c>
      <c r="D12259" s="12">
        <f t="shared" si="1"/>
        <v>2</v>
      </c>
    </row>
    <row r="12260">
      <c r="A12260" s="10">
        <v>45232.0</v>
      </c>
      <c r="B12260" s="11" t="s">
        <v>6394</v>
      </c>
      <c r="C12260" s="12">
        <v>1.0</v>
      </c>
      <c r="D12260" s="12">
        <f t="shared" si="1"/>
        <v>2</v>
      </c>
    </row>
    <row r="12261">
      <c r="A12261" s="10">
        <v>45232.0</v>
      </c>
      <c r="B12261" s="11" t="s">
        <v>5617</v>
      </c>
      <c r="C12261" s="12">
        <v>1.0</v>
      </c>
      <c r="D12261" s="12">
        <f t="shared" si="1"/>
        <v>2</v>
      </c>
    </row>
    <row r="12262">
      <c r="A12262" s="10">
        <v>45232.0</v>
      </c>
      <c r="B12262" s="11" t="s">
        <v>6395</v>
      </c>
      <c r="C12262" s="12">
        <v>1.0</v>
      </c>
      <c r="D12262" s="12">
        <f t="shared" si="1"/>
        <v>2</v>
      </c>
    </row>
    <row r="12263">
      <c r="A12263" s="10">
        <v>45232.0</v>
      </c>
      <c r="B12263" s="11" t="s">
        <v>124</v>
      </c>
      <c r="C12263" s="12">
        <v>1.0</v>
      </c>
      <c r="D12263" s="12">
        <f t="shared" si="1"/>
        <v>2</v>
      </c>
    </row>
    <row r="12264">
      <c r="A12264" s="10">
        <v>45232.0</v>
      </c>
      <c r="B12264" s="11" t="s">
        <v>6396</v>
      </c>
      <c r="C12264" s="12">
        <v>1.0</v>
      </c>
      <c r="D12264" s="12">
        <f t="shared" si="1"/>
        <v>2</v>
      </c>
    </row>
    <row r="12265">
      <c r="A12265" s="10">
        <v>45232.0</v>
      </c>
      <c r="B12265" s="11" t="s">
        <v>6397</v>
      </c>
      <c r="C12265" s="12">
        <v>1.0</v>
      </c>
      <c r="D12265" s="12">
        <f t="shared" si="1"/>
        <v>2</v>
      </c>
    </row>
    <row r="12266">
      <c r="A12266" s="10">
        <v>45232.0</v>
      </c>
      <c r="B12266" s="11" t="s">
        <v>1118</v>
      </c>
      <c r="C12266" s="12">
        <v>1.0</v>
      </c>
      <c r="D12266" s="12">
        <f t="shared" si="1"/>
        <v>2</v>
      </c>
    </row>
    <row r="12267">
      <c r="A12267" s="10">
        <v>45232.0</v>
      </c>
      <c r="B12267" s="11" t="s">
        <v>6398</v>
      </c>
      <c r="C12267" s="12">
        <v>1.0</v>
      </c>
      <c r="D12267" s="12">
        <f t="shared" si="1"/>
        <v>2</v>
      </c>
    </row>
    <row r="12268">
      <c r="A12268" s="10">
        <v>45232.0</v>
      </c>
      <c r="B12268" s="11" t="s">
        <v>960</v>
      </c>
      <c r="C12268" s="12">
        <v>1.0</v>
      </c>
      <c r="D12268" s="12">
        <f t="shared" si="1"/>
        <v>2</v>
      </c>
    </row>
    <row r="12269">
      <c r="A12269" s="10">
        <v>45232.0</v>
      </c>
      <c r="B12269" s="11" t="s">
        <v>3612</v>
      </c>
      <c r="C12269" s="12">
        <v>1.0</v>
      </c>
      <c r="D12269" s="12">
        <f t="shared" si="1"/>
        <v>2</v>
      </c>
    </row>
    <row r="12270">
      <c r="A12270" s="10">
        <v>45232.0</v>
      </c>
      <c r="B12270" s="11" t="s">
        <v>6399</v>
      </c>
      <c r="C12270" s="12">
        <v>1.0</v>
      </c>
      <c r="D12270" s="12">
        <f t="shared" si="1"/>
        <v>2</v>
      </c>
    </row>
    <row r="12271">
      <c r="A12271" s="10">
        <v>45232.0</v>
      </c>
      <c r="B12271" s="11" t="s">
        <v>548</v>
      </c>
      <c r="C12271" s="12">
        <v>1.0</v>
      </c>
      <c r="D12271" s="12">
        <f t="shared" si="1"/>
        <v>2</v>
      </c>
    </row>
    <row r="12272">
      <c r="A12272" s="10">
        <v>45232.0</v>
      </c>
      <c r="B12272" s="11" t="s">
        <v>5420</v>
      </c>
      <c r="C12272" s="12">
        <v>1.0</v>
      </c>
      <c r="D12272" s="12">
        <f t="shared" si="1"/>
        <v>2</v>
      </c>
    </row>
    <row r="12273">
      <c r="A12273" s="10">
        <v>45232.0</v>
      </c>
      <c r="B12273" s="11" t="s">
        <v>691</v>
      </c>
      <c r="C12273" s="12">
        <v>1.0</v>
      </c>
      <c r="D12273" s="12">
        <f t="shared" si="1"/>
        <v>2</v>
      </c>
    </row>
    <row r="12274">
      <c r="A12274" s="10">
        <v>45232.0</v>
      </c>
      <c r="B12274" s="11" t="s">
        <v>1884</v>
      </c>
      <c r="C12274" s="12">
        <v>1.0</v>
      </c>
      <c r="D12274" s="12">
        <f t="shared" si="1"/>
        <v>2</v>
      </c>
    </row>
    <row r="12275">
      <c r="A12275" s="10">
        <v>45232.0</v>
      </c>
      <c r="B12275" s="11" t="s">
        <v>3875</v>
      </c>
      <c r="C12275" s="12">
        <v>1.0</v>
      </c>
      <c r="D12275" s="12">
        <f t="shared" si="1"/>
        <v>2</v>
      </c>
    </row>
    <row r="12276">
      <c r="A12276" s="10">
        <v>45232.0</v>
      </c>
      <c r="B12276" s="11" t="s">
        <v>6400</v>
      </c>
      <c r="C12276" s="12">
        <v>1.0</v>
      </c>
      <c r="D12276" s="12">
        <f t="shared" si="1"/>
        <v>2</v>
      </c>
    </row>
    <row r="12277">
      <c r="A12277" s="10">
        <v>45232.0</v>
      </c>
      <c r="B12277" s="11" t="s">
        <v>6401</v>
      </c>
      <c r="C12277" s="12">
        <v>1.0</v>
      </c>
      <c r="D12277" s="12">
        <f t="shared" si="1"/>
        <v>2</v>
      </c>
    </row>
    <row r="12278">
      <c r="A12278" s="10">
        <v>45232.0</v>
      </c>
      <c r="B12278" s="11" t="s">
        <v>6402</v>
      </c>
      <c r="C12278" s="12">
        <v>1.0</v>
      </c>
      <c r="D12278" s="12">
        <f t="shared" si="1"/>
        <v>2</v>
      </c>
    </row>
    <row r="12279">
      <c r="A12279" s="10">
        <v>45237.0</v>
      </c>
      <c r="B12279" s="11" t="s">
        <v>549</v>
      </c>
      <c r="C12279" s="12">
        <v>1.0</v>
      </c>
      <c r="D12279" s="12">
        <f t="shared" si="1"/>
        <v>7</v>
      </c>
    </row>
    <row r="12280">
      <c r="A12280" s="10">
        <v>45237.0</v>
      </c>
      <c r="B12280" s="11" t="s">
        <v>4561</v>
      </c>
      <c r="C12280" s="12">
        <v>1.0</v>
      </c>
      <c r="D12280" s="12">
        <f t="shared" si="1"/>
        <v>7</v>
      </c>
    </row>
    <row r="12281">
      <c r="A12281" s="10">
        <v>45237.0</v>
      </c>
      <c r="B12281" s="11" t="s">
        <v>1011</v>
      </c>
      <c r="C12281" s="12">
        <v>1.0</v>
      </c>
      <c r="D12281" s="12">
        <f t="shared" si="1"/>
        <v>7</v>
      </c>
    </row>
    <row r="12282">
      <c r="A12282" s="10">
        <v>45237.0</v>
      </c>
      <c r="B12282" s="11" t="s">
        <v>6403</v>
      </c>
      <c r="C12282" s="12">
        <v>1.0</v>
      </c>
      <c r="D12282" s="12">
        <f t="shared" si="1"/>
        <v>7</v>
      </c>
    </row>
    <row r="12283">
      <c r="A12283" s="10">
        <v>45237.0</v>
      </c>
      <c r="B12283" s="11" t="s">
        <v>6404</v>
      </c>
      <c r="C12283" s="12">
        <v>1.0</v>
      </c>
      <c r="D12283" s="12">
        <f t="shared" si="1"/>
        <v>7</v>
      </c>
    </row>
    <row r="12284">
      <c r="A12284" s="10">
        <v>45237.0</v>
      </c>
      <c r="B12284" s="11" t="s">
        <v>2347</v>
      </c>
      <c r="C12284" s="12">
        <v>1.0</v>
      </c>
      <c r="D12284" s="12">
        <f t="shared" si="1"/>
        <v>7</v>
      </c>
    </row>
    <row r="12285">
      <c r="A12285" s="10">
        <v>45237.0</v>
      </c>
      <c r="B12285" s="11" t="s">
        <v>347</v>
      </c>
      <c r="C12285" s="12">
        <v>1.0</v>
      </c>
      <c r="D12285" s="12">
        <f t="shared" si="1"/>
        <v>7</v>
      </c>
    </row>
    <row r="12286">
      <c r="A12286" s="10">
        <v>45237.0</v>
      </c>
      <c r="B12286" s="11" t="s">
        <v>127</v>
      </c>
      <c r="C12286" s="12">
        <v>1.0</v>
      </c>
      <c r="D12286" s="12">
        <f t="shared" si="1"/>
        <v>7</v>
      </c>
    </row>
    <row r="12287">
      <c r="A12287" s="10">
        <v>45237.0</v>
      </c>
      <c r="B12287" s="11" t="s">
        <v>2876</v>
      </c>
      <c r="C12287" s="12">
        <v>1.0</v>
      </c>
      <c r="D12287" s="12">
        <f t="shared" si="1"/>
        <v>7</v>
      </c>
    </row>
    <row r="12288">
      <c r="A12288" s="10">
        <v>45237.0</v>
      </c>
      <c r="B12288" s="11" t="s">
        <v>4507</v>
      </c>
      <c r="C12288" s="12">
        <v>1.0</v>
      </c>
      <c r="D12288" s="12">
        <f t="shared" si="1"/>
        <v>7</v>
      </c>
    </row>
    <row r="12289">
      <c r="A12289" s="10">
        <v>45237.0</v>
      </c>
      <c r="B12289" s="11" t="s">
        <v>6405</v>
      </c>
      <c r="C12289" s="12">
        <v>1.0</v>
      </c>
      <c r="D12289" s="12">
        <f t="shared" si="1"/>
        <v>7</v>
      </c>
    </row>
    <row r="12290">
      <c r="A12290" s="10">
        <v>45237.0</v>
      </c>
      <c r="B12290" s="11" t="s">
        <v>2509</v>
      </c>
      <c r="C12290" s="12">
        <v>1.0</v>
      </c>
      <c r="D12290" s="12">
        <f t="shared" si="1"/>
        <v>7</v>
      </c>
    </row>
    <row r="12291">
      <c r="A12291" s="10">
        <v>45237.0</v>
      </c>
      <c r="B12291" s="11" t="s">
        <v>6406</v>
      </c>
      <c r="C12291" s="12">
        <v>1.0</v>
      </c>
      <c r="D12291" s="12">
        <f t="shared" si="1"/>
        <v>7</v>
      </c>
    </row>
    <row r="12292">
      <c r="A12292" s="10">
        <v>45237.0</v>
      </c>
      <c r="B12292" s="11" t="s">
        <v>1603</v>
      </c>
      <c r="C12292" s="12">
        <v>1.0</v>
      </c>
      <c r="D12292" s="12">
        <f t="shared" si="1"/>
        <v>7</v>
      </c>
    </row>
    <row r="12293">
      <c r="A12293" s="10">
        <v>45237.0</v>
      </c>
      <c r="B12293" s="11" t="s">
        <v>6407</v>
      </c>
      <c r="C12293" s="12">
        <v>1.0</v>
      </c>
      <c r="D12293" s="12">
        <f t="shared" si="1"/>
        <v>7</v>
      </c>
    </row>
    <row r="12294">
      <c r="A12294" s="10">
        <v>45237.0</v>
      </c>
      <c r="B12294" s="11" t="s">
        <v>6408</v>
      </c>
      <c r="C12294" s="12">
        <v>1.0</v>
      </c>
      <c r="D12294" s="12">
        <f t="shared" si="1"/>
        <v>7</v>
      </c>
    </row>
    <row r="12295">
      <c r="A12295" s="10">
        <v>45237.0</v>
      </c>
      <c r="B12295" s="11" t="s">
        <v>5231</v>
      </c>
      <c r="C12295" s="12">
        <v>1.0</v>
      </c>
      <c r="D12295" s="12">
        <f t="shared" si="1"/>
        <v>7</v>
      </c>
    </row>
    <row r="12296">
      <c r="A12296" s="10">
        <v>45237.0</v>
      </c>
      <c r="B12296" s="11" t="s">
        <v>6409</v>
      </c>
      <c r="C12296" s="12">
        <v>1.0</v>
      </c>
      <c r="D12296" s="12">
        <f t="shared" si="1"/>
        <v>7</v>
      </c>
    </row>
    <row r="12297">
      <c r="A12297" s="10">
        <v>45237.0</v>
      </c>
      <c r="B12297" s="11" t="s">
        <v>1637</v>
      </c>
      <c r="C12297" s="12">
        <v>1.0</v>
      </c>
      <c r="D12297" s="12">
        <f t="shared" si="1"/>
        <v>7</v>
      </c>
    </row>
    <row r="12298">
      <c r="A12298" s="10">
        <v>45237.0</v>
      </c>
      <c r="B12298" s="11" t="s">
        <v>208</v>
      </c>
      <c r="C12298" s="12">
        <v>1.0</v>
      </c>
      <c r="D12298" s="12">
        <f t="shared" si="1"/>
        <v>7</v>
      </c>
    </row>
    <row r="12299">
      <c r="A12299" s="10">
        <v>45237.0</v>
      </c>
      <c r="B12299" s="11" t="s">
        <v>6410</v>
      </c>
      <c r="C12299" s="12">
        <v>1.0</v>
      </c>
      <c r="D12299" s="12">
        <f t="shared" si="1"/>
        <v>7</v>
      </c>
    </row>
    <row r="12300">
      <c r="A12300" s="10">
        <v>45256.0</v>
      </c>
      <c r="B12300" s="11" t="s">
        <v>916</v>
      </c>
      <c r="C12300" s="12">
        <v>1.0</v>
      </c>
      <c r="D12300" s="12">
        <f t="shared" si="1"/>
        <v>26</v>
      </c>
    </row>
    <row r="12301">
      <c r="A12301" s="10">
        <v>45256.0</v>
      </c>
      <c r="B12301" s="11" t="s">
        <v>27</v>
      </c>
      <c r="C12301" s="12">
        <v>1.0</v>
      </c>
      <c r="D12301" s="12">
        <f t="shared" si="1"/>
        <v>26</v>
      </c>
    </row>
    <row r="12302">
      <c r="A12302" s="10">
        <v>45256.0</v>
      </c>
      <c r="B12302" s="11" t="s">
        <v>147</v>
      </c>
      <c r="C12302" s="12">
        <v>1.0</v>
      </c>
      <c r="D12302" s="12">
        <f t="shared" si="1"/>
        <v>26</v>
      </c>
    </row>
    <row r="12303">
      <c r="A12303" s="10">
        <v>45256.0</v>
      </c>
      <c r="B12303" s="11" t="s">
        <v>98</v>
      </c>
      <c r="C12303" s="12">
        <v>1.0</v>
      </c>
      <c r="D12303" s="12">
        <f t="shared" si="1"/>
        <v>26</v>
      </c>
    </row>
    <row r="12304">
      <c r="A12304" s="10">
        <v>45256.0</v>
      </c>
      <c r="B12304" s="11" t="s">
        <v>4567</v>
      </c>
      <c r="C12304" s="12">
        <v>1.0</v>
      </c>
      <c r="D12304" s="12">
        <f t="shared" si="1"/>
        <v>26</v>
      </c>
    </row>
    <row r="12305">
      <c r="A12305" s="10">
        <v>45256.0</v>
      </c>
      <c r="B12305" s="11" t="s">
        <v>6411</v>
      </c>
      <c r="C12305" s="12">
        <v>1.0</v>
      </c>
      <c r="D12305" s="12">
        <f t="shared" si="1"/>
        <v>26</v>
      </c>
    </row>
    <row r="12306">
      <c r="A12306" s="10">
        <v>45256.0</v>
      </c>
      <c r="B12306" s="11" t="s">
        <v>3938</v>
      </c>
      <c r="C12306" s="12">
        <v>1.0</v>
      </c>
      <c r="D12306" s="12">
        <f t="shared" si="1"/>
        <v>26</v>
      </c>
    </row>
    <row r="12307">
      <c r="A12307" s="10">
        <v>45256.0</v>
      </c>
      <c r="B12307" s="11" t="s">
        <v>2774</v>
      </c>
      <c r="C12307" s="12">
        <v>1.0</v>
      </c>
      <c r="D12307" s="12">
        <f t="shared" si="1"/>
        <v>26</v>
      </c>
    </row>
    <row r="12308">
      <c r="A12308" s="10">
        <v>45256.0</v>
      </c>
      <c r="B12308" s="11" t="s">
        <v>6412</v>
      </c>
      <c r="C12308" s="12">
        <v>1.0</v>
      </c>
      <c r="D12308" s="12">
        <f t="shared" si="1"/>
        <v>26</v>
      </c>
    </row>
    <row r="12309">
      <c r="A12309" s="10">
        <v>45256.0</v>
      </c>
      <c r="B12309" s="11" t="s">
        <v>350</v>
      </c>
      <c r="C12309" s="12">
        <v>1.0</v>
      </c>
      <c r="D12309" s="12">
        <f t="shared" si="1"/>
        <v>26</v>
      </c>
    </row>
    <row r="12310">
      <c r="A12310" s="10">
        <v>45256.0</v>
      </c>
      <c r="B12310" s="11" t="s">
        <v>6413</v>
      </c>
      <c r="C12310" s="12">
        <v>1.0</v>
      </c>
      <c r="D12310" s="12">
        <f t="shared" si="1"/>
        <v>26</v>
      </c>
    </row>
    <row r="12311">
      <c r="A12311" s="10">
        <v>45255.0</v>
      </c>
      <c r="B12311" s="11" t="s">
        <v>2095</v>
      </c>
      <c r="C12311" s="12">
        <v>1.0</v>
      </c>
      <c r="D12311" s="12">
        <f t="shared" si="1"/>
        <v>25</v>
      </c>
    </row>
    <row r="12312">
      <c r="A12312" s="10">
        <v>45255.0</v>
      </c>
      <c r="B12312" s="11" t="s">
        <v>6414</v>
      </c>
      <c r="C12312" s="12">
        <v>1.0</v>
      </c>
      <c r="D12312" s="12">
        <f t="shared" si="1"/>
        <v>25</v>
      </c>
    </row>
    <row r="12313">
      <c r="A12313" s="10">
        <v>45255.0</v>
      </c>
      <c r="B12313" s="11" t="s">
        <v>41</v>
      </c>
      <c r="C12313" s="12">
        <v>1.0</v>
      </c>
      <c r="D12313" s="12">
        <f t="shared" si="1"/>
        <v>25</v>
      </c>
    </row>
    <row r="12314">
      <c r="A12314" s="10">
        <v>45255.0</v>
      </c>
      <c r="B12314" s="11" t="s">
        <v>6415</v>
      </c>
      <c r="C12314" s="12">
        <v>1.0</v>
      </c>
      <c r="D12314" s="12">
        <f t="shared" si="1"/>
        <v>25</v>
      </c>
    </row>
    <row r="12315">
      <c r="A12315" s="10">
        <v>45255.0</v>
      </c>
      <c r="B12315" s="11" t="s">
        <v>124</v>
      </c>
      <c r="C12315" s="12">
        <v>1.0</v>
      </c>
      <c r="D12315" s="12">
        <f t="shared" si="1"/>
        <v>25</v>
      </c>
    </row>
    <row r="12316">
      <c r="A12316" s="10">
        <v>45255.0</v>
      </c>
      <c r="B12316" s="11" t="s">
        <v>1022</v>
      </c>
      <c r="C12316" s="12">
        <v>1.0</v>
      </c>
      <c r="D12316" s="12">
        <f t="shared" si="1"/>
        <v>25</v>
      </c>
    </row>
    <row r="12317">
      <c r="A12317" s="10">
        <v>45255.0</v>
      </c>
      <c r="B12317" s="11" t="s">
        <v>23</v>
      </c>
      <c r="C12317" s="12">
        <v>1.0</v>
      </c>
      <c r="D12317" s="12">
        <f t="shared" si="1"/>
        <v>25</v>
      </c>
    </row>
    <row r="12318">
      <c r="A12318" s="10">
        <v>45255.0</v>
      </c>
      <c r="B12318" s="11" t="s">
        <v>348</v>
      </c>
      <c r="C12318" s="12">
        <v>1.0</v>
      </c>
      <c r="D12318" s="12">
        <f t="shared" si="1"/>
        <v>25</v>
      </c>
    </row>
    <row r="12319">
      <c r="A12319" s="10">
        <v>45255.0</v>
      </c>
      <c r="B12319" s="11" t="s">
        <v>4965</v>
      </c>
      <c r="C12319" s="12">
        <v>1.0</v>
      </c>
      <c r="D12319" s="12">
        <f t="shared" si="1"/>
        <v>25</v>
      </c>
    </row>
    <row r="12320">
      <c r="A12320" s="10">
        <v>45255.0</v>
      </c>
      <c r="B12320" s="11" t="s">
        <v>6416</v>
      </c>
      <c r="C12320" s="12">
        <v>1.0</v>
      </c>
      <c r="D12320" s="12">
        <f t="shared" si="1"/>
        <v>25</v>
      </c>
    </row>
    <row r="12321">
      <c r="A12321" s="10">
        <v>45255.0</v>
      </c>
      <c r="B12321" s="11" t="s">
        <v>6417</v>
      </c>
      <c r="C12321" s="12">
        <v>1.0</v>
      </c>
      <c r="D12321" s="12">
        <f t="shared" si="1"/>
        <v>25</v>
      </c>
    </row>
    <row r="12322">
      <c r="A12322" s="10">
        <v>45247.0</v>
      </c>
      <c r="B12322" s="11" t="s">
        <v>6418</v>
      </c>
      <c r="C12322" s="12">
        <v>1.0</v>
      </c>
      <c r="D12322" s="12">
        <f t="shared" si="1"/>
        <v>17</v>
      </c>
    </row>
    <row r="12323">
      <c r="A12323" s="10">
        <v>45247.0</v>
      </c>
      <c r="B12323" s="11" t="s">
        <v>1616</v>
      </c>
      <c r="C12323" s="12">
        <v>1.0</v>
      </c>
      <c r="D12323" s="12">
        <f t="shared" si="1"/>
        <v>17</v>
      </c>
    </row>
    <row r="12324">
      <c r="A12324" s="10">
        <v>45247.0</v>
      </c>
      <c r="B12324" s="11" t="s">
        <v>6275</v>
      </c>
      <c r="C12324" s="12">
        <v>1.0</v>
      </c>
      <c r="D12324" s="12">
        <f t="shared" si="1"/>
        <v>17</v>
      </c>
    </row>
    <row r="12325">
      <c r="A12325" s="10">
        <v>45247.0</v>
      </c>
      <c r="B12325" s="11" t="s">
        <v>6316</v>
      </c>
      <c r="C12325" s="12">
        <v>1.0</v>
      </c>
      <c r="D12325" s="12">
        <f t="shared" si="1"/>
        <v>17</v>
      </c>
    </row>
    <row r="12326">
      <c r="A12326" s="10">
        <v>45247.0</v>
      </c>
      <c r="B12326" s="11" t="s">
        <v>2106</v>
      </c>
      <c r="C12326" s="12">
        <v>1.0</v>
      </c>
      <c r="D12326" s="12">
        <f t="shared" si="1"/>
        <v>17</v>
      </c>
    </row>
    <row r="12327">
      <c r="A12327" s="10">
        <v>45247.0</v>
      </c>
      <c r="B12327" s="11" t="s">
        <v>2225</v>
      </c>
      <c r="C12327" s="12">
        <v>1.0</v>
      </c>
      <c r="D12327" s="12">
        <f t="shared" si="1"/>
        <v>17</v>
      </c>
    </row>
    <row r="12328">
      <c r="A12328" s="10">
        <v>45247.0</v>
      </c>
      <c r="B12328" s="11" t="s">
        <v>5056</v>
      </c>
      <c r="C12328" s="12">
        <v>1.0</v>
      </c>
      <c r="D12328" s="12">
        <f t="shared" si="1"/>
        <v>17</v>
      </c>
    </row>
    <row r="12329">
      <c r="A12329" s="10">
        <v>45247.0</v>
      </c>
      <c r="B12329" s="11" t="s">
        <v>6419</v>
      </c>
      <c r="C12329" s="12">
        <v>1.0</v>
      </c>
      <c r="D12329" s="12">
        <f t="shared" si="1"/>
        <v>17</v>
      </c>
    </row>
    <row r="12330">
      <c r="A12330" s="10">
        <v>45247.0</v>
      </c>
      <c r="B12330" s="11" t="s">
        <v>149</v>
      </c>
      <c r="C12330" s="12">
        <v>1.0</v>
      </c>
      <c r="D12330" s="12">
        <f t="shared" si="1"/>
        <v>17</v>
      </c>
    </row>
    <row r="12331">
      <c r="A12331" s="10">
        <v>45247.0</v>
      </c>
      <c r="B12331" s="11" t="s">
        <v>6326</v>
      </c>
      <c r="C12331" s="12">
        <v>1.0</v>
      </c>
      <c r="D12331" s="12">
        <f t="shared" si="1"/>
        <v>17</v>
      </c>
    </row>
    <row r="12332">
      <c r="A12332" s="10">
        <v>45247.0</v>
      </c>
      <c r="B12332" s="11" t="s">
        <v>6420</v>
      </c>
      <c r="C12332" s="12">
        <v>1.0</v>
      </c>
      <c r="D12332" s="12">
        <f t="shared" si="1"/>
        <v>17</v>
      </c>
    </row>
    <row r="12333">
      <c r="A12333" s="10">
        <v>45247.0</v>
      </c>
      <c r="B12333" s="11" t="s">
        <v>4306</v>
      </c>
      <c r="C12333" s="12">
        <v>1.0</v>
      </c>
      <c r="D12333" s="12">
        <f t="shared" si="1"/>
        <v>17</v>
      </c>
    </row>
    <row r="12334">
      <c r="A12334" s="10">
        <v>45253.0</v>
      </c>
      <c r="B12334" s="11" t="s">
        <v>6421</v>
      </c>
      <c r="C12334" s="12">
        <v>1.0</v>
      </c>
      <c r="D12334" s="12">
        <f t="shared" si="1"/>
        <v>23</v>
      </c>
    </row>
    <row r="12335">
      <c r="A12335" s="10">
        <v>45253.0</v>
      </c>
      <c r="B12335" s="11" t="s">
        <v>6422</v>
      </c>
      <c r="C12335" s="12">
        <v>1.0</v>
      </c>
      <c r="D12335" s="12">
        <f t="shared" si="1"/>
        <v>23</v>
      </c>
    </row>
    <row r="12336">
      <c r="A12336" s="10">
        <v>45253.0</v>
      </c>
      <c r="B12336" s="11" t="s">
        <v>6423</v>
      </c>
      <c r="C12336" s="12">
        <v>1.0</v>
      </c>
      <c r="D12336" s="12">
        <f t="shared" si="1"/>
        <v>23</v>
      </c>
    </row>
    <row r="12337">
      <c r="A12337" s="10">
        <v>45253.0</v>
      </c>
      <c r="B12337" s="11" t="s">
        <v>1742</v>
      </c>
      <c r="C12337" s="12">
        <v>1.0</v>
      </c>
      <c r="D12337" s="12">
        <f t="shared" si="1"/>
        <v>23</v>
      </c>
    </row>
    <row r="12338">
      <c r="A12338" s="10">
        <v>45253.0</v>
      </c>
      <c r="B12338" s="11" t="s">
        <v>4241</v>
      </c>
      <c r="C12338" s="12">
        <v>1.0</v>
      </c>
      <c r="D12338" s="12">
        <f t="shared" si="1"/>
        <v>23</v>
      </c>
    </row>
    <row r="12339">
      <c r="A12339" s="10">
        <v>45253.0</v>
      </c>
      <c r="B12339" s="11" t="s">
        <v>6424</v>
      </c>
      <c r="C12339" s="12">
        <v>1.0</v>
      </c>
      <c r="D12339" s="12">
        <f t="shared" si="1"/>
        <v>23</v>
      </c>
    </row>
    <row r="12340">
      <c r="A12340" s="10">
        <v>45253.0</v>
      </c>
      <c r="B12340" s="11" t="s">
        <v>5440</v>
      </c>
      <c r="C12340" s="12">
        <v>1.0</v>
      </c>
      <c r="D12340" s="12">
        <f t="shared" si="1"/>
        <v>23</v>
      </c>
    </row>
    <row r="12341">
      <c r="A12341" s="10">
        <v>45253.0</v>
      </c>
      <c r="B12341" s="11" t="s">
        <v>6425</v>
      </c>
      <c r="C12341" s="12">
        <v>1.0</v>
      </c>
      <c r="D12341" s="12">
        <f t="shared" si="1"/>
        <v>23</v>
      </c>
    </row>
    <row r="12342">
      <c r="A12342" s="10">
        <v>45253.0</v>
      </c>
      <c r="B12342" s="11" t="s">
        <v>4622</v>
      </c>
      <c r="C12342" s="12">
        <v>1.0</v>
      </c>
      <c r="D12342" s="12">
        <f t="shared" si="1"/>
        <v>23</v>
      </c>
    </row>
    <row r="12343">
      <c r="A12343" s="10">
        <v>45253.0</v>
      </c>
      <c r="B12343" s="11" t="s">
        <v>6426</v>
      </c>
      <c r="C12343" s="12">
        <v>1.0</v>
      </c>
      <c r="D12343" s="12">
        <f t="shared" si="1"/>
        <v>23</v>
      </c>
    </row>
    <row r="12344">
      <c r="A12344" s="10">
        <v>45253.0</v>
      </c>
      <c r="B12344" s="11" t="s">
        <v>6427</v>
      </c>
      <c r="C12344" s="12">
        <v>1.0</v>
      </c>
      <c r="D12344" s="12">
        <f t="shared" si="1"/>
        <v>23</v>
      </c>
    </row>
    <row r="12345">
      <c r="A12345" s="10">
        <v>45253.0</v>
      </c>
      <c r="B12345" s="11" t="s">
        <v>1313</v>
      </c>
      <c r="C12345" s="12">
        <v>1.0</v>
      </c>
      <c r="D12345" s="12">
        <f t="shared" si="1"/>
        <v>23</v>
      </c>
    </row>
    <row r="12346">
      <c r="A12346" s="10">
        <v>45253.0</v>
      </c>
      <c r="B12346" s="11" t="s">
        <v>2090</v>
      </c>
      <c r="C12346" s="12">
        <v>1.0</v>
      </c>
      <c r="D12346" s="12">
        <f t="shared" si="1"/>
        <v>23</v>
      </c>
    </row>
    <row r="12347">
      <c r="A12347" s="10">
        <v>45253.0</v>
      </c>
      <c r="B12347" s="11" t="s">
        <v>6428</v>
      </c>
      <c r="C12347" s="12">
        <v>1.0</v>
      </c>
      <c r="D12347" s="12">
        <f t="shared" si="1"/>
        <v>23</v>
      </c>
    </row>
    <row r="12348">
      <c r="A12348" s="10">
        <v>45253.0</v>
      </c>
      <c r="B12348" s="11" t="s">
        <v>5617</v>
      </c>
      <c r="C12348" s="12">
        <v>1.0</v>
      </c>
      <c r="D12348" s="12">
        <f t="shared" si="1"/>
        <v>23</v>
      </c>
    </row>
    <row r="12349">
      <c r="A12349" s="10">
        <v>45253.0</v>
      </c>
      <c r="B12349" s="11" t="s">
        <v>3971</v>
      </c>
      <c r="C12349" s="12">
        <v>1.0</v>
      </c>
      <c r="D12349" s="12">
        <f t="shared" si="1"/>
        <v>23</v>
      </c>
    </row>
    <row r="12350">
      <c r="A12350" s="10">
        <v>45253.0</v>
      </c>
      <c r="B12350" s="11" t="s">
        <v>6429</v>
      </c>
      <c r="C12350" s="12">
        <v>1.0</v>
      </c>
      <c r="D12350" s="12">
        <f t="shared" si="1"/>
        <v>23</v>
      </c>
    </row>
    <row r="12351">
      <c r="A12351" s="10">
        <v>45253.0</v>
      </c>
      <c r="B12351" s="11" t="s">
        <v>952</v>
      </c>
      <c r="C12351" s="12">
        <v>1.0</v>
      </c>
      <c r="D12351" s="12">
        <f t="shared" si="1"/>
        <v>23</v>
      </c>
    </row>
    <row r="12352">
      <c r="A12352" s="10">
        <v>45253.0</v>
      </c>
      <c r="B12352" s="11" t="s">
        <v>6430</v>
      </c>
      <c r="C12352" s="12">
        <v>1.0</v>
      </c>
      <c r="D12352" s="12">
        <f t="shared" si="1"/>
        <v>23</v>
      </c>
    </row>
    <row r="12353">
      <c r="A12353" s="10">
        <v>45253.0</v>
      </c>
      <c r="B12353" s="11" t="s">
        <v>5824</v>
      </c>
      <c r="C12353" s="12">
        <v>1.0</v>
      </c>
      <c r="D12353" s="12">
        <f t="shared" si="1"/>
        <v>23</v>
      </c>
    </row>
    <row r="12354">
      <c r="A12354" s="10">
        <v>45253.0</v>
      </c>
      <c r="B12354" s="11" t="s">
        <v>3232</v>
      </c>
      <c r="C12354" s="12">
        <v>1.0</v>
      </c>
      <c r="D12354" s="12">
        <f t="shared" si="1"/>
        <v>23</v>
      </c>
    </row>
    <row r="12355">
      <c r="A12355" s="10">
        <v>45253.0</v>
      </c>
      <c r="B12355" s="11" t="s">
        <v>6431</v>
      </c>
      <c r="C12355" s="12">
        <v>1.0</v>
      </c>
      <c r="D12355" s="12">
        <f t="shared" si="1"/>
        <v>23</v>
      </c>
    </row>
    <row r="12356">
      <c r="A12356" s="10">
        <v>45253.0</v>
      </c>
      <c r="B12356" s="11" t="s">
        <v>5987</v>
      </c>
      <c r="C12356" s="12">
        <v>1.0</v>
      </c>
      <c r="D12356" s="12">
        <f t="shared" si="1"/>
        <v>23</v>
      </c>
    </row>
    <row r="12357">
      <c r="A12357" s="10">
        <v>45253.0</v>
      </c>
      <c r="B12357" s="11" t="s">
        <v>1662</v>
      </c>
      <c r="C12357" s="12">
        <v>1.0</v>
      </c>
      <c r="D12357" s="12">
        <f t="shared" si="1"/>
        <v>23</v>
      </c>
    </row>
    <row r="12358">
      <c r="A12358" s="10">
        <v>45253.0</v>
      </c>
      <c r="B12358" s="11" t="s">
        <v>1813</v>
      </c>
      <c r="C12358" s="12">
        <v>1.0</v>
      </c>
      <c r="D12358" s="12">
        <f t="shared" si="1"/>
        <v>23</v>
      </c>
    </row>
    <row r="12359">
      <c r="A12359" s="10">
        <v>45253.0</v>
      </c>
      <c r="B12359" s="11" t="s">
        <v>338</v>
      </c>
      <c r="C12359" s="12">
        <v>1.0</v>
      </c>
      <c r="D12359" s="12">
        <f t="shared" si="1"/>
        <v>23</v>
      </c>
    </row>
    <row r="12360">
      <c r="A12360" s="10">
        <v>45253.0</v>
      </c>
      <c r="B12360" s="11" t="s">
        <v>6432</v>
      </c>
      <c r="C12360" s="12">
        <v>1.0</v>
      </c>
      <c r="D12360" s="12">
        <f t="shared" si="1"/>
        <v>23</v>
      </c>
    </row>
    <row r="12361">
      <c r="A12361" s="10">
        <v>45235.0</v>
      </c>
      <c r="B12361" s="11" t="s">
        <v>2477</v>
      </c>
      <c r="C12361" s="12">
        <v>1.0</v>
      </c>
      <c r="D12361" s="12">
        <f t="shared" si="1"/>
        <v>5</v>
      </c>
    </row>
    <row r="12362">
      <c r="A12362" s="10">
        <v>45235.0</v>
      </c>
      <c r="B12362" s="11" t="s">
        <v>6418</v>
      </c>
      <c r="C12362" s="12">
        <v>1.0</v>
      </c>
      <c r="D12362" s="12">
        <f t="shared" si="1"/>
        <v>5</v>
      </c>
    </row>
    <row r="12363">
      <c r="A12363" s="10">
        <v>45235.0</v>
      </c>
      <c r="B12363" s="11" t="s">
        <v>1913</v>
      </c>
      <c r="C12363" s="12">
        <v>1.0</v>
      </c>
      <c r="D12363" s="12">
        <f t="shared" si="1"/>
        <v>5</v>
      </c>
    </row>
    <row r="12364">
      <c r="A12364" s="10">
        <v>45235.0</v>
      </c>
      <c r="B12364" s="11" t="s">
        <v>4361</v>
      </c>
      <c r="C12364" s="12">
        <v>1.0</v>
      </c>
      <c r="D12364" s="12">
        <f t="shared" si="1"/>
        <v>5</v>
      </c>
    </row>
    <row r="12365">
      <c r="A12365" s="10">
        <v>45235.0</v>
      </c>
      <c r="B12365" s="11" t="s">
        <v>2563</v>
      </c>
      <c r="C12365" s="12">
        <v>1.0</v>
      </c>
      <c r="D12365" s="12">
        <f t="shared" si="1"/>
        <v>5</v>
      </c>
    </row>
    <row r="12366">
      <c r="A12366" s="10">
        <v>45235.0</v>
      </c>
      <c r="B12366" s="11" t="s">
        <v>6433</v>
      </c>
      <c r="C12366" s="12">
        <v>1.0</v>
      </c>
      <c r="D12366" s="12">
        <f t="shared" si="1"/>
        <v>5</v>
      </c>
    </row>
    <row r="12367">
      <c r="A12367" s="10">
        <v>45235.0</v>
      </c>
      <c r="B12367" s="11" t="s">
        <v>6434</v>
      </c>
      <c r="C12367" s="12">
        <v>1.0</v>
      </c>
      <c r="D12367" s="12">
        <f t="shared" si="1"/>
        <v>5</v>
      </c>
    </row>
    <row r="12368">
      <c r="A12368" s="10">
        <v>45235.0</v>
      </c>
      <c r="B12368" s="11" t="s">
        <v>6435</v>
      </c>
      <c r="C12368" s="12">
        <v>1.0</v>
      </c>
      <c r="D12368" s="12">
        <f t="shared" si="1"/>
        <v>5</v>
      </c>
    </row>
    <row r="12369">
      <c r="A12369" s="10">
        <v>45235.0</v>
      </c>
      <c r="B12369" s="11" t="s">
        <v>1082</v>
      </c>
      <c r="C12369" s="12">
        <v>1.0</v>
      </c>
      <c r="D12369" s="12">
        <f t="shared" si="1"/>
        <v>5</v>
      </c>
    </row>
    <row r="12370">
      <c r="A12370" s="10">
        <v>45235.0</v>
      </c>
      <c r="B12370" s="11" t="s">
        <v>6436</v>
      </c>
      <c r="C12370" s="12">
        <v>1.0</v>
      </c>
      <c r="D12370" s="12">
        <f t="shared" si="1"/>
        <v>5</v>
      </c>
    </row>
    <row r="12371">
      <c r="A12371" s="10">
        <v>45235.0</v>
      </c>
      <c r="B12371" s="11" t="s">
        <v>1977</v>
      </c>
      <c r="C12371" s="12">
        <v>1.0</v>
      </c>
      <c r="D12371" s="12">
        <f t="shared" si="1"/>
        <v>5</v>
      </c>
    </row>
    <row r="12372">
      <c r="A12372" s="10">
        <v>45235.0</v>
      </c>
      <c r="B12372" s="11" t="s">
        <v>6437</v>
      </c>
      <c r="C12372" s="12">
        <v>1.0</v>
      </c>
      <c r="D12372" s="12">
        <f t="shared" si="1"/>
        <v>5</v>
      </c>
    </row>
    <row r="12373">
      <c r="A12373" s="10">
        <v>45254.0</v>
      </c>
      <c r="B12373" s="11" t="s">
        <v>121</v>
      </c>
      <c r="C12373" s="12">
        <v>1.0</v>
      </c>
      <c r="D12373" s="12">
        <f t="shared" si="1"/>
        <v>24</v>
      </c>
    </row>
    <row r="12374">
      <c r="A12374" s="10">
        <v>45254.0</v>
      </c>
      <c r="B12374" s="11" t="s">
        <v>6438</v>
      </c>
      <c r="C12374" s="12">
        <v>1.0</v>
      </c>
      <c r="D12374" s="12">
        <f t="shared" si="1"/>
        <v>24</v>
      </c>
    </row>
    <row r="12375">
      <c r="A12375" s="10">
        <v>45254.0</v>
      </c>
      <c r="B12375" s="11" t="s">
        <v>347</v>
      </c>
      <c r="C12375" s="12">
        <v>1.0</v>
      </c>
      <c r="D12375" s="12">
        <f t="shared" si="1"/>
        <v>24</v>
      </c>
    </row>
    <row r="12376">
      <c r="A12376" s="10">
        <v>45254.0</v>
      </c>
      <c r="B12376" s="11" t="s">
        <v>27</v>
      </c>
      <c r="C12376" s="12">
        <v>1.0</v>
      </c>
      <c r="D12376" s="12">
        <f t="shared" si="1"/>
        <v>24</v>
      </c>
    </row>
    <row r="12377">
      <c r="A12377" s="10">
        <v>45254.0</v>
      </c>
      <c r="B12377" s="11" t="s">
        <v>946</v>
      </c>
      <c r="C12377" s="12">
        <v>1.0</v>
      </c>
      <c r="D12377" s="12">
        <f t="shared" si="1"/>
        <v>24</v>
      </c>
    </row>
    <row r="12378">
      <c r="A12378" s="10">
        <v>45254.0</v>
      </c>
      <c r="B12378" s="11" t="s">
        <v>6439</v>
      </c>
      <c r="C12378" s="12">
        <v>1.0</v>
      </c>
      <c r="D12378" s="12">
        <f t="shared" si="1"/>
        <v>24</v>
      </c>
    </row>
    <row r="12379">
      <c r="A12379" s="10">
        <v>45254.0</v>
      </c>
      <c r="B12379" s="11" t="s">
        <v>5819</v>
      </c>
      <c r="C12379" s="12">
        <v>1.0</v>
      </c>
      <c r="D12379" s="12">
        <f t="shared" si="1"/>
        <v>24</v>
      </c>
    </row>
    <row r="12380">
      <c r="A12380" s="10">
        <v>45254.0</v>
      </c>
      <c r="B12380" s="11" t="s">
        <v>6422</v>
      </c>
      <c r="C12380" s="12">
        <v>1.0</v>
      </c>
      <c r="D12380" s="12">
        <f t="shared" si="1"/>
        <v>24</v>
      </c>
    </row>
    <row r="12381">
      <c r="A12381" s="10">
        <v>45254.0</v>
      </c>
      <c r="B12381" s="11" t="s">
        <v>6126</v>
      </c>
      <c r="C12381" s="12">
        <v>1.0</v>
      </c>
      <c r="D12381" s="12">
        <f t="shared" si="1"/>
        <v>24</v>
      </c>
    </row>
    <row r="12382">
      <c r="A12382" s="10">
        <v>45254.0</v>
      </c>
      <c r="B12382" s="11" t="s">
        <v>5886</v>
      </c>
      <c r="C12382" s="12">
        <v>1.0</v>
      </c>
      <c r="D12382" s="12">
        <f t="shared" si="1"/>
        <v>24</v>
      </c>
    </row>
    <row r="12383">
      <c r="A12383" s="10">
        <v>45254.0</v>
      </c>
      <c r="B12383" s="11" t="s">
        <v>2953</v>
      </c>
      <c r="C12383" s="12">
        <v>1.0</v>
      </c>
      <c r="D12383" s="12">
        <f t="shared" si="1"/>
        <v>24</v>
      </c>
    </row>
    <row r="12384">
      <c r="A12384" s="10">
        <v>45254.0</v>
      </c>
      <c r="B12384" s="11" t="s">
        <v>1960</v>
      </c>
      <c r="C12384" s="12">
        <v>1.0</v>
      </c>
      <c r="D12384" s="12">
        <f t="shared" si="1"/>
        <v>24</v>
      </c>
    </row>
    <row r="12385">
      <c r="A12385" s="10">
        <v>45254.0</v>
      </c>
      <c r="B12385" s="11" t="s">
        <v>2694</v>
      </c>
      <c r="C12385" s="12">
        <v>1.0</v>
      </c>
      <c r="D12385" s="12">
        <f t="shared" si="1"/>
        <v>24</v>
      </c>
    </row>
    <row r="12386">
      <c r="A12386" s="10">
        <v>45254.0</v>
      </c>
      <c r="B12386" s="11" t="s">
        <v>4115</v>
      </c>
      <c r="C12386" s="12">
        <v>1.0</v>
      </c>
      <c r="D12386" s="12">
        <f t="shared" si="1"/>
        <v>24</v>
      </c>
    </row>
    <row r="12387">
      <c r="A12387" s="10">
        <v>45254.0</v>
      </c>
      <c r="B12387" s="11" t="s">
        <v>2827</v>
      </c>
      <c r="C12387" s="12">
        <v>1.0</v>
      </c>
      <c r="D12387" s="12">
        <f t="shared" si="1"/>
        <v>24</v>
      </c>
    </row>
    <row r="12388">
      <c r="A12388" s="10">
        <v>45254.0</v>
      </c>
      <c r="B12388" s="11" t="s">
        <v>328</v>
      </c>
      <c r="C12388" s="12">
        <v>1.0</v>
      </c>
      <c r="D12388" s="12">
        <f t="shared" si="1"/>
        <v>24</v>
      </c>
    </row>
    <row r="12389">
      <c r="A12389" s="10">
        <v>45254.0</v>
      </c>
      <c r="B12389" s="11" t="s">
        <v>3050</v>
      </c>
      <c r="C12389" s="12">
        <v>1.0</v>
      </c>
      <c r="D12389" s="12">
        <f t="shared" si="1"/>
        <v>24</v>
      </c>
    </row>
    <row r="12390">
      <c r="A12390" s="10">
        <v>45254.0</v>
      </c>
      <c r="B12390" s="11" t="s">
        <v>1964</v>
      </c>
      <c r="C12390" s="12">
        <v>1.0</v>
      </c>
      <c r="D12390" s="12">
        <f t="shared" si="1"/>
        <v>24</v>
      </c>
    </row>
    <row r="12391">
      <c r="A12391" s="10">
        <v>45254.0</v>
      </c>
      <c r="B12391" s="11" t="s">
        <v>332</v>
      </c>
      <c r="C12391" s="12">
        <v>1.0</v>
      </c>
      <c r="D12391" s="12">
        <f t="shared" si="1"/>
        <v>24</v>
      </c>
    </row>
    <row r="12392">
      <c r="A12392" s="10">
        <v>45246.0</v>
      </c>
      <c r="B12392" s="11" t="s">
        <v>2174</v>
      </c>
      <c r="C12392" s="12">
        <v>1.0</v>
      </c>
      <c r="D12392" s="12">
        <f t="shared" si="1"/>
        <v>16</v>
      </c>
    </row>
    <row r="12393">
      <c r="A12393" s="10">
        <v>45246.0</v>
      </c>
      <c r="B12393" s="11" t="s">
        <v>6440</v>
      </c>
      <c r="C12393" s="12">
        <v>1.0</v>
      </c>
      <c r="D12393" s="12">
        <f t="shared" si="1"/>
        <v>16</v>
      </c>
    </row>
    <row r="12394">
      <c r="A12394" s="10">
        <v>45246.0</v>
      </c>
      <c r="B12394" s="11" t="s">
        <v>6173</v>
      </c>
      <c r="C12394" s="12">
        <v>1.0</v>
      </c>
      <c r="D12394" s="12">
        <f t="shared" si="1"/>
        <v>16</v>
      </c>
    </row>
    <row r="12395">
      <c r="A12395" s="10">
        <v>45246.0</v>
      </c>
      <c r="B12395" s="11" t="s">
        <v>2141</v>
      </c>
      <c r="C12395" s="12">
        <v>1.0</v>
      </c>
      <c r="D12395" s="12">
        <f t="shared" si="1"/>
        <v>16</v>
      </c>
    </row>
    <row r="12396">
      <c r="A12396" s="10">
        <v>45246.0</v>
      </c>
      <c r="B12396" s="11" t="s">
        <v>2545</v>
      </c>
      <c r="C12396" s="12">
        <v>1.0</v>
      </c>
      <c r="D12396" s="12">
        <f t="shared" si="1"/>
        <v>16</v>
      </c>
    </row>
    <row r="12397">
      <c r="A12397" s="10">
        <v>45246.0</v>
      </c>
      <c r="B12397" s="11" t="s">
        <v>2613</v>
      </c>
      <c r="C12397" s="12">
        <v>1.0</v>
      </c>
      <c r="D12397" s="12">
        <f t="shared" si="1"/>
        <v>16</v>
      </c>
    </row>
    <row r="12398">
      <c r="A12398" s="10">
        <v>45246.0</v>
      </c>
      <c r="B12398" s="11" t="s">
        <v>2015</v>
      </c>
      <c r="C12398" s="12">
        <v>1.0</v>
      </c>
      <c r="D12398" s="12">
        <f t="shared" si="1"/>
        <v>16</v>
      </c>
    </row>
    <row r="12399">
      <c r="A12399" s="10">
        <v>45246.0</v>
      </c>
      <c r="B12399" s="11" t="s">
        <v>6441</v>
      </c>
      <c r="C12399" s="12">
        <v>1.0</v>
      </c>
      <c r="D12399" s="12">
        <f t="shared" si="1"/>
        <v>16</v>
      </c>
    </row>
    <row r="12400">
      <c r="A12400" s="10">
        <v>45246.0</v>
      </c>
      <c r="B12400" s="11" t="s">
        <v>1163</v>
      </c>
      <c r="C12400" s="12">
        <v>1.0</v>
      </c>
      <c r="D12400" s="12">
        <f t="shared" si="1"/>
        <v>16</v>
      </c>
    </row>
    <row r="12401">
      <c r="A12401" s="10">
        <v>45246.0</v>
      </c>
      <c r="B12401" s="11" t="s">
        <v>879</v>
      </c>
      <c r="C12401" s="12">
        <v>1.0</v>
      </c>
      <c r="D12401" s="12">
        <f t="shared" si="1"/>
        <v>16</v>
      </c>
    </row>
    <row r="12402">
      <c r="A12402" s="10">
        <v>45246.0</v>
      </c>
      <c r="B12402" s="11" t="s">
        <v>1203</v>
      </c>
      <c r="C12402" s="12">
        <v>1.0</v>
      </c>
      <c r="D12402" s="12">
        <f t="shared" si="1"/>
        <v>16</v>
      </c>
    </row>
    <row r="12403">
      <c r="A12403" s="10">
        <v>45246.0</v>
      </c>
      <c r="B12403" s="11" t="s">
        <v>6044</v>
      </c>
      <c r="C12403" s="12">
        <v>1.0</v>
      </c>
      <c r="D12403" s="12">
        <f t="shared" si="1"/>
        <v>16</v>
      </c>
    </row>
    <row r="12404">
      <c r="A12404" s="10">
        <v>45246.0</v>
      </c>
      <c r="B12404" s="11" t="s">
        <v>619</v>
      </c>
      <c r="C12404" s="12">
        <v>1.0</v>
      </c>
      <c r="D12404" s="12">
        <f t="shared" si="1"/>
        <v>16</v>
      </c>
    </row>
    <row r="12405">
      <c r="A12405" s="10">
        <v>45246.0</v>
      </c>
      <c r="B12405" s="11" t="s">
        <v>6442</v>
      </c>
      <c r="C12405" s="12">
        <v>1.0</v>
      </c>
      <c r="D12405" s="12">
        <f t="shared" si="1"/>
        <v>16</v>
      </c>
    </row>
    <row r="12406">
      <c r="A12406" s="10">
        <v>45246.0</v>
      </c>
      <c r="B12406" s="11" t="s">
        <v>6443</v>
      </c>
      <c r="C12406" s="12">
        <v>1.0</v>
      </c>
      <c r="D12406" s="12">
        <f t="shared" si="1"/>
        <v>16</v>
      </c>
    </row>
    <row r="12407">
      <c r="A12407" s="10">
        <v>45246.0</v>
      </c>
      <c r="B12407" s="11" t="s">
        <v>6444</v>
      </c>
      <c r="C12407" s="12">
        <v>1.0</v>
      </c>
      <c r="D12407" s="12">
        <f t="shared" si="1"/>
        <v>16</v>
      </c>
    </row>
    <row r="12408">
      <c r="A12408" s="10">
        <v>45246.0</v>
      </c>
      <c r="B12408" s="11" t="s">
        <v>1173</v>
      </c>
      <c r="C12408" s="12">
        <v>1.0</v>
      </c>
      <c r="D12408" s="12">
        <f t="shared" si="1"/>
        <v>16</v>
      </c>
    </row>
    <row r="12409">
      <c r="A12409" s="10">
        <v>45246.0</v>
      </c>
      <c r="B12409" s="11" t="s">
        <v>6445</v>
      </c>
      <c r="C12409" s="12">
        <v>1.0</v>
      </c>
      <c r="D12409" s="12">
        <f t="shared" si="1"/>
        <v>16</v>
      </c>
    </row>
    <row r="12410">
      <c r="A12410" s="10">
        <v>45246.0</v>
      </c>
      <c r="B12410" s="11" t="s">
        <v>6446</v>
      </c>
      <c r="C12410" s="12">
        <v>1.0</v>
      </c>
      <c r="D12410" s="12">
        <f t="shared" si="1"/>
        <v>16</v>
      </c>
    </row>
    <row r="12411">
      <c r="A12411" s="10">
        <v>45246.0</v>
      </c>
      <c r="B12411" s="11" t="s">
        <v>221</v>
      </c>
      <c r="C12411" s="12">
        <v>1.0</v>
      </c>
      <c r="D12411" s="12">
        <f t="shared" si="1"/>
        <v>16</v>
      </c>
    </row>
    <row r="12412">
      <c r="A12412" s="10">
        <v>45246.0</v>
      </c>
      <c r="B12412" s="11" t="s">
        <v>6447</v>
      </c>
      <c r="C12412" s="12">
        <v>1.0</v>
      </c>
      <c r="D12412" s="12">
        <f t="shared" si="1"/>
        <v>16</v>
      </c>
    </row>
    <row r="12413">
      <c r="A12413" s="10">
        <v>45246.0</v>
      </c>
      <c r="B12413" s="11" t="s">
        <v>2249</v>
      </c>
      <c r="C12413" s="12">
        <v>1.0</v>
      </c>
      <c r="D12413" s="12">
        <f t="shared" si="1"/>
        <v>16</v>
      </c>
    </row>
    <row r="12414">
      <c r="A12414" s="10">
        <v>45246.0</v>
      </c>
      <c r="B12414" s="11" t="s">
        <v>6448</v>
      </c>
      <c r="C12414" s="12">
        <v>1.0</v>
      </c>
      <c r="D12414" s="12">
        <f t="shared" si="1"/>
        <v>16</v>
      </c>
    </row>
    <row r="12415">
      <c r="A12415" s="10">
        <v>45234.0</v>
      </c>
      <c r="B12415" s="11" t="s">
        <v>4381</v>
      </c>
      <c r="C12415" s="12">
        <v>1.0</v>
      </c>
      <c r="D12415" s="12">
        <f t="shared" si="1"/>
        <v>4</v>
      </c>
    </row>
    <row r="12416">
      <c r="A12416" s="10">
        <v>45234.0</v>
      </c>
      <c r="B12416" s="11" t="s">
        <v>5854</v>
      </c>
      <c r="C12416" s="12">
        <v>1.0</v>
      </c>
      <c r="D12416" s="12">
        <f t="shared" si="1"/>
        <v>4</v>
      </c>
    </row>
    <row r="12417">
      <c r="A12417" s="10">
        <v>45234.0</v>
      </c>
      <c r="B12417" s="11" t="s">
        <v>1173</v>
      </c>
      <c r="C12417" s="12">
        <v>1.0</v>
      </c>
      <c r="D12417" s="12">
        <f t="shared" si="1"/>
        <v>4</v>
      </c>
    </row>
    <row r="12418">
      <c r="A12418" s="10">
        <v>45234.0</v>
      </c>
      <c r="B12418" s="11" t="s">
        <v>2563</v>
      </c>
      <c r="C12418" s="12">
        <v>1.0</v>
      </c>
      <c r="D12418" s="12">
        <f t="shared" si="1"/>
        <v>4</v>
      </c>
    </row>
    <row r="12419">
      <c r="A12419" s="10">
        <v>45234.0</v>
      </c>
      <c r="B12419" s="11" t="s">
        <v>51</v>
      </c>
      <c r="C12419" s="12">
        <v>1.0</v>
      </c>
      <c r="D12419" s="12">
        <f t="shared" si="1"/>
        <v>4</v>
      </c>
    </row>
    <row r="12420">
      <c r="A12420" s="10">
        <v>45234.0</v>
      </c>
      <c r="B12420" s="11" t="s">
        <v>6449</v>
      </c>
      <c r="C12420" s="12">
        <v>1.0</v>
      </c>
      <c r="D12420" s="12">
        <f t="shared" si="1"/>
        <v>4</v>
      </c>
    </row>
    <row r="12421">
      <c r="A12421" s="10">
        <v>45234.0</v>
      </c>
      <c r="B12421" s="11" t="s">
        <v>2921</v>
      </c>
      <c r="C12421" s="12">
        <v>1.0</v>
      </c>
      <c r="D12421" s="12">
        <f t="shared" si="1"/>
        <v>4</v>
      </c>
    </row>
    <row r="12422">
      <c r="A12422" s="10">
        <v>45234.0</v>
      </c>
      <c r="B12422" s="11" t="s">
        <v>1066</v>
      </c>
      <c r="C12422" s="12">
        <v>1.0</v>
      </c>
      <c r="D12422" s="12">
        <f t="shared" si="1"/>
        <v>4</v>
      </c>
    </row>
    <row r="12423">
      <c r="A12423" s="10">
        <v>45234.0</v>
      </c>
      <c r="B12423" s="11" t="s">
        <v>3390</v>
      </c>
      <c r="C12423" s="12">
        <v>1.0</v>
      </c>
      <c r="D12423" s="12">
        <f t="shared" si="1"/>
        <v>4</v>
      </c>
    </row>
    <row r="12424">
      <c r="A12424" s="10">
        <v>45234.0</v>
      </c>
      <c r="B12424" s="11" t="s">
        <v>6450</v>
      </c>
      <c r="C12424" s="12">
        <v>1.0</v>
      </c>
      <c r="D12424" s="12">
        <f t="shared" si="1"/>
        <v>4</v>
      </c>
    </row>
    <row r="12425">
      <c r="A12425" s="10">
        <v>45234.0</v>
      </c>
      <c r="B12425" s="11" t="s">
        <v>4111</v>
      </c>
      <c r="C12425" s="12">
        <v>1.0</v>
      </c>
      <c r="D12425" s="12">
        <f t="shared" si="1"/>
        <v>4</v>
      </c>
    </row>
    <row r="12426">
      <c r="A12426" s="10">
        <v>45234.0</v>
      </c>
      <c r="B12426" s="11" t="s">
        <v>2477</v>
      </c>
      <c r="C12426" s="12">
        <v>1.0</v>
      </c>
      <c r="D12426" s="12">
        <f t="shared" si="1"/>
        <v>4</v>
      </c>
    </row>
    <row r="12427">
      <c r="A12427" s="10">
        <v>45234.0</v>
      </c>
      <c r="B12427" s="11" t="s">
        <v>1128</v>
      </c>
      <c r="C12427" s="12">
        <v>1.0</v>
      </c>
      <c r="D12427" s="12">
        <f t="shared" si="1"/>
        <v>4</v>
      </c>
    </row>
    <row r="12428">
      <c r="A12428" s="10">
        <v>45234.0</v>
      </c>
      <c r="B12428" s="11" t="s">
        <v>1662</v>
      </c>
      <c r="C12428" s="12">
        <v>1.0</v>
      </c>
      <c r="D12428" s="12">
        <f t="shared" si="1"/>
        <v>4</v>
      </c>
    </row>
    <row r="12429">
      <c r="A12429" s="10">
        <v>45234.0</v>
      </c>
      <c r="B12429" s="11" t="s">
        <v>6451</v>
      </c>
      <c r="C12429" s="12">
        <v>1.0</v>
      </c>
      <c r="D12429" s="12">
        <f t="shared" si="1"/>
        <v>4</v>
      </c>
    </row>
    <row r="12430">
      <c r="A12430" s="10">
        <v>45234.0</v>
      </c>
      <c r="B12430" s="11" t="s">
        <v>2963</v>
      </c>
      <c r="C12430" s="12">
        <v>1.0</v>
      </c>
      <c r="D12430" s="12">
        <f t="shared" si="1"/>
        <v>4</v>
      </c>
    </row>
    <row r="12431">
      <c r="A12431" s="10">
        <v>45234.0</v>
      </c>
      <c r="B12431" s="11" t="s">
        <v>6452</v>
      </c>
      <c r="C12431" s="12">
        <v>1.0</v>
      </c>
      <c r="D12431" s="12">
        <f t="shared" si="1"/>
        <v>4</v>
      </c>
    </row>
    <row r="12432">
      <c r="A12432" s="10">
        <v>45236.0</v>
      </c>
      <c r="B12432" s="11" t="s">
        <v>363</v>
      </c>
      <c r="C12432" s="12">
        <v>1.0</v>
      </c>
      <c r="D12432" s="12">
        <f t="shared" si="1"/>
        <v>6</v>
      </c>
    </row>
    <row r="12433">
      <c r="A12433" s="10">
        <v>45236.0</v>
      </c>
      <c r="B12433" s="11" t="s">
        <v>557</v>
      </c>
      <c r="C12433" s="12">
        <v>1.0</v>
      </c>
      <c r="D12433" s="12">
        <f t="shared" si="1"/>
        <v>6</v>
      </c>
    </row>
    <row r="12434">
      <c r="A12434" s="10">
        <v>45236.0</v>
      </c>
      <c r="B12434" s="11" t="s">
        <v>6453</v>
      </c>
      <c r="C12434" s="12">
        <v>1.0</v>
      </c>
      <c r="D12434" s="12">
        <f t="shared" si="1"/>
        <v>6</v>
      </c>
    </row>
    <row r="12435">
      <c r="A12435" s="10">
        <v>45236.0</v>
      </c>
      <c r="B12435" s="11" t="s">
        <v>879</v>
      </c>
      <c r="C12435" s="12">
        <v>1.0</v>
      </c>
      <c r="D12435" s="12">
        <f t="shared" si="1"/>
        <v>6</v>
      </c>
    </row>
    <row r="12436">
      <c r="A12436" s="10">
        <v>45236.0</v>
      </c>
      <c r="B12436" s="11" t="s">
        <v>5356</v>
      </c>
      <c r="C12436" s="12">
        <v>1.0</v>
      </c>
      <c r="D12436" s="12">
        <f t="shared" si="1"/>
        <v>6</v>
      </c>
    </row>
    <row r="12437">
      <c r="A12437" s="10">
        <v>45236.0</v>
      </c>
      <c r="B12437" s="11" t="s">
        <v>6454</v>
      </c>
      <c r="C12437" s="12">
        <v>1.0</v>
      </c>
      <c r="D12437" s="12">
        <f t="shared" si="1"/>
        <v>6</v>
      </c>
    </row>
    <row r="12438">
      <c r="A12438" s="10">
        <v>45236.0</v>
      </c>
      <c r="B12438" s="11" t="s">
        <v>6455</v>
      </c>
      <c r="C12438" s="12">
        <v>1.0</v>
      </c>
      <c r="D12438" s="12">
        <f t="shared" si="1"/>
        <v>6</v>
      </c>
    </row>
    <row r="12439">
      <c r="A12439" s="10">
        <v>45236.0</v>
      </c>
      <c r="B12439" s="11" t="s">
        <v>1742</v>
      </c>
      <c r="C12439" s="12">
        <v>1.0</v>
      </c>
      <c r="D12439" s="12">
        <f t="shared" si="1"/>
        <v>6</v>
      </c>
    </row>
    <row r="12440">
      <c r="A12440" s="10">
        <v>45236.0</v>
      </c>
      <c r="B12440" s="11" t="s">
        <v>272</v>
      </c>
      <c r="C12440" s="12">
        <v>1.0</v>
      </c>
      <c r="D12440" s="12">
        <f t="shared" si="1"/>
        <v>6</v>
      </c>
    </row>
    <row r="12441">
      <c r="A12441" s="10">
        <v>45236.0</v>
      </c>
      <c r="B12441" s="11" t="s">
        <v>6456</v>
      </c>
      <c r="C12441" s="12">
        <v>1.0</v>
      </c>
      <c r="D12441" s="12">
        <f t="shared" si="1"/>
        <v>6</v>
      </c>
    </row>
    <row r="12442">
      <c r="A12442" s="10">
        <v>45236.0</v>
      </c>
      <c r="B12442" s="11" t="s">
        <v>6457</v>
      </c>
      <c r="C12442" s="12">
        <v>1.0</v>
      </c>
      <c r="D12442" s="12">
        <f t="shared" si="1"/>
        <v>6</v>
      </c>
    </row>
    <row r="12443">
      <c r="A12443" s="10">
        <v>45236.0</v>
      </c>
      <c r="B12443" s="11" t="s">
        <v>1020</v>
      </c>
      <c r="C12443" s="12">
        <v>1.0</v>
      </c>
      <c r="D12443" s="12">
        <f t="shared" si="1"/>
        <v>6</v>
      </c>
    </row>
    <row r="12444">
      <c r="A12444" s="10">
        <v>45236.0</v>
      </c>
      <c r="B12444" s="11" t="s">
        <v>6458</v>
      </c>
      <c r="C12444" s="12">
        <v>1.0</v>
      </c>
      <c r="D12444" s="12">
        <f t="shared" si="1"/>
        <v>6</v>
      </c>
    </row>
    <row r="12445">
      <c r="A12445" s="10">
        <v>45236.0</v>
      </c>
      <c r="B12445" s="11" t="s">
        <v>4822</v>
      </c>
      <c r="C12445" s="12">
        <v>1.0</v>
      </c>
      <c r="D12445" s="12">
        <f t="shared" si="1"/>
        <v>6</v>
      </c>
    </row>
    <row r="12446">
      <c r="A12446" s="10">
        <v>45236.0</v>
      </c>
      <c r="B12446" s="11" t="s">
        <v>6459</v>
      </c>
      <c r="C12446" s="12">
        <v>1.0</v>
      </c>
      <c r="D12446" s="12">
        <f t="shared" si="1"/>
        <v>6</v>
      </c>
    </row>
    <row r="12447">
      <c r="A12447" s="10">
        <v>45236.0</v>
      </c>
      <c r="B12447" s="11" t="s">
        <v>6460</v>
      </c>
      <c r="C12447" s="12">
        <v>1.0</v>
      </c>
      <c r="D12447" s="12">
        <f t="shared" si="1"/>
        <v>6</v>
      </c>
    </row>
    <row r="12448">
      <c r="A12448" s="10">
        <v>45243.0</v>
      </c>
      <c r="B12448" s="11" t="s">
        <v>2391</v>
      </c>
      <c r="C12448" s="12">
        <v>1.0</v>
      </c>
      <c r="D12448" s="12">
        <f t="shared" si="1"/>
        <v>13</v>
      </c>
    </row>
    <row r="12449">
      <c r="A12449" s="10">
        <v>45243.0</v>
      </c>
      <c r="B12449" s="11" t="s">
        <v>5056</v>
      </c>
      <c r="C12449" s="12">
        <v>1.0</v>
      </c>
      <c r="D12449" s="12">
        <f t="shared" si="1"/>
        <v>13</v>
      </c>
    </row>
    <row r="12450">
      <c r="A12450" s="10">
        <v>45243.0</v>
      </c>
      <c r="B12450" s="11" t="s">
        <v>3984</v>
      </c>
      <c r="C12450" s="12">
        <v>1.0</v>
      </c>
      <c r="D12450" s="12">
        <f t="shared" si="1"/>
        <v>13</v>
      </c>
    </row>
    <row r="12451">
      <c r="A12451" s="10">
        <v>45243.0</v>
      </c>
      <c r="B12451" s="11" t="s">
        <v>4327</v>
      </c>
      <c r="C12451" s="12">
        <v>1.0</v>
      </c>
      <c r="D12451" s="12">
        <f t="shared" si="1"/>
        <v>13</v>
      </c>
    </row>
    <row r="12452">
      <c r="A12452" s="10">
        <v>45243.0</v>
      </c>
      <c r="B12452" s="11" t="s">
        <v>135</v>
      </c>
      <c r="C12452" s="12">
        <v>1.0</v>
      </c>
      <c r="D12452" s="12">
        <f t="shared" si="1"/>
        <v>13</v>
      </c>
    </row>
    <row r="12453">
      <c r="A12453" s="10">
        <v>45243.0</v>
      </c>
      <c r="B12453" s="11" t="s">
        <v>4857</v>
      </c>
      <c r="C12453" s="12">
        <v>1.0</v>
      </c>
      <c r="D12453" s="12">
        <f t="shared" si="1"/>
        <v>13</v>
      </c>
    </row>
    <row r="12454">
      <c r="A12454" s="10">
        <v>45243.0</v>
      </c>
      <c r="B12454" s="11" t="s">
        <v>6461</v>
      </c>
      <c r="C12454" s="12">
        <v>1.0</v>
      </c>
      <c r="D12454" s="12">
        <f t="shared" si="1"/>
        <v>13</v>
      </c>
    </row>
    <row r="12455">
      <c r="A12455" s="10">
        <v>45243.0</v>
      </c>
      <c r="B12455" s="11" t="s">
        <v>1528</v>
      </c>
      <c r="C12455" s="12">
        <v>1.0</v>
      </c>
      <c r="D12455" s="12">
        <f t="shared" si="1"/>
        <v>13</v>
      </c>
    </row>
    <row r="12456">
      <c r="A12456" s="10">
        <v>45243.0</v>
      </c>
      <c r="B12456" s="11" t="s">
        <v>2192</v>
      </c>
      <c r="C12456" s="12">
        <v>1.0</v>
      </c>
      <c r="D12456" s="12">
        <f t="shared" si="1"/>
        <v>13</v>
      </c>
    </row>
    <row r="12457">
      <c r="A12457" s="10">
        <v>45243.0</v>
      </c>
      <c r="B12457" s="11" t="s">
        <v>6462</v>
      </c>
      <c r="C12457" s="12">
        <v>1.0</v>
      </c>
      <c r="D12457" s="12">
        <f t="shared" si="1"/>
        <v>13</v>
      </c>
    </row>
    <row r="12458">
      <c r="A12458" s="10">
        <v>45243.0</v>
      </c>
      <c r="B12458" s="11" t="s">
        <v>3762</v>
      </c>
      <c r="C12458" s="12">
        <v>1.0</v>
      </c>
      <c r="D12458" s="12">
        <f t="shared" si="1"/>
        <v>13</v>
      </c>
    </row>
    <row r="12459">
      <c r="A12459" s="10">
        <v>45243.0</v>
      </c>
      <c r="B12459" s="11" t="s">
        <v>3679</v>
      </c>
      <c r="C12459" s="12">
        <v>1.0</v>
      </c>
      <c r="D12459" s="12">
        <f t="shared" si="1"/>
        <v>13</v>
      </c>
    </row>
    <row r="12460">
      <c r="A12460" s="10">
        <v>45243.0</v>
      </c>
      <c r="B12460" s="11" t="s">
        <v>6437</v>
      </c>
      <c r="C12460" s="12">
        <v>1.0</v>
      </c>
      <c r="D12460" s="12">
        <f t="shared" si="1"/>
        <v>13</v>
      </c>
    </row>
    <row r="12461">
      <c r="A12461" s="10">
        <v>45243.0</v>
      </c>
      <c r="B12461" s="11" t="s">
        <v>6463</v>
      </c>
      <c r="C12461" s="12">
        <v>1.0</v>
      </c>
      <c r="D12461" s="12">
        <f t="shared" si="1"/>
        <v>13</v>
      </c>
    </row>
    <row r="12462">
      <c r="A12462" s="10">
        <v>45243.0</v>
      </c>
      <c r="B12462" s="11" t="s">
        <v>172</v>
      </c>
      <c r="C12462" s="12">
        <v>1.0</v>
      </c>
      <c r="D12462" s="12">
        <f t="shared" si="1"/>
        <v>13</v>
      </c>
    </row>
    <row r="12463">
      <c r="A12463" s="10">
        <v>45243.0</v>
      </c>
      <c r="B12463" s="11" t="s">
        <v>6464</v>
      </c>
      <c r="C12463" s="12">
        <v>1.0</v>
      </c>
      <c r="D12463" s="12">
        <f t="shared" si="1"/>
        <v>13</v>
      </c>
    </row>
    <row r="12464">
      <c r="A12464" s="10">
        <v>45243.0</v>
      </c>
      <c r="B12464" s="11" t="s">
        <v>6465</v>
      </c>
      <c r="C12464" s="12">
        <v>1.0</v>
      </c>
      <c r="D12464" s="12">
        <f t="shared" si="1"/>
        <v>13</v>
      </c>
    </row>
    <row r="12465">
      <c r="A12465" s="10">
        <v>45243.0</v>
      </c>
      <c r="B12465" s="11" t="s">
        <v>6466</v>
      </c>
      <c r="C12465" s="12">
        <v>1.0</v>
      </c>
      <c r="D12465" s="12">
        <f t="shared" si="1"/>
        <v>13</v>
      </c>
    </row>
    <row r="12466">
      <c r="A12466" s="10">
        <v>45243.0</v>
      </c>
      <c r="B12466" s="11" t="s">
        <v>6467</v>
      </c>
      <c r="C12466" s="12">
        <v>1.0</v>
      </c>
      <c r="D12466" s="12">
        <f t="shared" si="1"/>
        <v>13</v>
      </c>
    </row>
    <row r="12467">
      <c r="A12467" s="10">
        <v>45243.0</v>
      </c>
      <c r="B12467" s="11" t="s">
        <v>2664</v>
      </c>
      <c r="C12467" s="12">
        <v>1.0</v>
      </c>
      <c r="D12467" s="12">
        <f t="shared" si="1"/>
        <v>13</v>
      </c>
    </row>
    <row r="12468">
      <c r="A12468" s="10">
        <v>45243.0</v>
      </c>
      <c r="B12468" s="11" t="s">
        <v>6468</v>
      </c>
      <c r="C12468" s="12">
        <v>1.0</v>
      </c>
      <c r="D12468" s="12">
        <f t="shared" si="1"/>
        <v>13</v>
      </c>
    </row>
    <row r="12469">
      <c r="A12469" s="10">
        <v>45243.0</v>
      </c>
      <c r="B12469" s="11" t="s">
        <v>6469</v>
      </c>
      <c r="C12469" s="12">
        <v>1.0</v>
      </c>
      <c r="D12469" s="12">
        <f t="shared" si="1"/>
        <v>13</v>
      </c>
    </row>
    <row r="12470">
      <c r="A12470" s="10">
        <v>45243.0</v>
      </c>
      <c r="B12470" s="11" t="s">
        <v>6470</v>
      </c>
      <c r="C12470" s="12">
        <v>1.0</v>
      </c>
      <c r="D12470" s="12">
        <f t="shared" si="1"/>
        <v>13</v>
      </c>
    </row>
    <row r="12471">
      <c r="A12471" s="10">
        <v>45243.0</v>
      </c>
      <c r="B12471" s="11" t="s">
        <v>6471</v>
      </c>
      <c r="C12471" s="12">
        <v>1.0</v>
      </c>
      <c r="D12471" s="12">
        <f t="shared" si="1"/>
        <v>13</v>
      </c>
    </row>
    <row r="12472">
      <c r="A12472" s="10">
        <v>45243.0</v>
      </c>
      <c r="B12472" s="11" t="s">
        <v>5231</v>
      </c>
      <c r="C12472" s="12">
        <v>1.0</v>
      </c>
      <c r="D12472" s="12">
        <f t="shared" si="1"/>
        <v>13</v>
      </c>
    </row>
    <row r="12473">
      <c r="A12473" s="10">
        <v>45243.0</v>
      </c>
      <c r="B12473" s="11" t="s">
        <v>6472</v>
      </c>
      <c r="C12473" s="12">
        <v>1.0</v>
      </c>
      <c r="D12473" s="12">
        <f t="shared" si="1"/>
        <v>13</v>
      </c>
    </row>
    <row r="12474">
      <c r="A12474" s="10">
        <v>45244.0</v>
      </c>
      <c r="B12474" s="11" t="s">
        <v>6473</v>
      </c>
      <c r="C12474" s="12">
        <v>1.0</v>
      </c>
      <c r="D12474" s="12">
        <f t="shared" si="1"/>
        <v>14</v>
      </c>
    </row>
    <row r="12475">
      <c r="A12475" s="10">
        <v>45244.0</v>
      </c>
      <c r="B12475" s="11" t="s">
        <v>1352</v>
      </c>
      <c r="C12475" s="12">
        <v>1.0</v>
      </c>
      <c r="D12475" s="12">
        <f t="shared" si="1"/>
        <v>14</v>
      </c>
    </row>
    <row r="12476">
      <c r="A12476" s="10">
        <v>45244.0</v>
      </c>
      <c r="B12476" s="11" t="s">
        <v>6474</v>
      </c>
      <c r="C12476" s="12">
        <v>1.0</v>
      </c>
      <c r="D12476" s="12">
        <f t="shared" si="1"/>
        <v>14</v>
      </c>
    </row>
    <row r="12477">
      <c r="A12477" s="10">
        <v>45244.0</v>
      </c>
      <c r="B12477" s="11" t="s">
        <v>1583</v>
      </c>
      <c r="C12477" s="12">
        <v>1.0</v>
      </c>
      <c r="D12477" s="12">
        <f t="shared" si="1"/>
        <v>14</v>
      </c>
    </row>
    <row r="12478">
      <c r="A12478" s="10">
        <v>45244.0</v>
      </c>
      <c r="B12478" s="11" t="s">
        <v>879</v>
      </c>
      <c r="C12478" s="12">
        <v>1.0</v>
      </c>
      <c r="D12478" s="12">
        <f t="shared" si="1"/>
        <v>14</v>
      </c>
    </row>
    <row r="12479">
      <c r="A12479" s="10">
        <v>45244.0</v>
      </c>
      <c r="B12479" s="11" t="s">
        <v>1204</v>
      </c>
      <c r="C12479" s="12">
        <v>1.0</v>
      </c>
      <c r="D12479" s="12">
        <f t="shared" si="1"/>
        <v>14</v>
      </c>
    </row>
    <row r="12480">
      <c r="A12480" s="10">
        <v>45244.0</v>
      </c>
      <c r="B12480" s="11" t="s">
        <v>6475</v>
      </c>
      <c r="C12480" s="12">
        <v>1.0</v>
      </c>
      <c r="D12480" s="12">
        <f t="shared" si="1"/>
        <v>14</v>
      </c>
    </row>
    <row r="12481">
      <c r="A12481" s="10">
        <v>45244.0</v>
      </c>
      <c r="B12481" s="11" t="s">
        <v>1886</v>
      </c>
      <c r="C12481" s="12">
        <v>1.0</v>
      </c>
      <c r="D12481" s="12">
        <f t="shared" si="1"/>
        <v>14</v>
      </c>
    </row>
    <row r="12482">
      <c r="A12482" s="10">
        <v>45244.0</v>
      </c>
      <c r="B12482" s="11" t="s">
        <v>156</v>
      </c>
      <c r="C12482" s="12">
        <v>1.0</v>
      </c>
      <c r="D12482" s="12">
        <f t="shared" si="1"/>
        <v>14</v>
      </c>
    </row>
    <row r="12483">
      <c r="A12483" s="10">
        <v>45244.0</v>
      </c>
      <c r="B12483" s="11" t="s">
        <v>863</v>
      </c>
      <c r="C12483" s="12">
        <v>1.0</v>
      </c>
      <c r="D12483" s="12">
        <f t="shared" si="1"/>
        <v>14</v>
      </c>
    </row>
    <row r="12484">
      <c r="A12484" s="10">
        <v>45244.0</v>
      </c>
      <c r="B12484" s="11" t="s">
        <v>797</v>
      </c>
      <c r="C12484" s="12">
        <v>1.0</v>
      </c>
      <c r="D12484" s="12">
        <f t="shared" si="1"/>
        <v>14</v>
      </c>
    </row>
    <row r="12485">
      <c r="A12485" s="10">
        <v>45244.0</v>
      </c>
      <c r="B12485" s="11" t="s">
        <v>1047</v>
      </c>
      <c r="C12485" s="12">
        <v>1.0</v>
      </c>
      <c r="D12485" s="12">
        <f t="shared" si="1"/>
        <v>14</v>
      </c>
    </row>
    <row r="12486">
      <c r="A12486" s="10">
        <v>45244.0</v>
      </c>
      <c r="B12486" s="11" t="s">
        <v>2267</v>
      </c>
      <c r="C12486" s="12">
        <v>1.0</v>
      </c>
      <c r="D12486" s="12">
        <f t="shared" si="1"/>
        <v>14</v>
      </c>
    </row>
    <row r="12487">
      <c r="A12487" s="10">
        <v>45244.0</v>
      </c>
      <c r="B12487" s="11" t="s">
        <v>968</v>
      </c>
      <c r="C12487" s="12">
        <v>1.0</v>
      </c>
      <c r="D12487" s="12">
        <f t="shared" si="1"/>
        <v>14</v>
      </c>
    </row>
    <row r="12488">
      <c r="A12488" s="10">
        <v>45244.0</v>
      </c>
      <c r="B12488" s="11" t="s">
        <v>6476</v>
      </c>
      <c r="C12488" s="12">
        <v>1.0</v>
      </c>
      <c r="D12488" s="12">
        <f t="shared" si="1"/>
        <v>14</v>
      </c>
    </row>
    <row r="12489">
      <c r="A12489" s="10">
        <v>45244.0</v>
      </c>
      <c r="B12489" s="11" t="s">
        <v>5249</v>
      </c>
      <c r="C12489" s="12">
        <v>1.0</v>
      </c>
      <c r="D12489" s="12">
        <f t="shared" si="1"/>
        <v>14</v>
      </c>
    </row>
    <row r="12490">
      <c r="A12490" s="10">
        <v>45244.0</v>
      </c>
      <c r="B12490" s="11" t="s">
        <v>674</v>
      </c>
      <c r="C12490" s="12">
        <v>1.0</v>
      </c>
      <c r="D12490" s="12">
        <f t="shared" si="1"/>
        <v>14</v>
      </c>
    </row>
    <row r="12491">
      <c r="A12491" s="10">
        <v>45244.0</v>
      </c>
      <c r="B12491" s="11" t="s">
        <v>6477</v>
      </c>
      <c r="C12491" s="12">
        <v>1.0</v>
      </c>
      <c r="D12491" s="12">
        <f t="shared" si="1"/>
        <v>14</v>
      </c>
    </row>
    <row r="12492">
      <c r="A12492" s="10">
        <v>45249.0</v>
      </c>
      <c r="B12492" s="11" t="s">
        <v>6478</v>
      </c>
      <c r="C12492" s="12">
        <v>1.0</v>
      </c>
      <c r="D12492" s="12">
        <f t="shared" si="1"/>
        <v>19</v>
      </c>
    </row>
    <row r="12493">
      <c r="A12493" s="10">
        <v>45249.0</v>
      </c>
      <c r="B12493" s="11" t="s">
        <v>1642</v>
      </c>
      <c r="C12493" s="12">
        <v>1.0</v>
      </c>
      <c r="D12493" s="12">
        <f t="shared" si="1"/>
        <v>19</v>
      </c>
    </row>
    <row r="12494">
      <c r="A12494" s="10">
        <v>45249.0</v>
      </c>
      <c r="B12494" s="11" t="s">
        <v>939</v>
      </c>
      <c r="C12494" s="12">
        <v>1.0</v>
      </c>
      <c r="D12494" s="12">
        <f t="shared" si="1"/>
        <v>19</v>
      </c>
    </row>
    <row r="12495">
      <c r="A12495" s="10">
        <v>45249.0</v>
      </c>
      <c r="B12495" s="11" t="s">
        <v>306</v>
      </c>
      <c r="C12495" s="12">
        <v>1.0</v>
      </c>
      <c r="D12495" s="12">
        <f t="shared" si="1"/>
        <v>19</v>
      </c>
    </row>
    <row r="12496">
      <c r="A12496" s="10">
        <v>45249.0</v>
      </c>
      <c r="B12496" s="11" t="s">
        <v>4385</v>
      </c>
      <c r="C12496" s="12">
        <v>1.0</v>
      </c>
      <c r="D12496" s="12">
        <f t="shared" si="1"/>
        <v>19</v>
      </c>
    </row>
    <row r="12497">
      <c r="A12497" s="10">
        <v>45249.0</v>
      </c>
      <c r="B12497" s="11" t="s">
        <v>6479</v>
      </c>
      <c r="C12497" s="12">
        <v>1.0</v>
      </c>
      <c r="D12497" s="12">
        <f t="shared" si="1"/>
        <v>19</v>
      </c>
    </row>
    <row r="12498">
      <c r="A12498" s="10">
        <v>45249.0</v>
      </c>
      <c r="B12498" s="11" t="s">
        <v>4200</v>
      </c>
      <c r="C12498" s="12">
        <v>1.0</v>
      </c>
      <c r="D12498" s="12">
        <f t="shared" si="1"/>
        <v>19</v>
      </c>
    </row>
    <row r="12499">
      <c r="A12499" s="10">
        <v>45245.0</v>
      </c>
      <c r="B12499" s="11" t="s">
        <v>2030</v>
      </c>
      <c r="C12499" s="12">
        <v>1.0</v>
      </c>
      <c r="D12499" s="12">
        <f t="shared" si="1"/>
        <v>15</v>
      </c>
    </row>
    <row r="12500">
      <c r="A12500" s="10">
        <v>45245.0</v>
      </c>
      <c r="B12500" s="11" t="s">
        <v>6480</v>
      </c>
      <c r="C12500" s="12">
        <v>1.0</v>
      </c>
      <c r="D12500" s="12">
        <f t="shared" si="1"/>
        <v>15</v>
      </c>
    </row>
    <row r="12501">
      <c r="A12501" s="10">
        <v>45245.0</v>
      </c>
      <c r="B12501" s="11" t="s">
        <v>620</v>
      </c>
      <c r="C12501" s="12">
        <v>1.0</v>
      </c>
      <c r="D12501" s="12">
        <f t="shared" si="1"/>
        <v>15</v>
      </c>
    </row>
    <row r="12502">
      <c r="A12502" s="10">
        <v>45245.0</v>
      </c>
      <c r="B12502" s="11" t="s">
        <v>929</v>
      </c>
      <c r="C12502" s="12">
        <v>1.0</v>
      </c>
      <c r="D12502" s="12">
        <f t="shared" si="1"/>
        <v>15</v>
      </c>
    </row>
    <row r="12503">
      <c r="A12503" s="10">
        <v>45245.0</v>
      </c>
      <c r="B12503" s="11" t="s">
        <v>6481</v>
      </c>
      <c r="C12503" s="12">
        <v>1.0</v>
      </c>
      <c r="D12503" s="12">
        <f t="shared" si="1"/>
        <v>15</v>
      </c>
    </row>
    <row r="12504">
      <c r="A12504" s="10">
        <v>45245.0</v>
      </c>
      <c r="B12504" s="11" t="s">
        <v>3360</v>
      </c>
      <c r="C12504" s="12">
        <v>1.0</v>
      </c>
      <c r="D12504" s="12">
        <f t="shared" si="1"/>
        <v>15</v>
      </c>
    </row>
    <row r="12505">
      <c r="A12505" s="10">
        <v>45245.0</v>
      </c>
      <c r="B12505" s="11" t="s">
        <v>3536</v>
      </c>
      <c r="C12505" s="12">
        <v>1.0</v>
      </c>
      <c r="D12505" s="12">
        <f t="shared" si="1"/>
        <v>15</v>
      </c>
    </row>
    <row r="12506">
      <c r="A12506" s="10">
        <v>45245.0</v>
      </c>
      <c r="B12506" s="11" t="s">
        <v>2124</v>
      </c>
      <c r="C12506" s="12">
        <v>1.0</v>
      </c>
      <c r="D12506" s="12">
        <f t="shared" si="1"/>
        <v>15</v>
      </c>
    </row>
    <row r="12507">
      <c r="A12507" s="10">
        <v>45245.0</v>
      </c>
      <c r="B12507" s="11" t="s">
        <v>6482</v>
      </c>
      <c r="C12507" s="12">
        <v>1.0</v>
      </c>
      <c r="D12507" s="12">
        <f t="shared" si="1"/>
        <v>15</v>
      </c>
    </row>
    <row r="12508">
      <c r="A12508" s="10">
        <v>45245.0</v>
      </c>
      <c r="B12508" s="11" t="s">
        <v>6483</v>
      </c>
      <c r="C12508" s="12">
        <v>1.0</v>
      </c>
      <c r="D12508" s="12">
        <f t="shared" si="1"/>
        <v>15</v>
      </c>
    </row>
    <row r="12509">
      <c r="A12509" s="10">
        <v>45245.0</v>
      </c>
      <c r="B12509" s="11" t="s">
        <v>6484</v>
      </c>
      <c r="C12509" s="12">
        <v>1.0</v>
      </c>
      <c r="D12509" s="12">
        <f t="shared" si="1"/>
        <v>15</v>
      </c>
    </row>
    <row r="12510">
      <c r="A12510" s="10">
        <v>45245.0</v>
      </c>
      <c r="B12510" s="11" t="s">
        <v>6485</v>
      </c>
      <c r="C12510" s="12">
        <v>1.0</v>
      </c>
      <c r="D12510" s="12">
        <f t="shared" si="1"/>
        <v>15</v>
      </c>
    </row>
    <row r="12511">
      <c r="A12511" s="10">
        <v>45245.0</v>
      </c>
      <c r="B12511" s="11" t="s">
        <v>6486</v>
      </c>
      <c r="C12511" s="12">
        <v>1.0</v>
      </c>
      <c r="D12511" s="12">
        <f t="shared" si="1"/>
        <v>15</v>
      </c>
    </row>
    <row r="12512">
      <c r="A12512" s="10">
        <v>45245.0</v>
      </c>
      <c r="B12512" s="11" t="s">
        <v>6487</v>
      </c>
      <c r="C12512" s="12">
        <v>1.0</v>
      </c>
      <c r="D12512" s="12">
        <f t="shared" si="1"/>
        <v>15</v>
      </c>
    </row>
    <row r="12513">
      <c r="A12513" s="10">
        <v>45245.0</v>
      </c>
      <c r="B12513" s="11" t="s">
        <v>2388</v>
      </c>
      <c r="C12513" s="12">
        <v>1.0</v>
      </c>
      <c r="D12513" s="12">
        <f t="shared" si="1"/>
        <v>15</v>
      </c>
    </row>
    <row r="12514">
      <c r="A12514" s="10">
        <v>45245.0</v>
      </c>
      <c r="B12514" s="11" t="s">
        <v>1679</v>
      </c>
      <c r="C12514" s="12">
        <v>1.0</v>
      </c>
      <c r="D12514" s="12">
        <f t="shared" si="1"/>
        <v>15</v>
      </c>
    </row>
    <row r="12515">
      <c r="A12515" s="10">
        <v>45245.0</v>
      </c>
      <c r="B12515" s="11" t="s">
        <v>6488</v>
      </c>
      <c r="C12515" s="12">
        <v>1.0</v>
      </c>
      <c r="D12515" s="12">
        <f t="shared" si="1"/>
        <v>15</v>
      </c>
    </row>
    <row r="12516">
      <c r="A12516" s="10">
        <v>45245.0</v>
      </c>
      <c r="B12516" s="11" t="s">
        <v>6489</v>
      </c>
      <c r="C12516" s="12">
        <v>1.0</v>
      </c>
      <c r="D12516" s="12">
        <f t="shared" si="1"/>
        <v>15</v>
      </c>
    </row>
    <row r="12517">
      <c r="A12517" s="10">
        <v>45245.0</v>
      </c>
      <c r="B12517" s="11" t="s">
        <v>6490</v>
      </c>
      <c r="C12517" s="12">
        <v>1.0</v>
      </c>
      <c r="D12517" s="12">
        <f t="shared" si="1"/>
        <v>15</v>
      </c>
    </row>
    <row r="12518">
      <c r="A12518" s="10">
        <v>45245.0</v>
      </c>
      <c r="B12518" s="11" t="s">
        <v>5448</v>
      </c>
      <c r="C12518" s="12">
        <v>1.0</v>
      </c>
      <c r="D12518" s="12">
        <f t="shared" si="1"/>
        <v>15</v>
      </c>
    </row>
    <row r="12519">
      <c r="A12519" s="10">
        <v>45245.0</v>
      </c>
      <c r="B12519" s="11" t="s">
        <v>3080</v>
      </c>
      <c r="C12519" s="12">
        <v>1.0</v>
      </c>
      <c r="D12519" s="12">
        <f t="shared" si="1"/>
        <v>15</v>
      </c>
    </row>
    <row r="12520">
      <c r="A12520" s="10">
        <v>45245.0</v>
      </c>
      <c r="B12520" s="11" t="s">
        <v>3045</v>
      </c>
      <c r="C12520" s="12">
        <v>1.0</v>
      </c>
      <c r="D12520" s="12">
        <f t="shared" si="1"/>
        <v>15</v>
      </c>
    </row>
    <row r="12521">
      <c r="A12521" s="10">
        <v>45245.0</v>
      </c>
      <c r="B12521" s="11" t="s">
        <v>2577</v>
      </c>
      <c r="C12521" s="12">
        <v>1.0</v>
      </c>
      <c r="D12521" s="12">
        <f t="shared" si="1"/>
        <v>15</v>
      </c>
    </row>
    <row r="12522">
      <c r="A12522" s="10">
        <v>45245.0</v>
      </c>
      <c r="B12522" s="11" t="s">
        <v>2132</v>
      </c>
      <c r="C12522" s="12">
        <v>1.0</v>
      </c>
      <c r="D12522" s="12">
        <f t="shared" si="1"/>
        <v>15</v>
      </c>
    </row>
    <row r="12523">
      <c r="A12523" s="10">
        <v>45245.0</v>
      </c>
      <c r="B12523" s="11" t="s">
        <v>3653</v>
      </c>
      <c r="C12523" s="12">
        <v>1.0</v>
      </c>
      <c r="D12523" s="12">
        <f t="shared" si="1"/>
        <v>15</v>
      </c>
    </row>
    <row r="12524">
      <c r="A12524" s="10">
        <v>45245.0</v>
      </c>
      <c r="B12524" s="11" t="s">
        <v>3185</v>
      </c>
      <c r="C12524" s="12">
        <v>1.0</v>
      </c>
      <c r="D12524" s="12">
        <f t="shared" si="1"/>
        <v>15</v>
      </c>
    </row>
    <row r="12525">
      <c r="A12525" s="10">
        <v>45241.0</v>
      </c>
      <c r="B12525" s="11" t="s">
        <v>6491</v>
      </c>
      <c r="C12525" s="12">
        <v>1.0</v>
      </c>
      <c r="D12525" s="12">
        <f t="shared" si="1"/>
        <v>11</v>
      </c>
    </row>
    <row r="12526">
      <c r="A12526" s="10">
        <v>45241.0</v>
      </c>
      <c r="B12526" s="11" t="s">
        <v>6492</v>
      </c>
      <c r="C12526" s="12">
        <v>1.0</v>
      </c>
      <c r="D12526" s="12">
        <f t="shared" si="1"/>
        <v>11</v>
      </c>
    </row>
    <row r="12527">
      <c r="A12527" s="10">
        <v>45241.0</v>
      </c>
      <c r="B12527" s="11" t="s">
        <v>5262</v>
      </c>
      <c r="C12527" s="12">
        <v>1.0</v>
      </c>
      <c r="D12527" s="12">
        <f t="shared" si="1"/>
        <v>11</v>
      </c>
    </row>
    <row r="12528">
      <c r="A12528" s="10">
        <v>45241.0</v>
      </c>
      <c r="B12528" s="11" t="s">
        <v>4332</v>
      </c>
      <c r="C12528" s="12">
        <v>1.0</v>
      </c>
      <c r="D12528" s="12">
        <f t="shared" si="1"/>
        <v>11</v>
      </c>
    </row>
    <row r="12529">
      <c r="A12529" s="10">
        <v>45241.0</v>
      </c>
      <c r="B12529" s="11" t="s">
        <v>6493</v>
      </c>
      <c r="C12529" s="12">
        <v>1.0</v>
      </c>
      <c r="D12529" s="12">
        <f t="shared" si="1"/>
        <v>11</v>
      </c>
    </row>
    <row r="12530">
      <c r="A12530" s="10">
        <v>45241.0</v>
      </c>
      <c r="B12530" s="11" t="s">
        <v>5231</v>
      </c>
      <c r="C12530" s="12">
        <v>1.0</v>
      </c>
      <c r="D12530" s="12">
        <f t="shared" si="1"/>
        <v>11</v>
      </c>
    </row>
    <row r="12531">
      <c r="A12531" s="10">
        <v>45241.0</v>
      </c>
      <c r="B12531" s="11" t="s">
        <v>6494</v>
      </c>
      <c r="C12531" s="12">
        <v>1.0</v>
      </c>
      <c r="D12531" s="12">
        <f t="shared" si="1"/>
        <v>11</v>
      </c>
    </row>
    <row r="12532">
      <c r="A12532" s="10">
        <v>45258.0</v>
      </c>
      <c r="B12532" s="11" t="s">
        <v>860</v>
      </c>
      <c r="C12532" s="12">
        <v>1.0</v>
      </c>
      <c r="D12532" s="12">
        <f t="shared" si="1"/>
        <v>28</v>
      </c>
    </row>
    <row r="12533">
      <c r="A12533" s="10">
        <v>45258.0</v>
      </c>
      <c r="B12533" s="11" t="s">
        <v>6495</v>
      </c>
      <c r="C12533" s="12">
        <v>1.0</v>
      </c>
      <c r="D12533" s="12">
        <f t="shared" si="1"/>
        <v>28</v>
      </c>
    </row>
    <row r="12534">
      <c r="A12534" s="10">
        <v>45258.0</v>
      </c>
      <c r="B12534" s="11" t="s">
        <v>2888</v>
      </c>
      <c r="C12534" s="12">
        <v>1.0</v>
      </c>
      <c r="D12534" s="12">
        <f t="shared" si="1"/>
        <v>28</v>
      </c>
    </row>
    <row r="12535">
      <c r="A12535" s="10">
        <v>45258.0</v>
      </c>
      <c r="B12535" s="11" t="s">
        <v>547</v>
      </c>
      <c r="C12535" s="12">
        <v>1.0</v>
      </c>
      <c r="D12535" s="12">
        <f t="shared" si="1"/>
        <v>28</v>
      </c>
    </row>
    <row r="12536">
      <c r="A12536" s="10">
        <v>45258.0</v>
      </c>
      <c r="B12536" s="11" t="s">
        <v>2179</v>
      </c>
      <c r="C12536" s="12">
        <v>1.0</v>
      </c>
      <c r="D12536" s="12">
        <f t="shared" si="1"/>
        <v>28</v>
      </c>
    </row>
    <row r="12537">
      <c r="A12537" s="10">
        <v>45258.0</v>
      </c>
      <c r="B12537" s="11" t="s">
        <v>6496</v>
      </c>
      <c r="C12537" s="12">
        <v>1.0</v>
      </c>
      <c r="D12537" s="12">
        <f t="shared" si="1"/>
        <v>28</v>
      </c>
    </row>
    <row r="12538">
      <c r="A12538" s="10">
        <v>45258.0</v>
      </c>
      <c r="B12538" s="11" t="s">
        <v>1633</v>
      </c>
      <c r="C12538" s="12">
        <v>1.0</v>
      </c>
      <c r="D12538" s="12">
        <f t="shared" si="1"/>
        <v>28</v>
      </c>
    </row>
    <row r="12539">
      <c r="A12539" s="10">
        <v>45258.0</v>
      </c>
      <c r="B12539" s="11" t="s">
        <v>6497</v>
      </c>
      <c r="C12539" s="12">
        <v>1.0</v>
      </c>
      <c r="D12539" s="12">
        <f t="shared" si="1"/>
        <v>28</v>
      </c>
    </row>
    <row r="12540">
      <c r="A12540" s="10">
        <v>45258.0</v>
      </c>
      <c r="B12540" s="11" t="s">
        <v>1764</v>
      </c>
      <c r="C12540" s="12">
        <v>1.0</v>
      </c>
      <c r="D12540" s="12">
        <f t="shared" si="1"/>
        <v>28</v>
      </c>
    </row>
    <row r="12541">
      <c r="A12541" s="10">
        <v>45258.0</v>
      </c>
      <c r="B12541" s="11" t="s">
        <v>1422</v>
      </c>
      <c r="C12541" s="12">
        <v>1.0</v>
      </c>
      <c r="D12541" s="12">
        <f t="shared" si="1"/>
        <v>28</v>
      </c>
    </row>
    <row r="12542">
      <c r="A12542" s="10">
        <v>45258.0</v>
      </c>
      <c r="B12542" s="11" t="s">
        <v>5366</v>
      </c>
      <c r="C12542" s="12">
        <v>1.0</v>
      </c>
      <c r="D12542" s="12">
        <f t="shared" si="1"/>
        <v>28</v>
      </c>
    </row>
    <row r="12543">
      <c r="A12543" s="10">
        <v>45258.0</v>
      </c>
      <c r="B12543" s="11" t="s">
        <v>6498</v>
      </c>
      <c r="C12543" s="12">
        <v>1.0</v>
      </c>
      <c r="D12543" s="12">
        <f t="shared" si="1"/>
        <v>28</v>
      </c>
    </row>
    <row r="12544">
      <c r="A12544" s="10">
        <v>45258.0</v>
      </c>
      <c r="B12544" s="11" t="s">
        <v>6499</v>
      </c>
      <c r="C12544" s="12">
        <v>1.0</v>
      </c>
      <c r="D12544" s="12">
        <f t="shared" si="1"/>
        <v>28</v>
      </c>
    </row>
    <row r="12545">
      <c r="A12545" s="10">
        <v>45258.0</v>
      </c>
      <c r="B12545" s="11" t="s">
        <v>5317</v>
      </c>
      <c r="C12545" s="12">
        <v>1.0</v>
      </c>
      <c r="D12545" s="12">
        <f t="shared" si="1"/>
        <v>28</v>
      </c>
    </row>
    <row r="12546">
      <c r="A12546" s="10">
        <v>45248.0</v>
      </c>
      <c r="B12546" s="11" t="s">
        <v>3594</v>
      </c>
      <c r="C12546" s="12">
        <v>1.0</v>
      </c>
      <c r="D12546" s="12">
        <f t="shared" si="1"/>
        <v>18</v>
      </c>
    </row>
    <row r="12547">
      <c r="A12547" s="10">
        <v>45248.0</v>
      </c>
      <c r="B12547" s="11" t="s">
        <v>6500</v>
      </c>
      <c r="C12547" s="12">
        <v>1.0</v>
      </c>
      <c r="D12547" s="12">
        <f t="shared" si="1"/>
        <v>18</v>
      </c>
    </row>
    <row r="12548">
      <c r="A12548" s="10">
        <v>45248.0</v>
      </c>
      <c r="B12548" s="11" t="s">
        <v>557</v>
      </c>
      <c r="C12548" s="12">
        <v>1.0</v>
      </c>
      <c r="D12548" s="12">
        <f t="shared" si="1"/>
        <v>18</v>
      </c>
    </row>
    <row r="12549">
      <c r="A12549" s="10">
        <v>45248.0</v>
      </c>
      <c r="B12549" s="11" t="s">
        <v>1838</v>
      </c>
      <c r="C12549" s="12">
        <v>1.0</v>
      </c>
      <c r="D12549" s="12">
        <f t="shared" si="1"/>
        <v>18</v>
      </c>
    </row>
    <row r="12550">
      <c r="A12550" s="10">
        <v>45248.0</v>
      </c>
      <c r="B12550" s="11" t="s">
        <v>3329</v>
      </c>
      <c r="C12550" s="12">
        <v>1.0</v>
      </c>
      <c r="D12550" s="12">
        <f t="shared" si="1"/>
        <v>18</v>
      </c>
    </row>
    <row r="12551">
      <c r="A12551" s="10">
        <v>45248.0</v>
      </c>
      <c r="B12551" s="11" t="s">
        <v>3595</v>
      </c>
      <c r="C12551" s="12">
        <v>1.0</v>
      </c>
      <c r="D12551" s="12">
        <f t="shared" si="1"/>
        <v>18</v>
      </c>
    </row>
    <row r="12552">
      <c r="A12552" s="10">
        <v>45248.0</v>
      </c>
      <c r="B12552" s="11" t="s">
        <v>6501</v>
      </c>
      <c r="C12552" s="12">
        <v>1.0</v>
      </c>
      <c r="D12552" s="12">
        <f t="shared" si="1"/>
        <v>18</v>
      </c>
    </row>
    <row r="12553">
      <c r="A12553" s="10">
        <v>45248.0</v>
      </c>
      <c r="B12553" s="11" t="s">
        <v>405</v>
      </c>
      <c r="C12553" s="12">
        <v>1.0</v>
      </c>
      <c r="D12553" s="12">
        <f t="shared" si="1"/>
        <v>18</v>
      </c>
    </row>
    <row r="12554">
      <c r="A12554" s="10">
        <v>45248.0</v>
      </c>
      <c r="B12554" s="11" t="s">
        <v>1607</v>
      </c>
      <c r="C12554" s="12">
        <v>1.0</v>
      </c>
      <c r="D12554" s="12">
        <f t="shared" si="1"/>
        <v>18</v>
      </c>
    </row>
    <row r="12555">
      <c r="A12555" s="10">
        <v>45248.0</v>
      </c>
      <c r="B12555" s="11" t="s">
        <v>84</v>
      </c>
      <c r="C12555" s="12">
        <v>1.0</v>
      </c>
      <c r="D12555" s="12">
        <f t="shared" si="1"/>
        <v>18</v>
      </c>
    </row>
    <row r="12556">
      <c r="A12556" s="10">
        <v>45248.0</v>
      </c>
      <c r="B12556" s="11" t="s">
        <v>892</v>
      </c>
      <c r="C12556" s="12">
        <v>1.0</v>
      </c>
      <c r="D12556" s="12">
        <f t="shared" si="1"/>
        <v>18</v>
      </c>
    </row>
    <row r="12557">
      <c r="A12557" s="10">
        <v>45248.0</v>
      </c>
      <c r="B12557" s="11" t="s">
        <v>1647</v>
      </c>
      <c r="C12557" s="12">
        <v>1.0</v>
      </c>
      <c r="D12557" s="12">
        <f t="shared" si="1"/>
        <v>18</v>
      </c>
    </row>
    <row r="12558">
      <c r="A12558" s="10">
        <v>45248.0</v>
      </c>
      <c r="B12558" s="11" t="s">
        <v>894</v>
      </c>
      <c r="C12558" s="12">
        <v>1.0</v>
      </c>
      <c r="D12558" s="12">
        <f t="shared" si="1"/>
        <v>18</v>
      </c>
    </row>
    <row r="12559">
      <c r="A12559" s="10">
        <v>45248.0</v>
      </c>
      <c r="B12559" s="11" t="s">
        <v>6502</v>
      </c>
      <c r="C12559" s="12">
        <v>1.0</v>
      </c>
      <c r="D12559" s="12">
        <f t="shared" si="1"/>
        <v>18</v>
      </c>
    </row>
    <row r="12560">
      <c r="A12560" s="10">
        <v>45248.0</v>
      </c>
      <c r="B12560" s="11" t="s">
        <v>1363</v>
      </c>
      <c r="C12560" s="12">
        <v>1.0</v>
      </c>
      <c r="D12560" s="12">
        <f t="shared" si="1"/>
        <v>18</v>
      </c>
    </row>
    <row r="12561">
      <c r="A12561" s="10">
        <v>45248.0</v>
      </c>
      <c r="B12561" s="11" t="s">
        <v>6503</v>
      </c>
      <c r="C12561" s="12">
        <v>1.0</v>
      </c>
      <c r="D12561" s="12">
        <f t="shared" si="1"/>
        <v>18</v>
      </c>
    </row>
    <row r="12562">
      <c r="A12562" s="10">
        <v>45259.0</v>
      </c>
      <c r="B12562" s="11" t="s">
        <v>302</v>
      </c>
      <c r="C12562" s="12">
        <v>1.0</v>
      </c>
      <c r="D12562" s="12">
        <f t="shared" si="1"/>
        <v>29</v>
      </c>
    </row>
    <row r="12563">
      <c r="A12563" s="10">
        <v>45259.0</v>
      </c>
      <c r="B12563" s="11" t="s">
        <v>6504</v>
      </c>
      <c r="C12563" s="12">
        <v>1.0</v>
      </c>
      <c r="D12563" s="12">
        <f t="shared" si="1"/>
        <v>29</v>
      </c>
    </row>
    <row r="12564">
      <c r="A12564" s="10">
        <v>45259.0</v>
      </c>
      <c r="B12564" s="11" t="s">
        <v>6505</v>
      </c>
      <c r="C12564" s="12">
        <v>1.0</v>
      </c>
      <c r="D12564" s="12">
        <f t="shared" si="1"/>
        <v>29</v>
      </c>
    </row>
    <row r="12565">
      <c r="A12565" s="10">
        <v>45259.0</v>
      </c>
      <c r="B12565" s="11" t="s">
        <v>1860</v>
      </c>
      <c r="C12565" s="12">
        <v>1.0</v>
      </c>
      <c r="D12565" s="12">
        <f t="shared" si="1"/>
        <v>29</v>
      </c>
    </row>
    <row r="12566">
      <c r="A12566" s="10">
        <v>45259.0</v>
      </c>
      <c r="B12566" s="11" t="s">
        <v>5136</v>
      </c>
      <c r="C12566" s="12">
        <v>1.0</v>
      </c>
      <c r="D12566" s="12">
        <f t="shared" si="1"/>
        <v>29</v>
      </c>
    </row>
    <row r="12567">
      <c r="A12567" s="10">
        <v>45259.0</v>
      </c>
      <c r="B12567" s="11" t="s">
        <v>2442</v>
      </c>
      <c r="C12567" s="12">
        <v>1.0</v>
      </c>
      <c r="D12567" s="12">
        <f t="shared" si="1"/>
        <v>29</v>
      </c>
    </row>
    <row r="12568">
      <c r="A12568" s="10">
        <v>45259.0</v>
      </c>
      <c r="B12568" s="11" t="s">
        <v>6506</v>
      </c>
      <c r="C12568" s="12">
        <v>1.0</v>
      </c>
      <c r="D12568" s="12">
        <f t="shared" si="1"/>
        <v>29</v>
      </c>
    </row>
    <row r="12569">
      <c r="A12569" s="10">
        <v>45259.0</v>
      </c>
      <c r="B12569" s="11" t="s">
        <v>771</v>
      </c>
      <c r="C12569" s="12">
        <v>1.0</v>
      </c>
      <c r="D12569" s="12">
        <f t="shared" si="1"/>
        <v>29</v>
      </c>
    </row>
    <row r="12570">
      <c r="A12570" s="10">
        <v>45259.0</v>
      </c>
      <c r="B12570" s="11" t="s">
        <v>1514</v>
      </c>
      <c r="C12570" s="12">
        <v>1.0</v>
      </c>
      <c r="D12570" s="12">
        <f t="shared" si="1"/>
        <v>29</v>
      </c>
    </row>
    <row r="12571">
      <c r="A12571" s="10">
        <v>45259.0</v>
      </c>
      <c r="B12571" s="11" t="s">
        <v>6507</v>
      </c>
      <c r="C12571" s="12">
        <v>1.0</v>
      </c>
      <c r="D12571" s="12">
        <f t="shared" si="1"/>
        <v>29</v>
      </c>
    </row>
    <row r="12572">
      <c r="A12572" s="10">
        <v>45259.0</v>
      </c>
      <c r="B12572" s="11" t="s">
        <v>2770</v>
      </c>
      <c r="C12572" s="12">
        <v>1.0</v>
      </c>
      <c r="D12572" s="12">
        <f t="shared" si="1"/>
        <v>29</v>
      </c>
    </row>
    <row r="12573">
      <c r="A12573" s="10">
        <v>45259.0</v>
      </c>
      <c r="B12573" s="11" t="s">
        <v>6508</v>
      </c>
      <c r="C12573" s="12">
        <v>1.0</v>
      </c>
      <c r="D12573" s="12">
        <f t="shared" si="1"/>
        <v>29</v>
      </c>
    </row>
    <row r="12574">
      <c r="A12574" s="10">
        <v>45259.0</v>
      </c>
      <c r="B12574" s="11" t="s">
        <v>6509</v>
      </c>
      <c r="C12574" s="12">
        <v>1.0</v>
      </c>
      <c r="D12574" s="12">
        <f t="shared" si="1"/>
        <v>29</v>
      </c>
    </row>
    <row r="12575">
      <c r="A12575" s="10">
        <v>45259.0</v>
      </c>
      <c r="B12575" s="11" t="s">
        <v>6510</v>
      </c>
      <c r="C12575" s="12">
        <v>1.0</v>
      </c>
      <c r="D12575" s="12">
        <f t="shared" si="1"/>
        <v>29</v>
      </c>
    </row>
    <row r="12576">
      <c r="A12576" s="10">
        <v>45259.0</v>
      </c>
      <c r="B12576" s="11" t="s">
        <v>865</v>
      </c>
      <c r="C12576" s="12">
        <v>1.0</v>
      </c>
      <c r="D12576" s="12">
        <f t="shared" si="1"/>
        <v>29</v>
      </c>
    </row>
    <row r="12577">
      <c r="A12577" s="10">
        <v>45259.0</v>
      </c>
      <c r="B12577" s="11" t="s">
        <v>6511</v>
      </c>
      <c r="C12577" s="12">
        <v>1.0</v>
      </c>
      <c r="D12577" s="12">
        <f t="shared" si="1"/>
        <v>29</v>
      </c>
    </row>
    <row r="12578">
      <c r="A12578" s="10">
        <v>45242.0</v>
      </c>
      <c r="B12578" s="11" t="s">
        <v>302</v>
      </c>
      <c r="C12578" s="12">
        <v>1.0</v>
      </c>
      <c r="D12578" s="12">
        <f t="shared" si="1"/>
        <v>12</v>
      </c>
    </row>
    <row r="12579">
      <c r="A12579" s="10">
        <v>45242.0</v>
      </c>
      <c r="B12579" s="11" t="s">
        <v>474</v>
      </c>
      <c r="C12579" s="12">
        <v>1.0</v>
      </c>
      <c r="D12579" s="12">
        <f t="shared" si="1"/>
        <v>12</v>
      </c>
    </row>
    <row r="12580">
      <c r="A12580" s="10">
        <v>45242.0</v>
      </c>
      <c r="B12580" s="11" t="s">
        <v>1642</v>
      </c>
      <c r="C12580" s="12">
        <v>1.0</v>
      </c>
      <c r="D12580" s="12">
        <f t="shared" si="1"/>
        <v>12</v>
      </c>
    </row>
    <row r="12581">
      <c r="A12581" s="10">
        <v>45242.0</v>
      </c>
      <c r="B12581" s="11" t="s">
        <v>1022</v>
      </c>
      <c r="C12581" s="12">
        <v>1.0</v>
      </c>
      <c r="D12581" s="12">
        <f t="shared" si="1"/>
        <v>12</v>
      </c>
    </row>
    <row r="12582">
      <c r="A12582" s="10">
        <v>45242.0</v>
      </c>
      <c r="B12582" s="11" t="s">
        <v>1745</v>
      </c>
      <c r="C12582" s="12">
        <v>1.0</v>
      </c>
      <c r="D12582" s="12">
        <f t="shared" si="1"/>
        <v>12</v>
      </c>
    </row>
    <row r="12583">
      <c r="A12583" s="10">
        <v>45242.0</v>
      </c>
      <c r="B12583" s="11" t="s">
        <v>6512</v>
      </c>
      <c r="C12583" s="12">
        <v>1.0</v>
      </c>
      <c r="D12583" s="12">
        <f t="shared" si="1"/>
        <v>12</v>
      </c>
    </row>
    <row r="12584">
      <c r="A12584" s="10">
        <v>45242.0</v>
      </c>
      <c r="B12584" s="11" t="s">
        <v>622</v>
      </c>
      <c r="C12584" s="12">
        <v>1.0</v>
      </c>
      <c r="D12584" s="12">
        <f t="shared" si="1"/>
        <v>12</v>
      </c>
    </row>
    <row r="12585">
      <c r="A12585" s="10">
        <v>45242.0</v>
      </c>
      <c r="B12585" s="11" t="s">
        <v>6513</v>
      </c>
      <c r="C12585" s="12">
        <v>1.0</v>
      </c>
      <c r="D12585" s="12">
        <f t="shared" si="1"/>
        <v>12</v>
      </c>
    </row>
    <row r="12586">
      <c r="A12586" s="10">
        <v>45242.0</v>
      </c>
      <c r="B12586" s="11" t="s">
        <v>1213</v>
      </c>
      <c r="C12586" s="12">
        <v>1.0</v>
      </c>
      <c r="D12586" s="12">
        <f t="shared" si="1"/>
        <v>12</v>
      </c>
    </row>
    <row r="12587">
      <c r="A12587" s="10">
        <v>45242.0</v>
      </c>
      <c r="B12587" s="11" t="s">
        <v>546</v>
      </c>
      <c r="C12587" s="12">
        <v>1.0</v>
      </c>
      <c r="D12587" s="12">
        <f t="shared" si="1"/>
        <v>12</v>
      </c>
    </row>
    <row r="12588">
      <c r="A12588" s="10">
        <v>45242.0</v>
      </c>
      <c r="B12588" s="11" t="s">
        <v>6514</v>
      </c>
      <c r="C12588" s="12">
        <v>1.0</v>
      </c>
      <c r="D12588" s="12">
        <f t="shared" si="1"/>
        <v>12</v>
      </c>
    </row>
    <row r="12589">
      <c r="A12589" s="10">
        <v>45238.0</v>
      </c>
      <c r="B12589" s="11" t="s">
        <v>2448</v>
      </c>
      <c r="C12589" s="12">
        <v>1.0</v>
      </c>
      <c r="D12589" s="12">
        <f t="shared" si="1"/>
        <v>8</v>
      </c>
    </row>
    <row r="12590">
      <c r="A12590" s="10">
        <v>45238.0</v>
      </c>
      <c r="B12590" s="11" t="s">
        <v>97</v>
      </c>
      <c r="C12590" s="12">
        <v>1.0</v>
      </c>
      <c r="D12590" s="12">
        <f t="shared" si="1"/>
        <v>8</v>
      </c>
    </row>
    <row r="12591">
      <c r="A12591" s="10">
        <v>45238.0</v>
      </c>
      <c r="B12591" s="11" t="s">
        <v>3456</v>
      </c>
      <c r="C12591" s="12">
        <v>1.0</v>
      </c>
      <c r="D12591" s="12">
        <f t="shared" si="1"/>
        <v>8</v>
      </c>
    </row>
    <row r="12592">
      <c r="A12592" s="10">
        <v>45238.0</v>
      </c>
      <c r="B12592" s="11" t="s">
        <v>3041</v>
      </c>
      <c r="C12592" s="12">
        <v>1.0</v>
      </c>
      <c r="D12592" s="12">
        <f t="shared" si="1"/>
        <v>8</v>
      </c>
    </row>
    <row r="12593">
      <c r="A12593" s="10">
        <v>45238.0</v>
      </c>
      <c r="B12593" s="11" t="s">
        <v>5748</v>
      </c>
      <c r="C12593" s="12">
        <v>1.0</v>
      </c>
      <c r="D12593" s="12">
        <f t="shared" si="1"/>
        <v>8</v>
      </c>
    </row>
    <row r="12594">
      <c r="A12594" s="10">
        <v>45238.0</v>
      </c>
      <c r="B12594" s="11" t="s">
        <v>2534</v>
      </c>
      <c r="C12594" s="12">
        <v>1.0</v>
      </c>
      <c r="D12594" s="12">
        <f t="shared" si="1"/>
        <v>8</v>
      </c>
    </row>
    <row r="12595">
      <c r="A12595" s="10">
        <v>45238.0</v>
      </c>
      <c r="B12595" s="11" t="s">
        <v>3109</v>
      </c>
      <c r="C12595" s="12">
        <v>1.0</v>
      </c>
      <c r="D12595" s="12">
        <f t="shared" si="1"/>
        <v>8</v>
      </c>
    </row>
    <row r="12596">
      <c r="A12596" s="10">
        <v>45238.0</v>
      </c>
      <c r="B12596" s="11" t="s">
        <v>1009</v>
      </c>
      <c r="C12596" s="12">
        <v>1.0</v>
      </c>
      <c r="D12596" s="12">
        <f t="shared" si="1"/>
        <v>8</v>
      </c>
    </row>
    <row r="12597">
      <c r="A12597" s="10">
        <v>45238.0</v>
      </c>
      <c r="B12597" s="11" t="s">
        <v>6515</v>
      </c>
      <c r="C12597" s="12">
        <v>1.0</v>
      </c>
      <c r="D12597" s="12">
        <f t="shared" si="1"/>
        <v>8</v>
      </c>
    </row>
    <row r="12598">
      <c r="A12598" s="10">
        <v>45238.0</v>
      </c>
      <c r="B12598" s="11" t="s">
        <v>4548</v>
      </c>
      <c r="C12598" s="12">
        <v>1.0</v>
      </c>
      <c r="D12598" s="12">
        <f t="shared" si="1"/>
        <v>8</v>
      </c>
    </row>
    <row r="12599">
      <c r="A12599" s="10">
        <v>45238.0</v>
      </c>
      <c r="B12599" s="11" t="s">
        <v>6516</v>
      </c>
      <c r="C12599" s="12">
        <v>1.0</v>
      </c>
      <c r="D12599" s="12">
        <f t="shared" si="1"/>
        <v>8</v>
      </c>
    </row>
    <row r="12600">
      <c r="A12600" s="10">
        <v>45238.0</v>
      </c>
      <c r="B12600" s="11" t="s">
        <v>6517</v>
      </c>
      <c r="C12600" s="12">
        <v>1.0</v>
      </c>
      <c r="D12600" s="12">
        <f t="shared" si="1"/>
        <v>8</v>
      </c>
    </row>
    <row r="12601">
      <c r="A12601" s="10">
        <v>45238.0</v>
      </c>
      <c r="B12601" s="11" t="s">
        <v>2276</v>
      </c>
      <c r="C12601" s="12">
        <v>1.0</v>
      </c>
      <c r="D12601" s="12">
        <f t="shared" si="1"/>
        <v>8</v>
      </c>
    </row>
    <row r="12602">
      <c r="A12602" s="10">
        <v>45231.0</v>
      </c>
      <c r="B12602" s="11" t="s">
        <v>2625</v>
      </c>
      <c r="C12602" s="12">
        <v>1.0</v>
      </c>
      <c r="D12602" s="12">
        <f t="shared" si="1"/>
        <v>1</v>
      </c>
    </row>
    <row r="12603">
      <c r="A12603" s="10">
        <v>45231.0</v>
      </c>
      <c r="B12603" s="11" t="s">
        <v>2412</v>
      </c>
      <c r="C12603" s="12">
        <v>1.0</v>
      </c>
      <c r="D12603" s="12">
        <f t="shared" si="1"/>
        <v>1</v>
      </c>
    </row>
    <row r="12604">
      <c r="A12604" s="10">
        <v>45231.0</v>
      </c>
      <c r="B12604" s="11" t="s">
        <v>1116</v>
      </c>
      <c r="C12604" s="12">
        <v>1.0</v>
      </c>
      <c r="D12604" s="12">
        <f t="shared" si="1"/>
        <v>1</v>
      </c>
    </row>
    <row r="12605">
      <c r="A12605" s="10">
        <v>45231.0</v>
      </c>
      <c r="B12605" s="11" t="s">
        <v>6518</v>
      </c>
      <c r="C12605" s="12">
        <v>1.0</v>
      </c>
      <c r="D12605" s="12">
        <f t="shared" si="1"/>
        <v>1</v>
      </c>
    </row>
    <row r="12606">
      <c r="A12606" s="10">
        <v>45231.0</v>
      </c>
      <c r="B12606" s="11" t="s">
        <v>6519</v>
      </c>
      <c r="C12606" s="12">
        <v>1.0</v>
      </c>
      <c r="D12606" s="12">
        <f t="shared" si="1"/>
        <v>1</v>
      </c>
    </row>
    <row r="12607">
      <c r="A12607" s="10">
        <v>45231.0</v>
      </c>
      <c r="B12607" s="11" t="s">
        <v>6520</v>
      </c>
      <c r="C12607" s="12">
        <v>1.0</v>
      </c>
      <c r="D12607" s="12">
        <f t="shared" si="1"/>
        <v>1</v>
      </c>
    </row>
    <row r="12608">
      <c r="A12608" s="10">
        <v>45231.0</v>
      </c>
      <c r="B12608" s="11" t="s">
        <v>2792</v>
      </c>
      <c r="C12608" s="12">
        <v>1.0</v>
      </c>
      <c r="D12608" s="12">
        <f t="shared" si="1"/>
        <v>1</v>
      </c>
    </row>
    <row r="12609">
      <c r="A12609" s="10">
        <v>45231.0</v>
      </c>
      <c r="B12609" s="11" t="s">
        <v>6521</v>
      </c>
      <c r="C12609" s="12">
        <v>1.0</v>
      </c>
      <c r="D12609" s="12">
        <f t="shared" si="1"/>
        <v>1</v>
      </c>
    </row>
    <row r="12610">
      <c r="A12610" s="10">
        <v>45231.0</v>
      </c>
      <c r="B12610" s="11" t="s">
        <v>788</v>
      </c>
      <c r="C12610" s="12">
        <v>1.0</v>
      </c>
      <c r="D12610" s="12">
        <f t="shared" si="1"/>
        <v>1</v>
      </c>
    </row>
    <row r="12611">
      <c r="A12611" s="10">
        <v>45231.0</v>
      </c>
      <c r="B12611" s="11" t="s">
        <v>1511</v>
      </c>
      <c r="C12611" s="12">
        <v>1.0</v>
      </c>
      <c r="D12611" s="12">
        <f t="shared" si="1"/>
        <v>1</v>
      </c>
    </row>
    <row r="12612">
      <c r="A12612" s="10">
        <v>45231.0</v>
      </c>
      <c r="B12612" s="11" t="s">
        <v>6522</v>
      </c>
      <c r="C12612" s="12">
        <v>1.0</v>
      </c>
      <c r="D12612" s="12">
        <f t="shared" si="1"/>
        <v>1</v>
      </c>
    </row>
    <row r="12613">
      <c r="A12613" s="10">
        <v>45231.0</v>
      </c>
      <c r="B12613" s="11" t="s">
        <v>3762</v>
      </c>
      <c r="C12613" s="12">
        <v>1.0</v>
      </c>
      <c r="D12613" s="12">
        <f t="shared" si="1"/>
        <v>1</v>
      </c>
    </row>
    <row r="12614">
      <c r="A12614" s="10">
        <v>45231.0</v>
      </c>
      <c r="B12614" s="11" t="s">
        <v>6523</v>
      </c>
      <c r="C12614" s="12">
        <v>1.0</v>
      </c>
      <c r="D12614" s="12">
        <f t="shared" si="1"/>
        <v>1</v>
      </c>
    </row>
    <row r="12615">
      <c r="A12615" s="10">
        <v>45231.0</v>
      </c>
      <c r="B12615" s="11" t="s">
        <v>6524</v>
      </c>
      <c r="C12615" s="12">
        <v>1.0</v>
      </c>
      <c r="D12615" s="12">
        <f t="shared" si="1"/>
        <v>1</v>
      </c>
    </row>
    <row r="12616">
      <c r="A12616" s="10">
        <v>45231.0</v>
      </c>
      <c r="B12616" s="11" t="s">
        <v>6525</v>
      </c>
      <c r="C12616" s="12">
        <v>1.0</v>
      </c>
      <c r="D12616" s="12">
        <f t="shared" si="1"/>
        <v>1</v>
      </c>
    </row>
    <row r="12617">
      <c r="A12617" s="10">
        <v>45231.0</v>
      </c>
      <c r="B12617" s="11" t="s">
        <v>3788</v>
      </c>
      <c r="C12617" s="12">
        <v>1.0</v>
      </c>
      <c r="D12617" s="12">
        <f t="shared" si="1"/>
        <v>1</v>
      </c>
    </row>
    <row r="12618">
      <c r="A12618" s="10">
        <v>45231.0</v>
      </c>
      <c r="B12618" s="11" t="s">
        <v>1996</v>
      </c>
      <c r="C12618" s="12">
        <v>1.0</v>
      </c>
      <c r="D12618" s="12">
        <f t="shared" si="1"/>
        <v>1</v>
      </c>
    </row>
    <row r="12619">
      <c r="A12619" s="10">
        <v>45231.0</v>
      </c>
      <c r="B12619" s="11" t="s">
        <v>692</v>
      </c>
      <c r="C12619" s="12">
        <v>1.0</v>
      </c>
      <c r="D12619" s="12">
        <f t="shared" si="1"/>
        <v>1</v>
      </c>
    </row>
    <row r="12620">
      <c r="A12620" s="10">
        <v>45240.0</v>
      </c>
      <c r="B12620" s="11" t="s">
        <v>706</v>
      </c>
      <c r="C12620" s="12">
        <v>1.0</v>
      </c>
      <c r="D12620" s="12">
        <f t="shared" si="1"/>
        <v>10</v>
      </c>
    </row>
    <row r="12621">
      <c r="A12621" s="10">
        <v>45240.0</v>
      </c>
      <c r="B12621" s="11" t="s">
        <v>6526</v>
      </c>
      <c r="C12621" s="12">
        <v>1.0</v>
      </c>
      <c r="D12621" s="12">
        <f t="shared" si="1"/>
        <v>10</v>
      </c>
    </row>
    <row r="12622">
      <c r="A12622" s="10">
        <v>45240.0</v>
      </c>
      <c r="B12622" s="11" t="s">
        <v>2134</v>
      </c>
      <c r="C12622" s="12">
        <v>1.0</v>
      </c>
      <c r="D12622" s="12">
        <f t="shared" si="1"/>
        <v>10</v>
      </c>
    </row>
    <row r="12623">
      <c r="A12623" s="10">
        <v>45240.0</v>
      </c>
      <c r="B12623" s="11" t="s">
        <v>3739</v>
      </c>
      <c r="C12623" s="12">
        <v>1.0</v>
      </c>
      <c r="D12623" s="12">
        <f t="shared" si="1"/>
        <v>10</v>
      </c>
    </row>
    <row r="12624">
      <c r="A12624" s="10">
        <v>45240.0</v>
      </c>
      <c r="B12624" s="11" t="s">
        <v>2128</v>
      </c>
      <c r="C12624" s="12">
        <v>1.0</v>
      </c>
      <c r="D12624" s="12">
        <f t="shared" si="1"/>
        <v>10</v>
      </c>
    </row>
    <row r="12625">
      <c r="A12625" s="10">
        <v>45240.0</v>
      </c>
      <c r="B12625" s="11" t="s">
        <v>6527</v>
      </c>
      <c r="C12625" s="12">
        <v>1.0</v>
      </c>
      <c r="D12625" s="12">
        <f t="shared" si="1"/>
        <v>10</v>
      </c>
    </row>
    <row r="12626">
      <c r="A12626" s="10">
        <v>45240.0</v>
      </c>
      <c r="B12626" s="11" t="s">
        <v>681</v>
      </c>
      <c r="C12626" s="12">
        <v>1.0</v>
      </c>
      <c r="D12626" s="12">
        <f t="shared" si="1"/>
        <v>10</v>
      </c>
    </row>
    <row r="12627">
      <c r="A12627" s="10">
        <v>45240.0</v>
      </c>
      <c r="B12627" s="11" t="s">
        <v>6528</v>
      </c>
      <c r="C12627" s="12">
        <v>1.0</v>
      </c>
      <c r="D12627" s="12">
        <f t="shared" si="1"/>
        <v>10</v>
      </c>
    </row>
    <row r="12628">
      <c r="A12628" s="10">
        <v>45240.0</v>
      </c>
      <c r="B12628" s="11" t="s">
        <v>1360</v>
      </c>
      <c r="C12628" s="12">
        <v>1.0</v>
      </c>
      <c r="D12628" s="12">
        <f t="shared" si="1"/>
        <v>10</v>
      </c>
    </row>
    <row r="12629">
      <c r="A12629" s="10">
        <v>45240.0</v>
      </c>
      <c r="B12629" s="11" t="s">
        <v>6529</v>
      </c>
      <c r="C12629" s="12">
        <v>1.0</v>
      </c>
      <c r="D12629" s="12">
        <f t="shared" si="1"/>
        <v>10</v>
      </c>
    </row>
    <row r="12630">
      <c r="A12630" s="10">
        <v>45240.0</v>
      </c>
      <c r="B12630" s="11" t="s">
        <v>2420</v>
      </c>
      <c r="C12630" s="12">
        <v>1.0</v>
      </c>
      <c r="D12630" s="12">
        <f t="shared" si="1"/>
        <v>10</v>
      </c>
    </row>
    <row r="12631">
      <c r="A12631" s="10">
        <v>45240.0</v>
      </c>
      <c r="B12631" s="11" t="s">
        <v>6530</v>
      </c>
      <c r="C12631" s="12">
        <v>1.0</v>
      </c>
      <c r="D12631" s="12">
        <f t="shared" si="1"/>
        <v>10</v>
      </c>
    </row>
    <row r="12632">
      <c r="A12632" s="10">
        <v>45240.0</v>
      </c>
      <c r="B12632" s="11" t="s">
        <v>6531</v>
      </c>
      <c r="C12632" s="12">
        <v>1.0</v>
      </c>
      <c r="D12632" s="12">
        <f t="shared" si="1"/>
        <v>10</v>
      </c>
    </row>
    <row r="12633">
      <c r="A12633" s="10">
        <v>45240.0</v>
      </c>
      <c r="B12633" s="11" t="s">
        <v>6532</v>
      </c>
      <c r="C12633" s="12">
        <v>1.0</v>
      </c>
      <c r="D12633" s="12">
        <f t="shared" si="1"/>
        <v>10</v>
      </c>
    </row>
    <row r="12634">
      <c r="A12634" s="10">
        <v>45233.0</v>
      </c>
      <c r="B12634" s="11" t="s">
        <v>1418</v>
      </c>
      <c r="C12634" s="12">
        <v>1.0</v>
      </c>
      <c r="D12634" s="12">
        <f t="shared" si="1"/>
        <v>3</v>
      </c>
    </row>
    <row r="12635">
      <c r="A12635" s="10">
        <v>45233.0</v>
      </c>
      <c r="B12635" s="11" t="s">
        <v>4521</v>
      </c>
      <c r="C12635" s="12">
        <v>1.0</v>
      </c>
      <c r="D12635" s="12">
        <f t="shared" si="1"/>
        <v>3</v>
      </c>
    </row>
    <row r="12636">
      <c r="A12636" s="10">
        <v>45233.0</v>
      </c>
      <c r="B12636" s="11" t="s">
        <v>572</v>
      </c>
      <c r="C12636" s="12">
        <v>1.0</v>
      </c>
      <c r="D12636" s="12">
        <f t="shared" si="1"/>
        <v>3</v>
      </c>
    </row>
    <row r="12637">
      <c r="A12637" s="10">
        <v>45233.0</v>
      </c>
      <c r="B12637" s="11" t="s">
        <v>546</v>
      </c>
      <c r="C12637" s="12">
        <v>1.0</v>
      </c>
      <c r="D12637" s="12">
        <f t="shared" si="1"/>
        <v>3</v>
      </c>
    </row>
    <row r="12638">
      <c r="A12638" s="10">
        <v>45233.0</v>
      </c>
      <c r="B12638" s="11" t="s">
        <v>6533</v>
      </c>
      <c r="C12638" s="12">
        <v>1.0</v>
      </c>
      <c r="D12638" s="12">
        <f t="shared" si="1"/>
        <v>3</v>
      </c>
    </row>
    <row r="12639">
      <c r="A12639" s="10">
        <v>45233.0</v>
      </c>
      <c r="B12639" s="11" t="s">
        <v>1370</v>
      </c>
      <c r="C12639" s="12">
        <v>1.0</v>
      </c>
      <c r="D12639" s="12">
        <f t="shared" si="1"/>
        <v>3</v>
      </c>
    </row>
    <row r="12640">
      <c r="A12640" s="10">
        <v>45233.0</v>
      </c>
      <c r="B12640" s="11" t="s">
        <v>2778</v>
      </c>
      <c r="C12640" s="12">
        <v>1.0</v>
      </c>
      <c r="D12640" s="12">
        <f t="shared" si="1"/>
        <v>3</v>
      </c>
    </row>
    <row r="12641">
      <c r="A12641" s="10">
        <v>45233.0</v>
      </c>
      <c r="B12641" s="11" t="s">
        <v>347</v>
      </c>
      <c r="C12641" s="12">
        <v>1.0</v>
      </c>
      <c r="D12641" s="12">
        <f t="shared" si="1"/>
        <v>3</v>
      </c>
    </row>
    <row r="12642">
      <c r="A12642" s="10">
        <v>45233.0</v>
      </c>
      <c r="B12642" s="11" t="s">
        <v>91</v>
      </c>
      <c r="C12642" s="12">
        <v>1.0</v>
      </c>
      <c r="D12642" s="12">
        <f t="shared" si="1"/>
        <v>3</v>
      </c>
    </row>
    <row r="12643">
      <c r="A12643" s="10">
        <v>45233.0</v>
      </c>
      <c r="B12643" s="11" t="s">
        <v>5237</v>
      </c>
      <c r="C12643" s="12">
        <v>1.0</v>
      </c>
      <c r="D12643" s="12">
        <f t="shared" si="1"/>
        <v>3</v>
      </c>
    </row>
    <row r="12644">
      <c r="A12644" s="10">
        <v>45233.0</v>
      </c>
      <c r="B12644" s="11" t="s">
        <v>6534</v>
      </c>
      <c r="C12644" s="12">
        <v>1.0</v>
      </c>
      <c r="D12644" s="12">
        <f t="shared" si="1"/>
        <v>3</v>
      </c>
    </row>
    <row r="12645">
      <c r="A12645" s="10">
        <v>45233.0</v>
      </c>
      <c r="B12645" s="11" t="s">
        <v>6535</v>
      </c>
      <c r="C12645" s="12">
        <v>1.0</v>
      </c>
      <c r="D12645" s="12">
        <f t="shared" si="1"/>
        <v>3</v>
      </c>
    </row>
    <row r="12646">
      <c r="A12646" s="10">
        <v>45233.0</v>
      </c>
      <c r="B12646" s="11" t="s">
        <v>4403</v>
      </c>
      <c r="C12646" s="12">
        <v>1.0</v>
      </c>
      <c r="D12646" s="12">
        <f t="shared" si="1"/>
        <v>3</v>
      </c>
    </row>
    <row r="12647">
      <c r="A12647" s="10">
        <v>45233.0</v>
      </c>
      <c r="B12647" s="11" t="s">
        <v>3540</v>
      </c>
      <c r="C12647" s="12">
        <v>1.0</v>
      </c>
      <c r="D12647" s="12">
        <f t="shared" si="1"/>
        <v>3</v>
      </c>
    </row>
    <row r="12648">
      <c r="A12648" s="10">
        <v>45233.0</v>
      </c>
      <c r="B12648" s="11" t="s">
        <v>622</v>
      </c>
      <c r="C12648" s="12">
        <v>1.0</v>
      </c>
      <c r="D12648" s="12">
        <f t="shared" si="1"/>
        <v>3</v>
      </c>
    </row>
    <row r="12649">
      <c r="A12649" s="10">
        <v>45233.0</v>
      </c>
      <c r="B12649" s="11" t="s">
        <v>6536</v>
      </c>
      <c r="C12649" s="12">
        <v>1.0</v>
      </c>
      <c r="D12649" s="12">
        <f t="shared" si="1"/>
        <v>3</v>
      </c>
    </row>
    <row r="12650">
      <c r="A12650" s="10">
        <v>45233.0</v>
      </c>
      <c r="B12650" s="11" t="s">
        <v>6537</v>
      </c>
      <c r="C12650" s="12">
        <v>1.0</v>
      </c>
      <c r="D12650" s="12">
        <f t="shared" si="1"/>
        <v>3</v>
      </c>
    </row>
    <row r="12651">
      <c r="A12651" s="10">
        <v>45233.0</v>
      </c>
      <c r="B12651" s="11" t="s">
        <v>1489</v>
      </c>
      <c r="C12651" s="12">
        <v>1.0</v>
      </c>
      <c r="D12651" s="12">
        <f t="shared" si="1"/>
        <v>3</v>
      </c>
    </row>
    <row r="12652">
      <c r="A12652" s="10">
        <v>45250.0</v>
      </c>
      <c r="B12652" s="11" t="s">
        <v>300</v>
      </c>
      <c r="C12652" s="12">
        <v>1.0</v>
      </c>
      <c r="D12652" s="12">
        <f t="shared" si="1"/>
        <v>20</v>
      </c>
    </row>
    <row r="12653">
      <c r="A12653" s="10">
        <v>45250.0</v>
      </c>
      <c r="B12653" s="11" t="s">
        <v>283</v>
      </c>
      <c r="C12653" s="12">
        <v>1.0</v>
      </c>
      <c r="D12653" s="12">
        <f t="shared" si="1"/>
        <v>20</v>
      </c>
    </row>
    <row r="12654">
      <c r="A12654" s="10">
        <v>45250.0</v>
      </c>
      <c r="B12654" s="11" t="s">
        <v>4747</v>
      </c>
      <c r="C12654" s="12">
        <v>1.0</v>
      </c>
      <c r="D12654" s="12">
        <f t="shared" si="1"/>
        <v>20</v>
      </c>
    </row>
    <row r="12655">
      <c r="A12655" s="10">
        <v>45250.0</v>
      </c>
      <c r="B12655" s="11" t="s">
        <v>770</v>
      </c>
      <c r="C12655" s="12">
        <v>1.0</v>
      </c>
      <c r="D12655" s="12">
        <f t="shared" si="1"/>
        <v>20</v>
      </c>
    </row>
    <row r="12656">
      <c r="A12656" s="10">
        <v>45250.0</v>
      </c>
      <c r="B12656" s="11" t="s">
        <v>6538</v>
      </c>
      <c r="C12656" s="12">
        <v>1.0</v>
      </c>
      <c r="D12656" s="12">
        <f t="shared" si="1"/>
        <v>20</v>
      </c>
    </row>
    <row r="12657">
      <c r="A12657" s="10">
        <v>45250.0</v>
      </c>
      <c r="B12657" s="11" t="s">
        <v>6539</v>
      </c>
      <c r="C12657" s="12">
        <v>1.0</v>
      </c>
      <c r="D12657" s="12">
        <f t="shared" si="1"/>
        <v>20</v>
      </c>
    </row>
    <row r="12658">
      <c r="A12658" s="10">
        <v>45250.0</v>
      </c>
      <c r="B12658" s="11" t="s">
        <v>2497</v>
      </c>
      <c r="C12658" s="12">
        <v>1.0</v>
      </c>
      <c r="D12658" s="12">
        <f t="shared" si="1"/>
        <v>20</v>
      </c>
    </row>
    <row r="12659">
      <c r="A12659" s="10">
        <v>45250.0</v>
      </c>
      <c r="B12659" s="11" t="s">
        <v>3565</v>
      </c>
      <c r="C12659" s="12">
        <v>1.0</v>
      </c>
      <c r="D12659" s="12">
        <f t="shared" si="1"/>
        <v>20</v>
      </c>
    </row>
    <row r="12660">
      <c r="A12660" s="10">
        <v>45250.0</v>
      </c>
      <c r="B12660" s="11" t="s">
        <v>6540</v>
      </c>
      <c r="C12660" s="12">
        <v>1.0</v>
      </c>
      <c r="D12660" s="12">
        <f t="shared" si="1"/>
        <v>20</v>
      </c>
    </row>
    <row r="12661">
      <c r="A12661" s="10">
        <v>45250.0</v>
      </c>
      <c r="B12661" s="11" t="s">
        <v>1872</v>
      </c>
      <c r="C12661" s="12">
        <v>1.0</v>
      </c>
      <c r="D12661" s="12">
        <f t="shared" si="1"/>
        <v>20</v>
      </c>
    </row>
    <row r="12662">
      <c r="A12662" s="10">
        <v>45250.0</v>
      </c>
      <c r="B12662" s="11" t="s">
        <v>6541</v>
      </c>
      <c r="C12662" s="12">
        <v>1.0</v>
      </c>
      <c r="D12662" s="12">
        <f t="shared" si="1"/>
        <v>20</v>
      </c>
    </row>
    <row r="12663">
      <c r="A12663" s="10">
        <v>45250.0</v>
      </c>
      <c r="B12663" s="11" t="s">
        <v>1698</v>
      </c>
      <c r="C12663" s="12">
        <v>1.0</v>
      </c>
      <c r="D12663" s="12">
        <f t="shared" si="1"/>
        <v>20</v>
      </c>
    </row>
    <row r="12664">
      <c r="A12664" s="10">
        <v>45250.0</v>
      </c>
      <c r="B12664" s="11" t="s">
        <v>226</v>
      </c>
      <c r="C12664" s="12">
        <v>1.0</v>
      </c>
      <c r="D12664" s="12">
        <f t="shared" si="1"/>
        <v>20</v>
      </c>
    </row>
    <row r="12665">
      <c r="A12665" s="10">
        <v>45250.0</v>
      </c>
      <c r="B12665" s="11" t="s">
        <v>347</v>
      </c>
      <c r="C12665" s="12">
        <v>1.0</v>
      </c>
      <c r="D12665" s="12">
        <f t="shared" si="1"/>
        <v>20</v>
      </c>
    </row>
    <row r="12666">
      <c r="A12666" s="10">
        <v>45250.0</v>
      </c>
      <c r="B12666" s="11" t="s">
        <v>6542</v>
      </c>
      <c r="C12666" s="12">
        <v>1.0</v>
      </c>
      <c r="D12666" s="12">
        <f t="shared" si="1"/>
        <v>20</v>
      </c>
    </row>
    <row r="12667">
      <c r="A12667" s="10">
        <v>45250.0</v>
      </c>
      <c r="B12667" s="11" t="s">
        <v>6543</v>
      </c>
      <c r="C12667" s="12">
        <v>1.0</v>
      </c>
      <c r="D12667" s="12">
        <f t="shared" si="1"/>
        <v>20</v>
      </c>
    </row>
    <row r="12668">
      <c r="A12668" s="10">
        <v>45250.0</v>
      </c>
      <c r="B12668" s="11" t="s">
        <v>6544</v>
      </c>
      <c r="C12668" s="12">
        <v>1.0</v>
      </c>
      <c r="D12668" s="12">
        <f t="shared" si="1"/>
        <v>20</v>
      </c>
    </row>
    <row r="12669">
      <c r="A12669" s="10">
        <v>45250.0</v>
      </c>
      <c r="B12669" s="11" t="s">
        <v>5192</v>
      </c>
      <c r="C12669" s="12">
        <v>1.0</v>
      </c>
      <c r="D12669" s="12">
        <f t="shared" si="1"/>
        <v>20</v>
      </c>
    </row>
    <row r="12670">
      <c r="A12670" s="10">
        <v>45250.0</v>
      </c>
      <c r="B12670" s="11" t="s">
        <v>1025</v>
      </c>
      <c r="C12670" s="12">
        <v>1.0</v>
      </c>
      <c r="D12670" s="12">
        <f t="shared" si="1"/>
        <v>20</v>
      </c>
    </row>
    <row r="12671">
      <c r="A12671" s="10">
        <v>45250.0</v>
      </c>
      <c r="B12671" s="11" t="s">
        <v>6545</v>
      </c>
      <c r="C12671" s="12">
        <v>1.0</v>
      </c>
      <c r="D12671" s="12">
        <f t="shared" si="1"/>
        <v>20</v>
      </c>
    </row>
    <row r="12672">
      <c r="A12672" s="10">
        <v>45250.0</v>
      </c>
      <c r="B12672" s="11" t="s">
        <v>2075</v>
      </c>
      <c r="C12672" s="12">
        <v>1.0</v>
      </c>
      <c r="D12672" s="12">
        <f t="shared" si="1"/>
        <v>20</v>
      </c>
    </row>
    <row r="12673">
      <c r="A12673" s="10">
        <v>45250.0</v>
      </c>
      <c r="B12673" s="11" t="s">
        <v>6546</v>
      </c>
      <c r="C12673" s="12">
        <v>1.0</v>
      </c>
      <c r="D12673" s="12">
        <f t="shared" si="1"/>
        <v>20</v>
      </c>
    </row>
    <row r="12674">
      <c r="A12674" s="10">
        <v>45252.0</v>
      </c>
      <c r="B12674" s="11" t="s">
        <v>3449</v>
      </c>
      <c r="C12674" s="12">
        <v>1.0</v>
      </c>
      <c r="D12674" s="12">
        <f t="shared" si="1"/>
        <v>22</v>
      </c>
    </row>
    <row r="12675">
      <c r="A12675" s="10">
        <v>45252.0</v>
      </c>
      <c r="B12675" s="11" t="s">
        <v>37</v>
      </c>
      <c r="C12675" s="12">
        <v>1.0</v>
      </c>
      <c r="D12675" s="12">
        <f t="shared" si="1"/>
        <v>22</v>
      </c>
    </row>
    <row r="12676">
      <c r="A12676" s="10">
        <v>45252.0</v>
      </c>
      <c r="B12676" s="11" t="s">
        <v>951</v>
      </c>
      <c r="C12676" s="12">
        <v>1.0</v>
      </c>
      <c r="D12676" s="12">
        <f t="shared" si="1"/>
        <v>22</v>
      </c>
    </row>
    <row r="12677">
      <c r="A12677" s="10">
        <v>45252.0</v>
      </c>
      <c r="B12677" s="11" t="s">
        <v>1613</v>
      </c>
      <c r="C12677" s="12">
        <v>1.0</v>
      </c>
      <c r="D12677" s="12">
        <f t="shared" si="1"/>
        <v>22</v>
      </c>
    </row>
    <row r="12678">
      <c r="A12678" s="10">
        <v>45252.0</v>
      </c>
      <c r="B12678" s="11" t="s">
        <v>6169</v>
      </c>
      <c r="C12678" s="12">
        <v>1.0</v>
      </c>
      <c r="D12678" s="12">
        <f t="shared" si="1"/>
        <v>22</v>
      </c>
    </row>
    <row r="12679">
      <c r="A12679" s="10">
        <v>45252.0</v>
      </c>
      <c r="B12679" s="11" t="s">
        <v>6547</v>
      </c>
      <c r="C12679" s="12">
        <v>1.0</v>
      </c>
      <c r="D12679" s="12">
        <f t="shared" si="1"/>
        <v>22</v>
      </c>
    </row>
    <row r="12680">
      <c r="A12680" s="10">
        <v>45252.0</v>
      </c>
      <c r="B12680" s="11" t="s">
        <v>6548</v>
      </c>
      <c r="C12680" s="12">
        <v>1.0</v>
      </c>
      <c r="D12680" s="12">
        <f t="shared" si="1"/>
        <v>22</v>
      </c>
    </row>
    <row r="12681">
      <c r="A12681" s="10">
        <v>45252.0</v>
      </c>
      <c r="B12681" s="11" t="s">
        <v>707</v>
      </c>
      <c r="C12681" s="12">
        <v>1.0</v>
      </c>
      <c r="D12681" s="12">
        <f t="shared" si="1"/>
        <v>22</v>
      </c>
    </row>
    <row r="12682">
      <c r="A12682" s="10">
        <v>45252.0</v>
      </c>
      <c r="B12682" s="11" t="s">
        <v>1533</v>
      </c>
      <c r="C12682" s="12">
        <v>1.0</v>
      </c>
      <c r="D12682" s="12">
        <f t="shared" si="1"/>
        <v>22</v>
      </c>
    </row>
    <row r="12683">
      <c r="A12683" s="10">
        <v>45252.0</v>
      </c>
      <c r="B12683" s="11" t="s">
        <v>2490</v>
      </c>
      <c r="C12683" s="12">
        <v>1.0</v>
      </c>
      <c r="D12683" s="12">
        <f t="shared" si="1"/>
        <v>22</v>
      </c>
    </row>
    <row r="12684">
      <c r="A12684" s="10">
        <v>45252.0</v>
      </c>
      <c r="B12684" s="11" t="s">
        <v>6177</v>
      </c>
      <c r="C12684" s="12">
        <v>1.0</v>
      </c>
      <c r="D12684" s="12">
        <f t="shared" si="1"/>
        <v>22</v>
      </c>
    </row>
    <row r="12685">
      <c r="A12685" s="10">
        <v>45252.0</v>
      </c>
      <c r="B12685" s="11" t="s">
        <v>2125</v>
      </c>
      <c r="C12685" s="12">
        <v>1.0</v>
      </c>
      <c r="D12685" s="12">
        <f t="shared" si="1"/>
        <v>22</v>
      </c>
    </row>
    <row r="12686">
      <c r="A12686" s="10">
        <v>45252.0</v>
      </c>
      <c r="B12686" s="11" t="s">
        <v>730</v>
      </c>
      <c r="C12686" s="12">
        <v>1.0</v>
      </c>
      <c r="D12686" s="12">
        <f t="shared" si="1"/>
        <v>22</v>
      </c>
    </row>
    <row r="12687">
      <c r="A12687" s="10">
        <v>45252.0</v>
      </c>
      <c r="B12687" s="11" t="s">
        <v>6021</v>
      </c>
      <c r="C12687" s="12">
        <v>1.0</v>
      </c>
      <c r="D12687" s="12">
        <f t="shared" si="1"/>
        <v>22</v>
      </c>
    </row>
    <row r="12688">
      <c r="A12688" s="10">
        <v>45252.0</v>
      </c>
      <c r="B12688" s="11" t="s">
        <v>6549</v>
      </c>
      <c r="C12688" s="12">
        <v>1.0</v>
      </c>
      <c r="D12688" s="12">
        <f t="shared" si="1"/>
        <v>22</v>
      </c>
    </row>
    <row r="12689">
      <c r="A12689" s="10">
        <v>45252.0</v>
      </c>
      <c r="B12689" s="11" t="s">
        <v>1489</v>
      </c>
      <c r="C12689" s="12">
        <v>1.0</v>
      </c>
      <c r="D12689" s="12">
        <f t="shared" si="1"/>
        <v>22</v>
      </c>
    </row>
    <row r="12690">
      <c r="A12690" s="10">
        <v>45252.0</v>
      </c>
      <c r="B12690" s="11" t="s">
        <v>6550</v>
      </c>
      <c r="C12690" s="12">
        <v>1.0</v>
      </c>
      <c r="D12690" s="12">
        <f t="shared" si="1"/>
        <v>22</v>
      </c>
    </row>
    <row r="12691">
      <c r="A12691" s="10">
        <v>45251.0</v>
      </c>
      <c r="B12691" s="11" t="s">
        <v>4432</v>
      </c>
      <c r="C12691" s="12">
        <v>1.0</v>
      </c>
      <c r="D12691" s="12">
        <f t="shared" si="1"/>
        <v>21</v>
      </c>
    </row>
    <row r="12692">
      <c r="A12692" s="10">
        <v>45251.0</v>
      </c>
      <c r="B12692" s="11" t="s">
        <v>980</v>
      </c>
      <c r="C12692" s="12">
        <v>1.0</v>
      </c>
      <c r="D12692" s="12">
        <f t="shared" si="1"/>
        <v>21</v>
      </c>
    </row>
    <row r="12693">
      <c r="A12693" s="10">
        <v>45251.0</v>
      </c>
      <c r="B12693" s="11" t="s">
        <v>5275</v>
      </c>
      <c r="C12693" s="12">
        <v>1.0</v>
      </c>
      <c r="D12693" s="12">
        <f t="shared" si="1"/>
        <v>21</v>
      </c>
    </row>
    <row r="12694">
      <c r="A12694" s="10">
        <v>45251.0</v>
      </c>
      <c r="B12694" s="11" t="s">
        <v>5249</v>
      </c>
      <c r="C12694" s="12">
        <v>1.0</v>
      </c>
      <c r="D12694" s="12">
        <f t="shared" si="1"/>
        <v>21</v>
      </c>
    </row>
    <row r="12695">
      <c r="A12695" s="10">
        <v>45251.0</v>
      </c>
      <c r="B12695" s="11" t="s">
        <v>2401</v>
      </c>
      <c r="C12695" s="12">
        <v>1.0</v>
      </c>
      <c r="D12695" s="12">
        <f t="shared" si="1"/>
        <v>21</v>
      </c>
    </row>
    <row r="12696">
      <c r="A12696" s="10">
        <v>45251.0</v>
      </c>
      <c r="B12696" s="11" t="s">
        <v>860</v>
      </c>
      <c r="C12696" s="12">
        <v>1.0</v>
      </c>
      <c r="D12696" s="12">
        <f t="shared" si="1"/>
        <v>21</v>
      </c>
    </row>
    <row r="12697">
      <c r="A12697" s="10">
        <v>45251.0</v>
      </c>
      <c r="B12697" s="11" t="s">
        <v>5049</v>
      </c>
      <c r="C12697" s="12">
        <v>1.0</v>
      </c>
      <c r="D12697" s="12">
        <f t="shared" si="1"/>
        <v>21</v>
      </c>
    </row>
    <row r="12698">
      <c r="A12698" s="10">
        <v>45251.0</v>
      </c>
      <c r="B12698" s="11" t="s">
        <v>1422</v>
      </c>
      <c r="C12698" s="12">
        <v>1.0</v>
      </c>
      <c r="D12698" s="12">
        <f t="shared" si="1"/>
        <v>21</v>
      </c>
    </row>
    <row r="12699">
      <c r="A12699" s="10">
        <v>45251.0</v>
      </c>
      <c r="B12699" s="11" t="s">
        <v>3976</v>
      </c>
      <c r="C12699" s="12">
        <v>1.0</v>
      </c>
      <c r="D12699" s="12">
        <f t="shared" si="1"/>
        <v>21</v>
      </c>
    </row>
    <row r="12700">
      <c r="A12700" s="10">
        <v>45251.0</v>
      </c>
      <c r="B12700" s="11" t="s">
        <v>2317</v>
      </c>
      <c r="C12700" s="12">
        <v>1.0</v>
      </c>
      <c r="D12700" s="12">
        <f t="shared" si="1"/>
        <v>21</v>
      </c>
    </row>
    <row r="12701">
      <c r="A12701" s="10">
        <v>45251.0</v>
      </c>
      <c r="B12701" s="11" t="s">
        <v>3118</v>
      </c>
      <c r="C12701" s="12">
        <v>1.0</v>
      </c>
      <c r="D12701" s="12">
        <f t="shared" si="1"/>
        <v>21</v>
      </c>
    </row>
    <row r="12702">
      <c r="A12702" s="10">
        <v>45251.0</v>
      </c>
      <c r="B12702" s="11" t="s">
        <v>1286</v>
      </c>
      <c r="C12702" s="12">
        <v>1.0</v>
      </c>
      <c r="D12702" s="12">
        <f t="shared" si="1"/>
        <v>21</v>
      </c>
    </row>
    <row r="12703">
      <c r="A12703" s="10">
        <v>45251.0</v>
      </c>
      <c r="B12703" s="11" t="s">
        <v>317</v>
      </c>
      <c r="C12703" s="12">
        <v>1.0</v>
      </c>
      <c r="D12703" s="12">
        <f t="shared" si="1"/>
        <v>21</v>
      </c>
    </row>
    <row r="12704">
      <c r="A12704" s="10">
        <v>45251.0</v>
      </c>
      <c r="B12704" s="11" t="s">
        <v>2325</v>
      </c>
      <c r="C12704" s="12">
        <v>1.0</v>
      </c>
      <c r="D12704" s="12">
        <f t="shared" si="1"/>
        <v>21</v>
      </c>
    </row>
    <row r="12705">
      <c r="A12705" s="10">
        <v>45251.0</v>
      </c>
      <c r="B12705" s="11" t="s">
        <v>6551</v>
      </c>
      <c r="C12705" s="12">
        <v>1.0</v>
      </c>
      <c r="D12705" s="12">
        <f t="shared" si="1"/>
        <v>21</v>
      </c>
    </row>
    <row r="12706">
      <c r="A12706" s="10">
        <v>45251.0</v>
      </c>
      <c r="B12706" s="11" t="s">
        <v>6552</v>
      </c>
      <c r="C12706" s="12">
        <v>1.0</v>
      </c>
      <c r="D12706" s="12">
        <f t="shared" si="1"/>
        <v>21</v>
      </c>
    </row>
    <row r="12707">
      <c r="A12707" s="10">
        <v>45251.0</v>
      </c>
      <c r="B12707" s="11" t="s">
        <v>6553</v>
      </c>
      <c r="C12707" s="12">
        <v>1.0</v>
      </c>
      <c r="D12707" s="12">
        <f t="shared" si="1"/>
        <v>21</v>
      </c>
    </row>
    <row r="12708">
      <c r="A12708" s="10">
        <v>45251.0</v>
      </c>
      <c r="B12708" s="11" t="s">
        <v>3360</v>
      </c>
      <c r="C12708" s="12">
        <v>1.0</v>
      </c>
      <c r="D12708" s="12">
        <f t="shared" si="1"/>
        <v>21</v>
      </c>
    </row>
    <row r="12709">
      <c r="A12709" s="10">
        <v>45251.0</v>
      </c>
      <c r="B12709" s="11" t="s">
        <v>417</v>
      </c>
      <c r="C12709" s="12">
        <v>1.0</v>
      </c>
      <c r="D12709" s="12">
        <f t="shared" si="1"/>
        <v>21</v>
      </c>
    </row>
    <row r="12710">
      <c r="A12710" s="10">
        <v>45251.0</v>
      </c>
      <c r="B12710" s="11" t="s">
        <v>5443</v>
      </c>
      <c r="C12710" s="12">
        <v>1.0</v>
      </c>
      <c r="D12710" s="12">
        <f t="shared" si="1"/>
        <v>21</v>
      </c>
    </row>
    <row r="12711">
      <c r="A12711" s="10">
        <v>45251.0</v>
      </c>
      <c r="B12711" s="11" t="s">
        <v>6495</v>
      </c>
      <c r="C12711" s="12">
        <v>1.0</v>
      </c>
      <c r="D12711" s="12">
        <f t="shared" si="1"/>
        <v>21</v>
      </c>
    </row>
    <row r="12712">
      <c r="A12712" s="10">
        <v>45251.0</v>
      </c>
      <c r="B12712" s="11" t="s">
        <v>6554</v>
      </c>
      <c r="C12712" s="12">
        <v>1.0</v>
      </c>
      <c r="D12712" s="12">
        <f t="shared" si="1"/>
        <v>21</v>
      </c>
    </row>
    <row r="12713">
      <c r="A12713" s="10">
        <v>45251.0</v>
      </c>
      <c r="B12713" s="11" t="s">
        <v>3869</v>
      </c>
      <c r="C12713" s="12">
        <v>1.0</v>
      </c>
      <c r="D12713" s="12">
        <f t="shared" si="1"/>
        <v>21</v>
      </c>
    </row>
    <row r="12714">
      <c r="A12714" s="10">
        <v>45257.0</v>
      </c>
      <c r="B12714" s="11" t="s">
        <v>6555</v>
      </c>
      <c r="C12714" s="12">
        <v>1.0</v>
      </c>
      <c r="D12714" s="12">
        <f t="shared" si="1"/>
        <v>27</v>
      </c>
    </row>
    <row r="12715">
      <c r="A12715" s="10">
        <v>45257.0</v>
      </c>
      <c r="B12715" s="11" t="s">
        <v>1735</v>
      </c>
      <c r="C12715" s="12">
        <v>1.0</v>
      </c>
      <c r="D12715" s="12">
        <f t="shared" si="1"/>
        <v>27</v>
      </c>
    </row>
    <row r="12716">
      <c r="A12716" s="10">
        <v>45257.0</v>
      </c>
      <c r="B12716" s="11" t="s">
        <v>267</v>
      </c>
      <c r="C12716" s="12">
        <v>1.0</v>
      </c>
      <c r="D12716" s="12">
        <f t="shared" si="1"/>
        <v>27</v>
      </c>
    </row>
    <row r="12717">
      <c r="A12717" s="10">
        <v>45257.0</v>
      </c>
      <c r="B12717" s="11" t="s">
        <v>5188</v>
      </c>
      <c r="C12717" s="12">
        <v>1.0</v>
      </c>
      <c r="D12717" s="12">
        <f t="shared" si="1"/>
        <v>27</v>
      </c>
    </row>
    <row r="12718">
      <c r="A12718" s="10">
        <v>45257.0</v>
      </c>
      <c r="B12718" s="11" t="s">
        <v>350</v>
      </c>
      <c r="C12718" s="12">
        <v>1.0</v>
      </c>
      <c r="D12718" s="12">
        <f t="shared" si="1"/>
        <v>27</v>
      </c>
    </row>
    <row r="12719">
      <c r="A12719" s="10">
        <v>45257.0</v>
      </c>
      <c r="B12719" s="11" t="s">
        <v>1770</v>
      </c>
      <c r="C12719" s="12">
        <v>1.0</v>
      </c>
      <c r="D12719" s="12">
        <f t="shared" si="1"/>
        <v>27</v>
      </c>
    </row>
    <row r="12720">
      <c r="A12720" s="10">
        <v>45257.0</v>
      </c>
      <c r="B12720" s="11" t="s">
        <v>6556</v>
      </c>
      <c r="C12720" s="12">
        <v>1.0</v>
      </c>
      <c r="D12720" s="12">
        <f t="shared" si="1"/>
        <v>27</v>
      </c>
    </row>
    <row r="12721">
      <c r="A12721" s="10">
        <v>45257.0</v>
      </c>
      <c r="B12721" s="11" t="s">
        <v>6557</v>
      </c>
      <c r="C12721" s="12">
        <v>1.0</v>
      </c>
      <c r="D12721" s="12">
        <f t="shared" si="1"/>
        <v>27</v>
      </c>
    </row>
    <row r="12722">
      <c r="A12722" s="10">
        <v>45257.0</v>
      </c>
      <c r="B12722" s="11" t="s">
        <v>4668</v>
      </c>
      <c r="C12722" s="12">
        <v>1.0</v>
      </c>
      <c r="D12722" s="12">
        <f t="shared" si="1"/>
        <v>27</v>
      </c>
    </row>
    <row r="12723">
      <c r="A12723" s="10">
        <v>45257.0</v>
      </c>
      <c r="B12723" s="11" t="s">
        <v>6558</v>
      </c>
      <c r="C12723" s="12">
        <v>1.0</v>
      </c>
      <c r="D12723" s="12">
        <f t="shared" si="1"/>
        <v>27</v>
      </c>
    </row>
    <row r="12724">
      <c r="A12724" s="10">
        <v>45257.0</v>
      </c>
      <c r="B12724" s="11" t="s">
        <v>6437</v>
      </c>
      <c r="C12724" s="12">
        <v>1.0</v>
      </c>
      <c r="D12724" s="12">
        <f t="shared" si="1"/>
        <v>27</v>
      </c>
    </row>
    <row r="12725">
      <c r="A12725" s="10">
        <v>45257.0</v>
      </c>
      <c r="B12725" s="11" t="s">
        <v>2490</v>
      </c>
      <c r="C12725" s="12">
        <v>1.0</v>
      </c>
      <c r="D12725" s="12">
        <f t="shared" si="1"/>
        <v>27</v>
      </c>
    </row>
    <row r="12726">
      <c r="A12726" s="10">
        <v>45257.0</v>
      </c>
      <c r="B12726" s="11" t="s">
        <v>937</v>
      </c>
      <c r="C12726" s="12">
        <v>1.0</v>
      </c>
      <c r="D12726" s="12">
        <f t="shared" si="1"/>
        <v>27</v>
      </c>
    </row>
    <row r="12727">
      <c r="A12727" s="10">
        <v>45257.0</v>
      </c>
      <c r="B12727" s="11" t="s">
        <v>6559</v>
      </c>
      <c r="C12727" s="12">
        <v>1.0</v>
      </c>
      <c r="D12727" s="12">
        <f t="shared" si="1"/>
        <v>27</v>
      </c>
    </row>
    <row r="12728">
      <c r="A12728" s="10">
        <v>45260.0</v>
      </c>
      <c r="B12728" s="11" t="s">
        <v>788</v>
      </c>
      <c r="C12728" s="12">
        <v>1.0</v>
      </c>
      <c r="D12728" s="12">
        <f t="shared" si="1"/>
        <v>30</v>
      </c>
    </row>
    <row r="12729">
      <c r="A12729" s="10">
        <v>45260.0</v>
      </c>
      <c r="B12729" s="11" t="s">
        <v>1280</v>
      </c>
      <c r="C12729" s="12">
        <v>1.0</v>
      </c>
      <c r="D12729" s="12">
        <f t="shared" si="1"/>
        <v>30</v>
      </c>
    </row>
    <row r="12730">
      <c r="A12730" s="10">
        <v>45260.0</v>
      </c>
      <c r="B12730" s="11" t="s">
        <v>971</v>
      </c>
      <c r="C12730" s="12">
        <v>1.0</v>
      </c>
      <c r="D12730" s="12">
        <f t="shared" si="1"/>
        <v>30</v>
      </c>
    </row>
    <row r="12731">
      <c r="A12731" s="10">
        <v>45260.0</v>
      </c>
      <c r="B12731" s="11" t="s">
        <v>6560</v>
      </c>
      <c r="C12731" s="12">
        <v>1.0</v>
      </c>
      <c r="D12731" s="12">
        <f t="shared" si="1"/>
        <v>30</v>
      </c>
    </row>
    <row r="12732">
      <c r="A12732" s="10">
        <v>45260.0</v>
      </c>
      <c r="B12732" s="11" t="s">
        <v>1363</v>
      </c>
      <c r="C12732" s="12">
        <v>1.0</v>
      </c>
      <c r="D12732" s="12">
        <f t="shared" si="1"/>
        <v>30</v>
      </c>
    </row>
    <row r="12733">
      <c r="A12733" s="10">
        <v>45260.0</v>
      </c>
      <c r="B12733" s="11" t="s">
        <v>6561</v>
      </c>
      <c r="C12733" s="12">
        <v>1.0</v>
      </c>
      <c r="D12733" s="12">
        <f t="shared" si="1"/>
        <v>30</v>
      </c>
    </row>
    <row r="12734">
      <c r="A12734" s="10">
        <v>45260.0</v>
      </c>
      <c r="B12734" s="11" t="s">
        <v>1408</v>
      </c>
      <c r="C12734" s="12">
        <v>1.0</v>
      </c>
      <c r="D12734" s="12">
        <f t="shared" si="1"/>
        <v>30</v>
      </c>
    </row>
    <row r="12735">
      <c r="A12735" s="10">
        <v>45260.0</v>
      </c>
      <c r="B12735" s="11" t="s">
        <v>112</v>
      </c>
      <c r="C12735" s="12">
        <v>1.0</v>
      </c>
      <c r="D12735" s="12">
        <f t="shared" si="1"/>
        <v>30</v>
      </c>
    </row>
    <row r="12736">
      <c r="A12736" s="10">
        <v>45260.0</v>
      </c>
      <c r="B12736" s="11" t="s">
        <v>6562</v>
      </c>
      <c r="C12736" s="12">
        <v>1.0</v>
      </c>
      <c r="D12736" s="12">
        <f t="shared" si="1"/>
        <v>30</v>
      </c>
    </row>
    <row r="12737">
      <c r="A12737" s="10">
        <v>45260.0</v>
      </c>
      <c r="B12737" s="11" t="s">
        <v>1777</v>
      </c>
      <c r="C12737" s="12">
        <v>1.0</v>
      </c>
      <c r="D12737" s="12">
        <f t="shared" si="1"/>
        <v>30</v>
      </c>
    </row>
    <row r="12738">
      <c r="A12738" s="10">
        <v>45260.0</v>
      </c>
      <c r="B12738" s="11" t="s">
        <v>6563</v>
      </c>
      <c r="C12738" s="12">
        <v>1.0</v>
      </c>
      <c r="D12738" s="12">
        <f t="shared" si="1"/>
        <v>30</v>
      </c>
    </row>
    <row r="12739">
      <c r="A12739" s="10">
        <v>45260.0</v>
      </c>
      <c r="B12739" s="11" t="s">
        <v>6564</v>
      </c>
      <c r="C12739" s="12">
        <v>1.0</v>
      </c>
      <c r="D12739" s="12">
        <f t="shared" si="1"/>
        <v>30</v>
      </c>
    </row>
    <row r="12740">
      <c r="A12740" s="10">
        <v>45260.0</v>
      </c>
      <c r="B12740" s="11" t="s">
        <v>842</v>
      </c>
      <c r="C12740" s="12">
        <v>1.0</v>
      </c>
      <c r="D12740" s="12">
        <f t="shared" si="1"/>
        <v>30</v>
      </c>
    </row>
    <row r="12741">
      <c r="A12741" s="10">
        <v>45260.0</v>
      </c>
      <c r="B12741" s="11" t="s">
        <v>6565</v>
      </c>
      <c r="C12741" s="12">
        <v>1.0</v>
      </c>
      <c r="D12741" s="12">
        <f t="shared" si="1"/>
        <v>30</v>
      </c>
    </row>
    <row r="12742">
      <c r="A12742" s="10">
        <v>45260.0</v>
      </c>
      <c r="B12742" s="11" t="s">
        <v>6566</v>
      </c>
      <c r="C12742" s="12">
        <v>1.0</v>
      </c>
      <c r="D12742" s="12">
        <f t="shared" si="1"/>
        <v>30</v>
      </c>
    </row>
    <row r="12743">
      <c r="A12743" s="10">
        <v>45239.0</v>
      </c>
      <c r="B12743" s="11" t="s">
        <v>6567</v>
      </c>
      <c r="C12743" s="12">
        <v>1.0</v>
      </c>
      <c r="D12743" s="12">
        <f t="shared" si="1"/>
        <v>9</v>
      </c>
    </row>
    <row r="12744">
      <c r="A12744" s="10">
        <v>45239.0</v>
      </c>
      <c r="B12744" s="11" t="s">
        <v>1821</v>
      </c>
      <c r="C12744" s="12">
        <v>1.0</v>
      </c>
      <c r="D12744" s="12">
        <f t="shared" si="1"/>
        <v>9</v>
      </c>
    </row>
    <row r="12745">
      <c r="A12745" s="10">
        <v>45239.0</v>
      </c>
      <c r="B12745" s="11" t="s">
        <v>1296</v>
      </c>
      <c r="C12745" s="12">
        <v>1.0</v>
      </c>
      <c r="D12745" s="12">
        <f t="shared" si="1"/>
        <v>9</v>
      </c>
    </row>
    <row r="12746">
      <c r="A12746" s="10">
        <v>45239.0</v>
      </c>
      <c r="B12746" s="11" t="s">
        <v>6568</v>
      </c>
      <c r="C12746" s="12">
        <v>1.0</v>
      </c>
      <c r="D12746" s="12">
        <f t="shared" si="1"/>
        <v>9</v>
      </c>
    </row>
    <row r="12747">
      <c r="A12747" s="10">
        <v>45239.0</v>
      </c>
      <c r="B12747" s="11" t="s">
        <v>6569</v>
      </c>
      <c r="C12747" s="12">
        <v>1.0</v>
      </c>
      <c r="D12747" s="12">
        <f t="shared" si="1"/>
        <v>9</v>
      </c>
    </row>
    <row r="12748">
      <c r="A12748" s="10">
        <v>45239.0</v>
      </c>
      <c r="B12748" s="11" t="s">
        <v>1908</v>
      </c>
      <c r="C12748" s="12">
        <v>1.0</v>
      </c>
      <c r="D12748" s="12">
        <f t="shared" si="1"/>
        <v>9</v>
      </c>
    </row>
    <row r="12749">
      <c r="A12749" s="10">
        <v>45239.0</v>
      </c>
      <c r="B12749" s="11" t="s">
        <v>6570</v>
      </c>
      <c r="C12749" s="12">
        <v>1.0</v>
      </c>
      <c r="D12749" s="12">
        <f t="shared" si="1"/>
        <v>9</v>
      </c>
    </row>
    <row r="12750">
      <c r="A12750" s="10">
        <v>45239.0</v>
      </c>
      <c r="B12750" s="11" t="s">
        <v>6571</v>
      </c>
      <c r="C12750" s="12">
        <v>1.0</v>
      </c>
      <c r="D12750" s="12">
        <f t="shared" si="1"/>
        <v>9</v>
      </c>
    </row>
    <row r="12751">
      <c r="A12751" s="10">
        <v>45239.0</v>
      </c>
      <c r="B12751" s="11" t="s">
        <v>2861</v>
      </c>
      <c r="C12751" s="12">
        <v>1.0</v>
      </c>
      <c r="D12751" s="12">
        <f t="shared" si="1"/>
        <v>9</v>
      </c>
    </row>
    <row r="12752">
      <c r="A12752" s="10">
        <v>45239.0</v>
      </c>
      <c r="B12752" s="11" t="s">
        <v>6572</v>
      </c>
      <c r="C12752" s="12">
        <v>1.0</v>
      </c>
      <c r="D12752" s="12">
        <f t="shared" si="1"/>
        <v>9</v>
      </c>
    </row>
    <row r="12753">
      <c r="A12753" s="10">
        <v>45239.0</v>
      </c>
      <c r="B12753" s="11" t="s">
        <v>6573</v>
      </c>
      <c r="C12753" s="12">
        <v>1.0</v>
      </c>
      <c r="D12753" s="12">
        <f t="shared" si="1"/>
        <v>9</v>
      </c>
    </row>
    <row r="12754">
      <c r="A12754" s="10">
        <v>45239.0</v>
      </c>
      <c r="B12754" s="11" t="s">
        <v>875</v>
      </c>
      <c r="C12754" s="12">
        <v>1.0</v>
      </c>
      <c r="D12754" s="12">
        <f t="shared" si="1"/>
        <v>9</v>
      </c>
    </row>
    <row r="12755">
      <c r="A12755" s="10">
        <v>45239.0</v>
      </c>
      <c r="B12755" s="11" t="s">
        <v>2791</v>
      </c>
      <c r="C12755" s="12">
        <v>1.0</v>
      </c>
      <c r="D12755" s="12">
        <f t="shared" si="1"/>
        <v>9</v>
      </c>
    </row>
    <row r="12756">
      <c r="A12756" s="10">
        <v>45239.0</v>
      </c>
      <c r="B12756" s="11" t="s">
        <v>663</v>
      </c>
      <c r="C12756" s="12">
        <v>1.0</v>
      </c>
      <c r="D12756" s="12">
        <f t="shared" si="1"/>
        <v>9</v>
      </c>
    </row>
    <row r="12757">
      <c r="A12757" s="10">
        <v>45239.0</v>
      </c>
      <c r="B12757" s="11" t="s">
        <v>1363</v>
      </c>
      <c r="C12757" s="12">
        <v>1.0</v>
      </c>
      <c r="D12757" s="12">
        <f t="shared" si="1"/>
        <v>9</v>
      </c>
    </row>
    <row r="12758">
      <c r="A12758" s="10">
        <v>45239.0</v>
      </c>
      <c r="B12758" s="11" t="s">
        <v>1180</v>
      </c>
      <c r="C12758" s="12">
        <v>1.0</v>
      </c>
      <c r="D12758" s="12">
        <f t="shared" si="1"/>
        <v>9</v>
      </c>
    </row>
    <row r="12759">
      <c r="A12759" s="10">
        <v>45239.0</v>
      </c>
      <c r="B12759" s="11" t="s">
        <v>4360</v>
      </c>
      <c r="C12759" s="12">
        <v>1.0</v>
      </c>
      <c r="D12759" s="12">
        <f t="shared" si="1"/>
        <v>9</v>
      </c>
    </row>
    <row r="12760">
      <c r="A12760" s="10">
        <v>45239.0</v>
      </c>
      <c r="B12760" s="11" t="s">
        <v>5642</v>
      </c>
      <c r="C12760" s="12">
        <v>1.0</v>
      </c>
      <c r="D12760" s="12">
        <f t="shared" si="1"/>
        <v>9</v>
      </c>
    </row>
    <row r="12761">
      <c r="A12761" s="10">
        <v>45239.0</v>
      </c>
      <c r="B12761" s="11" t="s">
        <v>6156</v>
      </c>
      <c r="C12761" s="12">
        <v>1.0</v>
      </c>
      <c r="D12761" s="12">
        <f t="shared" si="1"/>
        <v>9</v>
      </c>
    </row>
    <row r="12762">
      <c r="A12762" s="10">
        <v>45239.0</v>
      </c>
      <c r="B12762" s="11" t="s">
        <v>6574</v>
      </c>
      <c r="C12762" s="12">
        <v>1.0</v>
      </c>
      <c r="D12762" s="12">
        <f t="shared" si="1"/>
        <v>9</v>
      </c>
    </row>
    <row r="12763">
      <c r="A12763" s="10">
        <v>45239.0</v>
      </c>
      <c r="B12763" s="11" t="s">
        <v>1770</v>
      </c>
      <c r="C12763" s="12">
        <v>1.0</v>
      </c>
      <c r="D12763" s="12">
        <f t="shared" si="1"/>
        <v>9</v>
      </c>
    </row>
    <row r="12764">
      <c r="A12764" s="10">
        <v>45239.0</v>
      </c>
      <c r="B12764" s="11" t="s">
        <v>2873</v>
      </c>
      <c r="C12764" s="12">
        <v>1.0</v>
      </c>
      <c r="D12764" s="12">
        <f t="shared" si="1"/>
        <v>9</v>
      </c>
    </row>
    <row r="12765">
      <c r="A12765" s="10">
        <v>45239.0</v>
      </c>
      <c r="B12765" s="11" t="s">
        <v>6575</v>
      </c>
      <c r="C12765" s="12">
        <v>1.0</v>
      </c>
      <c r="D12765" s="12">
        <f t="shared" si="1"/>
        <v>9</v>
      </c>
    </row>
    <row r="12766">
      <c r="A12766" s="10">
        <v>45232.0</v>
      </c>
      <c r="B12766" s="11" t="s">
        <v>6576</v>
      </c>
      <c r="C12766" s="12">
        <v>1.0</v>
      </c>
      <c r="D12766" s="12">
        <f t="shared" si="1"/>
        <v>2</v>
      </c>
    </row>
    <row r="12767">
      <c r="A12767" s="10">
        <v>45232.0</v>
      </c>
      <c r="B12767" s="11" t="s">
        <v>706</v>
      </c>
      <c r="C12767" s="12">
        <v>1.0</v>
      </c>
      <c r="D12767" s="12">
        <f t="shared" si="1"/>
        <v>2</v>
      </c>
    </row>
    <row r="12768">
      <c r="A12768" s="10">
        <v>45232.0</v>
      </c>
      <c r="B12768" s="11" t="s">
        <v>6577</v>
      </c>
      <c r="C12768" s="12">
        <v>1.0</v>
      </c>
      <c r="D12768" s="12">
        <f t="shared" si="1"/>
        <v>2</v>
      </c>
    </row>
    <row r="12769">
      <c r="A12769" s="10">
        <v>45232.0</v>
      </c>
      <c r="B12769" s="11" t="s">
        <v>6578</v>
      </c>
      <c r="C12769" s="12">
        <v>1.0</v>
      </c>
      <c r="D12769" s="12">
        <f t="shared" si="1"/>
        <v>2</v>
      </c>
    </row>
    <row r="12770">
      <c r="A12770" s="10">
        <v>45232.0</v>
      </c>
      <c r="B12770" s="11" t="s">
        <v>6579</v>
      </c>
      <c r="C12770" s="12">
        <v>1.0</v>
      </c>
      <c r="D12770" s="12">
        <f t="shared" si="1"/>
        <v>2</v>
      </c>
    </row>
    <row r="12771">
      <c r="A12771" s="10">
        <v>45232.0</v>
      </c>
      <c r="B12771" s="11" t="s">
        <v>1662</v>
      </c>
      <c r="C12771" s="12">
        <v>1.0</v>
      </c>
      <c r="D12771" s="12">
        <f t="shared" si="1"/>
        <v>2</v>
      </c>
    </row>
    <row r="12772">
      <c r="A12772" s="10">
        <v>45232.0</v>
      </c>
      <c r="B12772" s="11" t="s">
        <v>6580</v>
      </c>
      <c r="C12772" s="12">
        <v>1.0</v>
      </c>
      <c r="D12772" s="12">
        <f t="shared" si="1"/>
        <v>2</v>
      </c>
    </row>
    <row r="12773">
      <c r="A12773" s="10">
        <v>45232.0</v>
      </c>
      <c r="B12773" s="11" t="s">
        <v>1263</v>
      </c>
      <c r="C12773" s="12">
        <v>1.0</v>
      </c>
      <c r="D12773" s="12">
        <f t="shared" si="1"/>
        <v>2</v>
      </c>
    </row>
    <row r="12774">
      <c r="A12774" s="10">
        <v>45232.0</v>
      </c>
      <c r="B12774" s="11" t="s">
        <v>4993</v>
      </c>
      <c r="C12774" s="12">
        <v>1.0</v>
      </c>
      <c r="D12774" s="12">
        <f t="shared" si="1"/>
        <v>2</v>
      </c>
    </row>
    <row r="12775">
      <c r="A12775" s="10">
        <v>45232.0</v>
      </c>
      <c r="B12775" s="11" t="s">
        <v>6581</v>
      </c>
      <c r="C12775" s="12">
        <v>1.0</v>
      </c>
      <c r="D12775" s="12">
        <f t="shared" si="1"/>
        <v>2</v>
      </c>
    </row>
    <row r="12776">
      <c r="A12776" s="10">
        <v>45232.0</v>
      </c>
      <c r="B12776" s="11" t="s">
        <v>5860</v>
      </c>
      <c r="C12776" s="12">
        <v>1.0</v>
      </c>
      <c r="D12776" s="12">
        <f t="shared" si="1"/>
        <v>2</v>
      </c>
    </row>
    <row r="12777">
      <c r="A12777" s="10">
        <v>45232.0</v>
      </c>
      <c r="B12777" s="11" t="s">
        <v>6582</v>
      </c>
      <c r="C12777" s="12">
        <v>1.0</v>
      </c>
      <c r="D12777" s="12">
        <f t="shared" si="1"/>
        <v>2</v>
      </c>
    </row>
    <row r="12778">
      <c r="A12778" s="10">
        <v>45232.0</v>
      </c>
      <c r="B12778" s="11" t="s">
        <v>6583</v>
      </c>
      <c r="C12778" s="12">
        <v>1.0</v>
      </c>
      <c r="D12778" s="12">
        <f t="shared" si="1"/>
        <v>2</v>
      </c>
    </row>
    <row r="12779">
      <c r="A12779" s="10">
        <v>45232.0</v>
      </c>
      <c r="B12779" s="11" t="s">
        <v>6584</v>
      </c>
      <c r="C12779" s="12">
        <v>1.0</v>
      </c>
      <c r="D12779" s="12">
        <f t="shared" si="1"/>
        <v>2</v>
      </c>
    </row>
    <row r="12780">
      <c r="A12780" s="10">
        <v>45232.0</v>
      </c>
      <c r="B12780" s="11" t="s">
        <v>1949</v>
      </c>
      <c r="C12780" s="12">
        <v>1.0</v>
      </c>
      <c r="D12780" s="12">
        <f t="shared" si="1"/>
        <v>2</v>
      </c>
    </row>
    <row r="12781">
      <c r="A12781" s="10">
        <v>45232.0</v>
      </c>
      <c r="B12781" s="11" t="s">
        <v>6585</v>
      </c>
      <c r="C12781" s="12">
        <v>1.0</v>
      </c>
      <c r="D12781" s="12">
        <f t="shared" si="1"/>
        <v>2</v>
      </c>
    </row>
    <row r="12782">
      <c r="A12782" s="10">
        <v>45232.0</v>
      </c>
      <c r="B12782" s="11" t="s">
        <v>6586</v>
      </c>
      <c r="C12782" s="12">
        <v>1.0</v>
      </c>
      <c r="D12782" s="12">
        <f t="shared" si="1"/>
        <v>2</v>
      </c>
    </row>
    <row r="12783">
      <c r="A12783" s="10">
        <v>45232.0</v>
      </c>
      <c r="B12783" s="11" t="s">
        <v>1792</v>
      </c>
      <c r="C12783" s="12">
        <v>1.0</v>
      </c>
      <c r="D12783" s="12">
        <f t="shared" si="1"/>
        <v>2</v>
      </c>
    </row>
    <row r="12784">
      <c r="A12784" s="10">
        <v>45232.0</v>
      </c>
      <c r="B12784" s="11" t="s">
        <v>1173</v>
      </c>
      <c r="C12784" s="12">
        <v>1.0</v>
      </c>
      <c r="D12784" s="12">
        <f t="shared" si="1"/>
        <v>2</v>
      </c>
    </row>
    <row r="12785">
      <c r="A12785" s="10">
        <v>45232.0</v>
      </c>
      <c r="B12785" s="11" t="s">
        <v>6587</v>
      </c>
      <c r="C12785" s="12">
        <v>1.0</v>
      </c>
      <c r="D12785" s="12">
        <f t="shared" si="1"/>
        <v>2</v>
      </c>
    </row>
    <row r="12786">
      <c r="A12786" s="10">
        <v>45237.0</v>
      </c>
      <c r="B12786" s="11" t="s">
        <v>3564</v>
      </c>
      <c r="C12786" s="12">
        <v>1.0</v>
      </c>
      <c r="D12786" s="12">
        <f t="shared" si="1"/>
        <v>7</v>
      </c>
    </row>
    <row r="12787">
      <c r="A12787" s="10">
        <v>45237.0</v>
      </c>
      <c r="B12787" s="11" t="s">
        <v>2938</v>
      </c>
      <c r="C12787" s="12">
        <v>1.0</v>
      </c>
      <c r="D12787" s="12">
        <f t="shared" si="1"/>
        <v>7</v>
      </c>
    </row>
    <row r="12788">
      <c r="A12788" s="10">
        <v>45237.0</v>
      </c>
      <c r="B12788" s="11" t="s">
        <v>1915</v>
      </c>
      <c r="C12788" s="12">
        <v>1.0</v>
      </c>
      <c r="D12788" s="12">
        <f t="shared" si="1"/>
        <v>7</v>
      </c>
    </row>
    <row r="12789">
      <c r="A12789" s="10">
        <v>45237.0</v>
      </c>
      <c r="B12789" s="11" t="s">
        <v>5691</v>
      </c>
      <c r="C12789" s="12">
        <v>1.0</v>
      </c>
      <c r="D12789" s="12">
        <f t="shared" si="1"/>
        <v>7</v>
      </c>
    </row>
    <row r="12790">
      <c r="A12790" s="10">
        <v>45237.0</v>
      </c>
      <c r="B12790" s="11" t="s">
        <v>6588</v>
      </c>
      <c r="C12790" s="12">
        <v>1.0</v>
      </c>
      <c r="D12790" s="12">
        <f t="shared" si="1"/>
        <v>7</v>
      </c>
    </row>
    <row r="12791">
      <c r="A12791" s="10">
        <v>45237.0</v>
      </c>
      <c r="B12791" s="11" t="s">
        <v>6589</v>
      </c>
      <c r="C12791" s="12">
        <v>1.0</v>
      </c>
      <c r="D12791" s="12">
        <f t="shared" si="1"/>
        <v>7</v>
      </c>
    </row>
    <row r="12792">
      <c r="A12792" s="10">
        <v>45237.0</v>
      </c>
      <c r="B12792" s="11" t="s">
        <v>949</v>
      </c>
      <c r="C12792" s="12">
        <v>1.0</v>
      </c>
      <c r="D12792" s="12">
        <f t="shared" si="1"/>
        <v>7</v>
      </c>
    </row>
    <row r="12793">
      <c r="A12793" s="10">
        <v>45237.0</v>
      </c>
      <c r="B12793" s="11" t="s">
        <v>1268</v>
      </c>
      <c r="C12793" s="12">
        <v>1.0</v>
      </c>
      <c r="D12793" s="12">
        <f t="shared" si="1"/>
        <v>7</v>
      </c>
    </row>
    <row r="12794">
      <c r="A12794" s="10">
        <v>45237.0</v>
      </c>
      <c r="B12794" s="11" t="s">
        <v>6590</v>
      </c>
      <c r="C12794" s="12">
        <v>1.0</v>
      </c>
      <c r="D12794" s="12">
        <f t="shared" si="1"/>
        <v>7</v>
      </c>
    </row>
    <row r="12795">
      <c r="A12795" s="10">
        <v>45237.0</v>
      </c>
      <c r="B12795" s="11" t="s">
        <v>3740</v>
      </c>
      <c r="C12795" s="12">
        <v>1.0</v>
      </c>
      <c r="D12795" s="12">
        <f t="shared" si="1"/>
        <v>7</v>
      </c>
    </row>
    <row r="12796">
      <c r="A12796" s="10">
        <v>45237.0</v>
      </c>
      <c r="B12796" s="11" t="s">
        <v>1910</v>
      </c>
      <c r="C12796" s="12">
        <v>1.0</v>
      </c>
      <c r="D12796" s="12">
        <f t="shared" si="1"/>
        <v>7</v>
      </c>
    </row>
    <row r="12797">
      <c r="A12797" s="10">
        <v>45237.0</v>
      </c>
      <c r="B12797" s="11" t="s">
        <v>6591</v>
      </c>
      <c r="C12797" s="12">
        <v>1.0</v>
      </c>
      <c r="D12797" s="12">
        <f t="shared" si="1"/>
        <v>7</v>
      </c>
    </row>
    <row r="12798">
      <c r="A12798" s="10">
        <v>45237.0</v>
      </c>
      <c r="B12798" s="11" t="s">
        <v>3456</v>
      </c>
      <c r="C12798" s="12">
        <v>1.0</v>
      </c>
      <c r="D12798" s="12">
        <f t="shared" si="1"/>
        <v>7</v>
      </c>
    </row>
    <row r="12799">
      <c r="A12799" s="10">
        <v>45237.0</v>
      </c>
      <c r="B12799" s="11" t="s">
        <v>3874</v>
      </c>
      <c r="C12799" s="12">
        <v>1.0</v>
      </c>
      <c r="D12799" s="12">
        <f t="shared" si="1"/>
        <v>7</v>
      </c>
    </row>
    <row r="12800">
      <c r="A12800" s="10">
        <v>45237.0</v>
      </c>
      <c r="B12800" s="11" t="s">
        <v>635</v>
      </c>
      <c r="C12800" s="12">
        <v>1.0</v>
      </c>
      <c r="D12800" s="12">
        <f t="shared" si="1"/>
        <v>7</v>
      </c>
    </row>
    <row r="12801">
      <c r="A12801" s="10">
        <v>45237.0</v>
      </c>
      <c r="B12801" s="11" t="s">
        <v>2003</v>
      </c>
      <c r="C12801" s="12">
        <v>1.0</v>
      </c>
      <c r="D12801" s="12">
        <f t="shared" si="1"/>
        <v>7</v>
      </c>
    </row>
    <row r="12802">
      <c r="A12802" s="10">
        <v>45237.0</v>
      </c>
      <c r="B12802" s="11" t="s">
        <v>1370</v>
      </c>
      <c r="C12802" s="12">
        <v>1.0</v>
      </c>
      <c r="D12802" s="12">
        <f t="shared" si="1"/>
        <v>7</v>
      </c>
    </row>
    <row r="12803">
      <c r="A12803" s="10">
        <v>45237.0</v>
      </c>
      <c r="B12803" s="11" t="s">
        <v>3109</v>
      </c>
      <c r="C12803" s="12">
        <v>1.0</v>
      </c>
      <c r="D12803" s="12">
        <f t="shared" si="1"/>
        <v>7</v>
      </c>
    </row>
    <row r="12804">
      <c r="A12804" s="10">
        <v>45237.0</v>
      </c>
      <c r="B12804" s="11" t="s">
        <v>6592</v>
      </c>
      <c r="C12804" s="12">
        <v>1.0</v>
      </c>
      <c r="D12804" s="12">
        <f t="shared" si="1"/>
        <v>7</v>
      </c>
    </row>
    <row r="12805">
      <c r="A12805" s="10">
        <v>45237.0</v>
      </c>
      <c r="B12805" s="11" t="s">
        <v>2995</v>
      </c>
      <c r="C12805" s="12">
        <v>1.0</v>
      </c>
      <c r="D12805" s="12">
        <f t="shared" si="1"/>
        <v>7</v>
      </c>
    </row>
    <row r="12806">
      <c r="A12806" s="10">
        <v>45237.0</v>
      </c>
      <c r="B12806" s="11" t="s">
        <v>6593</v>
      </c>
      <c r="C12806" s="12">
        <v>1.0</v>
      </c>
      <c r="D12806" s="12">
        <f t="shared" si="1"/>
        <v>7</v>
      </c>
    </row>
    <row r="12807">
      <c r="A12807" s="10">
        <v>45237.0</v>
      </c>
      <c r="B12807" s="11" t="s">
        <v>6594</v>
      </c>
      <c r="C12807" s="12">
        <v>1.0</v>
      </c>
      <c r="D12807" s="12">
        <f t="shared" si="1"/>
        <v>7</v>
      </c>
    </row>
    <row r="12808">
      <c r="A12808" s="10">
        <v>45256.0</v>
      </c>
      <c r="B12808" s="11" t="s">
        <v>302</v>
      </c>
      <c r="C12808" s="12">
        <v>1.0</v>
      </c>
      <c r="D12808" s="12">
        <f t="shared" si="1"/>
        <v>26</v>
      </c>
    </row>
    <row r="12809">
      <c r="A12809" s="10">
        <v>45256.0</v>
      </c>
      <c r="B12809" s="11" t="s">
        <v>1662</v>
      </c>
      <c r="C12809" s="12">
        <v>1.0</v>
      </c>
      <c r="D12809" s="12">
        <f t="shared" si="1"/>
        <v>26</v>
      </c>
    </row>
    <row r="12810">
      <c r="A12810" s="10">
        <v>45256.0</v>
      </c>
      <c r="B12810" s="11" t="s">
        <v>6595</v>
      </c>
      <c r="C12810" s="12">
        <v>1.0</v>
      </c>
      <c r="D12810" s="12">
        <f t="shared" si="1"/>
        <v>26</v>
      </c>
    </row>
    <row r="12811">
      <c r="A12811" s="10">
        <v>45256.0</v>
      </c>
      <c r="B12811" s="11" t="s">
        <v>6596</v>
      </c>
      <c r="C12811" s="12">
        <v>1.0</v>
      </c>
      <c r="D12811" s="12">
        <f t="shared" si="1"/>
        <v>26</v>
      </c>
    </row>
    <row r="12812">
      <c r="A12812" s="10">
        <v>45256.0</v>
      </c>
      <c r="B12812" s="11" t="s">
        <v>6313</v>
      </c>
      <c r="C12812" s="12">
        <v>1.0</v>
      </c>
      <c r="D12812" s="12">
        <f t="shared" si="1"/>
        <v>26</v>
      </c>
    </row>
    <row r="12813">
      <c r="A12813" s="10">
        <v>45256.0</v>
      </c>
      <c r="B12813" s="11" t="s">
        <v>6597</v>
      </c>
      <c r="C12813" s="12">
        <v>1.0</v>
      </c>
      <c r="D12813" s="12">
        <f t="shared" si="1"/>
        <v>26</v>
      </c>
    </row>
    <row r="12814">
      <c r="A12814" s="10">
        <v>45256.0</v>
      </c>
      <c r="B12814" s="11" t="s">
        <v>1685</v>
      </c>
      <c r="C12814" s="12">
        <v>1.0</v>
      </c>
      <c r="D12814" s="12">
        <f t="shared" si="1"/>
        <v>26</v>
      </c>
    </row>
    <row r="12815">
      <c r="A12815" s="10">
        <v>45256.0</v>
      </c>
      <c r="B12815" s="11" t="s">
        <v>6598</v>
      </c>
      <c r="C12815" s="12">
        <v>1.0</v>
      </c>
      <c r="D12815" s="12">
        <f t="shared" si="1"/>
        <v>26</v>
      </c>
    </row>
    <row r="12816">
      <c r="A12816" s="10">
        <v>45256.0</v>
      </c>
      <c r="B12816" s="11" t="s">
        <v>6599</v>
      </c>
      <c r="C12816" s="12">
        <v>1.0</v>
      </c>
      <c r="D12816" s="12">
        <f t="shared" si="1"/>
        <v>26</v>
      </c>
    </row>
    <row r="12817">
      <c r="A12817" s="10">
        <v>45256.0</v>
      </c>
      <c r="B12817" s="11" t="s">
        <v>1143</v>
      </c>
      <c r="C12817" s="12">
        <v>1.0</v>
      </c>
      <c r="D12817" s="12">
        <f t="shared" si="1"/>
        <v>26</v>
      </c>
    </row>
    <row r="12818">
      <c r="A12818" s="10">
        <v>45256.0</v>
      </c>
      <c r="B12818" s="11" t="s">
        <v>4545</v>
      </c>
      <c r="C12818" s="12">
        <v>1.0</v>
      </c>
      <c r="D12818" s="12">
        <f t="shared" si="1"/>
        <v>26</v>
      </c>
    </row>
    <row r="12819">
      <c r="A12819" s="10">
        <v>45255.0</v>
      </c>
      <c r="B12819" s="11" t="s">
        <v>2451</v>
      </c>
      <c r="C12819" s="12">
        <v>1.0</v>
      </c>
      <c r="D12819" s="12">
        <f t="shared" si="1"/>
        <v>25</v>
      </c>
    </row>
    <row r="12820">
      <c r="A12820" s="10">
        <v>45255.0</v>
      </c>
      <c r="B12820" s="11" t="s">
        <v>2783</v>
      </c>
      <c r="C12820" s="12">
        <v>1.0</v>
      </c>
      <c r="D12820" s="12">
        <f t="shared" si="1"/>
        <v>25</v>
      </c>
    </row>
    <row r="12821">
      <c r="A12821" s="10">
        <v>45255.0</v>
      </c>
      <c r="B12821" s="11" t="s">
        <v>1821</v>
      </c>
      <c r="C12821" s="12">
        <v>1.0</v>
      </c>
      <c r="D12821" s="12">
        <f t="shared" si="1"/>
        <v>25</v>
      </c>
    </row>
    <row r="12822">
      <c r="A12822" s="10">
        <v>45255.0</v>
      </c>
      <c r="B12822" s="11" t="s">
        <v>751</v>
      </c>
      <c r="C12822" s="12">
        <v>1.0</v>
      </c>
      <c r="D12822" s="12">
        <f t="shared" si="1"/>
        <v>25</v>
      </c>
    </row>
    <row r="12823">
      <c r="A12823" s="10">
        <v>45255.0</v>
      </c>
      <c r="B12823" s="11" t="s">
        <v>324</v>
      </c>
      <c r="C12823" s="12">
        <v>1.0</v>
      </c>
      <c r="D12823" s="12">
        <f t="shared" si="1"/>
        <v>25</v>
      </c>
    </row>
    <row r="12824">
      <c r="A12824" s="10">
        <v>45255.0</v>
      </c>
      <c r="B12824" s="11" t="s">
        <v>1787</v>
      </c>
      <c r="C12824" s="12">
        <v>1.0</v>
      </c>
      <c r="D12824" s="12">
        <f t="shared" si="1"/>
        <v>25</v>
      </c>
    </row>
    <row r="12825">
      <c r="A12825" s="10">
        <v>45255.0</v>
      </c>
      <c r="B12825" s="11" t="s">
        <v>834</v>
      </c>
      <c r="C12825" s="12">
        <v>1.0</v>
      </c>
      <c r="D12825" s="12">
        <f t="shared" si="1"/>
        <v>25</v>
      </c>
    </row>
    <row r="12826">
      <c r="A12826" s="10">
        <v>45255.0</v>
      </c>
      <c r="B12826" s="11" t="s">
        <v>1996</v>
      </c>
      <c r="C12826" s="12">
        <v>1.0</v>
      </c>
      <c r="D12826" s="12">
        <f t="shared" si="1"/>
        <v>25</v>
      </c>
    </row>
    <row r="12827">
      <c r="A12827" s="10">
        <v>45255.0</v>
      </c>
      <c r="B12827" s="11" t="s">
        <v>142</v>
      </c>
      <c r="C12827" s="12">
        <v>1.0</v>
      </c>
      <c r="D12827" s="12">
        <f t="shared" si="1"/>
        <v>25</v>
      </c>
    </row>
    <row r="12828">
      <c r="A12828" s="10">
        <v>45255.0</v>
      </c>
      <c r="B12828" s="11" t="s">
        <v>6600</v>
      </c>
      <c r="C12828" s="12">
        <v>1.0</v>
      </c>
      <c r="D12828" s="12">
        <f t="shared" si="1"/>
        <v>25</v>
      </c>
    </row>
    <row r="12829">
      <c r="A12829" s="10">
        <v>45247.0</v>
      </c>
      <c r="B12829" s="11" t="s">
        <v>2787</v>
      </c>
      <c r="C12829" s="12">
        <v>1.0</v>
      </c>
      <c r="D12829" s="12">
        <f t="shared" si="1"/>
        <v>17</v>
      </c>
    </row>
    <row r="12830">
      <c r="A12830" s="10">
        <v>45247.0</v>
      </c>
      <c r="B12830" s="11" t="s">
        <v>6601</v>
      </c>
      <c r="C12830" s="12">
        <v>1.0</v>
      </c>
      <c r="D12830" s="12">
        <f t="shared" si="1"/>
        <v>17</v>
      </c>
    </row>
    <row r="12831">
      <c r="A12831" s="10">
        <v>45247.0</v>
      </c>
      <c r="B12831" s="11" t="s">
        <v>6281</v>
      </c>
      <c r="C12831" s="12">
        <v>1.0</v>
      </c>
      <c r="D12831" s="12">
        <f t="shared" si="1"/>
        <v>17</v>
      </c>
    </row>
    <row r="12832">
      <c r="A12832" s="10">
        <v>45247.0</v>
      </c>
      <c r="B12832" s="11" t="s">
        <v>406</v>
      </c>
      <c r="C12832" s="12">
        <v>1.0</v>
      </c>
      <c r="D12832" s="12">
        <f t="shared" si="1"/>
        <v>17</v>
      </c>
    </row>
    <row r="12833">
      <c r="A12833" s="10">
        <v>45247.0</v>
      </c>
      <c r="B12833" s="11" t="s">
        <v>1669</v>
      </c>
      <c r="C12833" s="12">
        <v>1.0</v>
      </c>
      <c r="D12833" s="12">
        <f t="shared" si="1"/>
        <v>17</v>
      </c>
    </row>
    <row r="12834">
      <c r="A12834" s="10">
        <v>45247.0</v>
      </c>
      <c r="B12834" s="11" t="s">
        <v>2286</v>
      </c>
      <c r="C12834" s="12">
        <v>1.0</v>
      </c>
      <c r="D12834" s="12">
        <f t="shared" si="1"/>
        <v>17</v>
      </c>
    </row>
    <row r="12835">
      <c r="A12835" s="10">
        <v>45247.0</v>
      </c>
      <c r="B12835" s="11" t="s">
        <v>6602</v>
      </c>
      <c r="C12835" s="12">
        <v>1.0</v>
      </c>
      <c r="D12835" s="12">
        <f t="shared" si="1"/>
        <v>17</v>
      </c>
    </row>
    <row r="12836">
      <c r="A12836" s="10">
        <v>45247.0</v>
      </c>
      <c r="B12836" s="11" t="s">
        <v>2004</v>
      </c>
      <c r="C12836" s="12">
        <v>1.0</v>
      </c>
      <c r="D12836" s="12">
        <f t="shared" si="1"/>
        <v>17</v>
      </c>
    </row>
    <row r="12837">
      <c r="A12837" s="10">
        <v>45247.0</v>
      </c>
      <c r="B12837" s="11" t="s">
        <v>720</v>
      </c>
      <c r="C12837" s="12">
        <v>1.0</v>
      </c>
      <c r="D12837" s="12">
        <f t="shared" si="1"/>
        <v>17</v>
      </c>
    </row>
    <row r="12838">
      <c r="A12838" s="10">
        <v>45247.0</v>
      </c>
      <c r="B12838" s="11" t="s">
        <v>6603</v>
      </c>
      <c r="C12838" s="12">
        <v>1.0</v>
      </c>
      <c r="D12838" s="12">
        <f t="shared" si="1"/>
        <v>17</v>
      </c>
    </row>
    <row r="12839">
      <c r="A12839" s="10">
        <v>45247.0</v>
      </c>
      <c r="B12839" s="11" t="s">
        <v>5226</v>
      </c>
      <c r="C12839" s="12">
        <v>1.0</v>
      </c>
      <c r="D12839" s="12">
        <f t="shared" si="1"/>
        <v>17</v>
      </c>
    </row>
    <row r="12840">
      <c r="A12840" s="10">
        <v>45247.0</v>
      </c>
      <c r="B12840" s="11" t="s">
        <v>6604</v>
      </c>
      <c r="C12840" s="12">
        <v>1.0</v>
      </c>
      <c r="D12840" s="12">
        <f t="shared" si="1"/>
        <v>17</v>
      </c>
    </row>
    <row r="12841">
      <c r="A12841" s="10">
        <v>45253.0</v>
      </c>
      <c r="B12841" s="11" t="s">
        <v>6605</v>
      </c>
      <c r="C12841" s="12">
        <v>1.0</v>
      </c>
      <c r="D12841" s="12">
        <f t="shared" si="1"/>
        <v>23</v>
      </c>
    </row>
    <row r="12842">
      <c r="A12842" s="10">
        <v>45253.0</v>
      </c>
      <c r="B12842" s="11" t="s">
        <v>1688</v>
      </c>
      <c r="C12842" s="12">
        <v>1.0</v>
      </c>
      <c r="D12842" s="12">
        <f t="shared" si="1"/>
        <v>23</v>
      </c>
    </row>
    <row r="12843">
      <c r="A12843" s="10">
        <v>45253.0</v>
      </c>
      <c r="B12843" s="11" t="s">
        <v>5517</v>
      </c>
      <c r="C12843" s="12">
        <v>1.0</v>
      </c>
      <c r="D12843" s="12">
        <f t="shared" si="1"/>
        <v>23</v>
      </c>
    </row>
    <row r="12844">
      <c r="A12844" s="10">
        <v>45253.0</v>
      </c>
      <c r="B12844" s="11" t="s">
        <v>6606</v>
      </c>
      <c r="C12844" s="12">
        <v>1.0</v>
      </c>
      <c r="D12844" s="12">
        <f t="shared" si="1"/>
        <v>23</v>
      </c>
    </row>
    <row r="12845">
      <c r="A12845" s="10">
        <v>45253.0</v>
      </c>
      <c r="B12845" s="11" t="s">
        <v>300</v>
      </c>
      <c r="C12845" s="12">
        <v>1.0</v>
      </c>
      <c r="D12845" s="12">
        <f t="shared" si="1"/>
        <v>23</v>
      </c>
    </row>
    <row r="12846">
      <c r="A12846" s="10">
        <v>45253.0</v>
      </c>
      <c r="B12846" s="11" t="s">
        <v>5097</v>
      </c>
      <c r="C12846" s="12">
        <v>1.0</v>
      </c>
      <c r="D12846" s="12">
        <f t="shared" si="1"/>
        <v>23</v>
      </c>
    </row>
    <row r="12847">
      <c r="A12847" s="10">
        <v>45253.0</v>
      </c>
      <c r="B12847" s="11" t="s">
        <v>720</v>
      </c>
      <c r="C12847" s="12">
        <v>1.0</v>
      </c>
      <c r="D12847" s="12">
        <f t="shared" si="1"/>
        <v>23</v>
      </c>
    </row>
    <row r="12848">
      <c r="A12848" s="10">
        <v>45253.0</v>
      </c>
      <c r="B12848" s="11" t="s">
        <v>414</v>
      </c>
      <c r="C12848" s="12">
        <v>1.0</v>
      </c>
      <c r="D12848" s="12">
        <f t="shared" si="1"/>
        <v>23</v>
      </c>
    </row>
    <row r="12849">
      <c r="A12849" s="10">
        <v>45253.0</v>
      </c>
      <c r="B12849" s="11" t="s">
        <v>1674</v>
      </c>
      <c r="C12849" s="12">
        <v>1.0</v>
      </c>
      <c r="D12849" s="12">
        <f t="shared" si="1"/>
        <v>23</v>
      </c>
    </row>
    <row r="12850">
      <c r="A12850" s="10">
        <v>45253.0</v>
      </c>
      <c r="B12850" s="11" t="s">
        <v>6607</v>
      </c>
      <c r="C12850" s="12">
        <v>1.0</v>
      </c>
      <c r="D12850" s="12">
        <f t="shared" si="1"/>
        <v>23</v>
      </c>
    </row>
    <row r="12851">
      <c r="A12851" s="10">
        <v>45253.0</v>
      </c>
      <c r="B12851" s="11" t="s">
        <v>2477</v>
      </c>
      <c r="C12851" s="12">
        <v>1.0</v>
      </c>
      <c r="D12851" s="12">
        <f t="shared" si="1"/>
        <v>23</v>
      </c>
    </row>
    <row r="12852">
      <c r="A12852" s="10">
        <v>45253.0</v>
      </c>
      <c r="B12852" s="11" t="s">
        <v>6608</v>
      </c>
      <c r="C12852" s="12">
        <v>1.0</v>
      </c>
      <c r="D12852" s="12">
        <f t="shared" si="1"/>
        <v>23</v>
      </c>
    </row>
    <row r="12853">
      <c r="A12853" s="10">
        <v>45253.0</v>
      </c>
      <c r="B12853" s="11" t="s">
        <v>2707</v>
      </c>
      <c r="C12853" s="12">
        <v>1.0</v>
      </c>
      <c r="D12853" s="12">
        <f t="shared" si="1"/>
        <v>23</v>
      </c>
    </row>
    <row r="12854">
      <c r="A12854" s="10">
        <v>45253.0</v>
      </c>
      <c r="B12854" s="11" t="s">
        <v>6609</v>
      </c>
      <c r="C12854" s="12">
        <v>1.0</v>
      </c>
      <c r="D12854" s="12">
        <f t="shared" si="1"/>
        <v>23</v>
      </c>
    </row>
    <row r="12855">
      <c r="A12855" s="10">
        <v>45253.0</v>
      </c>
      <c r="B12855" s="11" t="s">
        <v>6610</v>
      </c>
      <c r="C12855" s="12">
        <v>1.0</v>
      </c>
      <c r="D12855" s="12">
        <f t="shared" si="1"/>
        <v>23</v>
      </c>
    </row>
    <row r="12856">
      <c r="A12856" s="10">
        <v>45253.0</v>
      </c>
      <c r="B12856" s="11" t="s">
        <v>6611</v>
      </c>
      <c r="C12856" s="12">
        <v>1.0</v>
      </c>
      <c r="D12856" s="12">
        <f t="shared" si="1"/>
        <v>23</v>
      </c>
    </row>
    <row r="12857">
      <c r="A12857" s="10">
        <v>45253.0</v>
      </c>
      <c r="B12857" s="11" t="s">
        <v>881</v>
      </c>
      <c r="C12857" s="12">
        <v>1.0</v>
      </c>
      <c r="D12857" s="12">
        <f t="shared" si="1"/>
        <v>23</v>
      </c>
    </row>
    <row r="12858">
      <c r="A12858" s="10">
        <v>45235.0</v>
      </c>
      <c r="B12858" s="11" t="s">
        <v>6612</v>
      </c>
      <c r="C12858" s="12">
        <v>1.0</v>
      </c>
      <c r="D12858" s="12">
        <f t="shared" si="1"/>
        <v>5</v>
      </c>
    </row>
    <row r="12859">
      <c r="A12859" s="10">
        <v>45235.0</v>
      </c>
      <c r="B12859" s="11" t="s">
        <v>418</v>
      </c>
      <c r="C12859" s="12">
        <v>1.0</v>
      </c>
      <c r="D12859" s="12">
        <f t="shared" si="1"/>
        <v>5</v>
      </c>
    </row>
    <row r="12860">
      <c r="A12860" s="10">
        <v>45235.0</v>
      </c>
      <c r="B12860" s="11" t="s">
        <v>4543</v>
      </c>
      <c r="C12860" s="12">
        <v>1.0</v>
      </c>
      <c r="D12860" s="12">
        <f t="shared" si="1"/>
        <v>5</v>
      </c>
    </row>
    <row r="12861">
      <c r="A12861" s="10">
        <v>45235.0</v>
      </c>
      <c r="B12861" s="11" t="s">
        <v>3799</v>
      </c>
      <c r="C12861" s="12">
        <v>1.0</v>
      </c>
      <c r="D12861" s="12">
        <f t="shared" si="1"/>
        <v>5</v>
      </c>
    </row>
    <row r="12862">
      <c r="A12862" s="10">
        <v>45235.0</v>
      </c>
      <c r="B12862" s="11" t="s">
        <v>5283</v>
      </c>
      <c r="C12862" s="12">
        <v>1.0</v>
      </c>
      <c r="D12862" s="12">
        <f t="shared" si="1"/>
        <v>5</v>
      </c>
    </row>
    <row r="12863">
      <c r="A12863" s="10">
        <v>45235.0</v>
      </c>
      <c r="B12863" s="11" t="s">
        <v>3514</v>
      </c>
      <c r="C12863" s="12">
        <v>1.0</v>
      </c>
      <c r="D12863" s="12">
        <f t="shared" si="1"/>
        <v>5</v>
      </c>
    </row>
    <row r="12864">
      <c r="A12864" s="10">
        <v>45235.0</v>
      </c>
      <c r="B12864" s="11" t="s">
        <v>741</v>
      </c>
      <c r="C12864" s="12">
        <v>1.0</v>
      </c>
      <c r="D12864" s="12">
        <f t="shared" si="1"/>
        <v>5</v>
      </c>
    </row>
    <row r="12865">
      <c r="A12865" s="10">
        <v>45254.0</v>
      </c>
      <c r="B12865" s="11" t="s">
        <v>213</v>
      </c>
      <c r="C12865" s="12">
        <v>1.0</v>
      </c>
      <c r="D12865" s="12">
        <f t="shared" si="1"/>
        <v>24</v>
      </c>
    </row>
    <row r="12866">
      <c r="A12866" s="10">
        <v>45254.0</v>
      </c>
      <c r="B12866" s="11" t="s">
        <v>2530</v>
      </c>
      <c r="C12866" s="12">
        <v>1.0</v>
      </c>
      <c r="D12866" s="12">
        <f t="shared" si="1"/>
        <v>24</v>
      </c>
    </row>
    <row r="12867">
      <c r="A12867" s="10">
        <v>45254.0</v>
      </c>
      <c r="B12867" s="11" t="s">
        <v>1125</v>
      </c>
      <c r="C12867" s="12">
        <v>1.0</v>
      </c>
      <c r="D12867" s="12">
        <f t="shared" si="1"/>
        <v>24</v>
      </c>
    </row>
    <row r="12868">
      <c r="A12868" s="10">
        <v>45254.0</v>
      </c>
      <c r="B12868" s="11" t="s">
        <v>162</v>
      </c>
      <c r="C12868" s="12">
        <v>1.0</v>
      </c>
      <c r="D12868" s="12">
        <f t="shared" si="1"/>
        <v>24</v>
      </c>
    </row>
    <row r="12869">
      <c r="A12869" s="10">
        <v>45254.0</v>
      </c>
      <c r="B12869" s="11" t="s">
        <v>33</v>
      </c>
      <c r="C12869" s="12">
        <v>1.0</v>
      </c>
      <c r="D12869" s="12">
        <f t="shared" si="1"/>
        <v>24</v>
      </c>
    </row>
    <row r="12870">
      <c r="A12870" s="10">
        <v>45254.0</v>
      </c>
      <c r="B12870" s="11" t="s">
        <v>6613</v>
      </c>
      <c r="C12870" s="12">
        <v>1.0</v>
      </c>
      <c r="D12870" s="12">
        <f t="shared" si="1"/>
        <v>24</v>
      </c>
    </row>
    <row r="12871">
      <c r="A12871" s="10">
        <v>45254.0</v>
      </c>
      <c r="B12871" s="11" t="s">
        <v>2056</v>
      </c>
      <c r="C12871" s="12">
        <v>1.0</v>
      </c>
      <c r="D12871" s="12">
        <f t="shared" si="1"/>
        <v>24</v>
      </c>
    </row>
    <row r="12872">
      <c r="A12872" s="10">
        <v>45254.0</v>
      </c>
      <c r="B12872" s="11" t="s">
        <v>6614</v>
      </c>
      <c r="C12872" s="12">
        <v>1.0</v>
      </c>
      <c r="D12872" s="12">
        <f t="shared" si="1"/>
        <v>24</v>
      </c>
    </row>
    <row r="12873">
      <c r="A12873" s="10">
        <v>45254.0</v>
      </c>
      <c r="B12873" s="11" t="s">
        <v>2905</v>
      </c>
      <c r="C12873" s="12">
        <v>1.0</v>
      </c>
      <c r="D12873" s="12">
        <f t="shared" si="1"/>
        <v>24</v>
      </c>
    </row>
    <row r="12874">
      <c r="A12874" s="10">
        <v>45254.0</v>
      </c>
      <c r="B12874" s="11" t="s">
        <v>5570</v>
      </c>
      <c r="C12874" s="12">
        <v>1.0</v>
      </c>
      <c r="D12874" s="12">
        <f t="shared" si="1"/>
        <v>24</v>
      </c>
    </row>
    <row r="12875">
      <c r="A12875" s="10">
        <v>45254.0</v>
      </c>
      <c r="B12875" s="11" t="s">
        <v>5020</v>
      </c>
      <c r="C12875" s="12">
        <v>1.0</v>
      </c>
      <c r="D12875" s="12">
        <f t="shared" si="1"/>
        <v>24</v>
      </c>
    </row>
    <row r="12876">
      <c r="A12876" s="10">
        <v>45254.0</v>
      </c>
      <c r="B12876" s="11" t="s">
        <v>2353</v>
      </c>
      <c r="C12876" s="12">
        <v>1.0</v>
      </c>
      <c r="D12876" s="12">
        <f t="shared" si="1"/>
        <v>24</v>
      </c>
    </row>
    <row r="12877">
      <c r="A12877" s="10">
        <v>45254.0</v>
      </c>
      <c r="B12877" s="11" t="s">
        <v>6615</v>
      </c>
      <c r="C12877" s="12">
        <v>1.0</v>
      </c>
      <c r="D12877" s="12">
        <f t="shared" si="1"/>
        <v>24</v>
      </c>
    </row>
    <row r="12878">
      <c r="A12878" s="10">
        <v>45254.0</v>
      </c>
      <c r="B12878" s="11" t="s">
        <v>6616</v>
      </c>
      <c r="C12878" s="12">
        <v>1.0</v>
      </c>
      <c r="D12878" s="12">
        <f t="shared" si="1"/>
        <v>24</v>
      </c>
    </row>
    <row r="12879">
      <c r="A12879" s="10">
        <v>45254.0</v>
      </c>
      <c r="B12879" s="11" t="s">
        <v>403</v>
      </c>
      <c r="C12879" s="12">
        <v>1.0</v>
      </c>
      <c r="D12879" s="12">
        <f t="shared" si="1"/>
        <v>24</v>
      </c>
    </row>
    <row r="12880">
      <c r="A12880" s="10">
        <v>45254.0</v>
      </c>
      <c r="B12880" s="11" t="s">
        <v>6498</v>
      </c>
      <c r="C12880" s="12">
        <v>1.0</v>
      </c>
      <c r="D12880" s="12">
        <f t="shared" si="1"/>
        <v>24</v>
      </c>
    </row>
    <row r="12881">
      <c r="A12881" s="10">
        <v>45254.0</v>
      </c>
      <c r="B12881" s="11" t="s">
        <v>972</v>
      </c>
      <c r="C12881" s="12">
        <v>1.0</v>
      </c>
      <c r="D12881" s="12">
        <f t="shared" si="1"/>
        <v>24</v>
      </c>
    </row>
    <row r="12882">
      <c r="A12882" s="10">
        <v>45254.0</v>
      </c>
      <c r="B12882" s="11" t="s">
        <v>5867</v>
      </c>
      <c r="C12882" s="12">
        <v>1.0</v>
      </c>
      <c r="D12882" s="12">
        <f t="shared" si="1"/>
        <v>24</v>
      </c>
    </row>
    <row r="12883">
      <c r="A12883" s="10">
        <v>45254.0</v>
      </c>
      <c r="B12883" s="11" t="s">
        <v>5392</v>
      </c>
      <c r="C12883" s="12">
        <v>1.0</v>
      </c>
      <c r="D12883" s="12">
        <f t="shared" si="1"/>
        <v>24</v>
      </c>
    </row>
    <row r="12884">
      <c r="A12884" s="10">
        <v>45246.0</v>
      </c>
      <c r="B12884" s="11" t="s">
        <v>3679</v>
      </c>
      <c r="C12884" s="12">
        <v>1.0</v>
      </c>
      <c r="D12884" s="12">
        <f t="shared" si="1"/>
        <v>16</v>
      </c>
    </row>
    <row r="12885">
      <c r="A12885" s="10">
        <v>45246.0</v>
      </c>
      <c r="B12885" s="11" t="s">
        <v>6094</v>
      </c>
      <c r="C12885" s="12">
        <v>1.0</v>
      </c>
      <c r="D12885" s="12">
        <f t="shared" si="1"/>
        <v>16</v>
      </c>
    </row>
    <row r="12886">
      <c r="A12886" s="10">
        <v>45246.0</v>
      </c>
      <c r="B12886" s="11" t="s">
        <v>5055</v>
      </c>
      <c r="C12886" s="12">
        <v>1.0</v>
      </c>
      <c r="D12886" s="12">
        <f t="shared" si="1"/>
        <v>16</v>
      </c>
    </row>
    <row r="12887">
      <c r="A12887" s="10">
        <v>45246.0</v>
      </c>
      <c r="B12887" s="11" t="s">
        <v>6617</v>
      </c>
      <c r="C12887" s="12">
        <v>1.0</v>
      </c>
      <c r="D12887" s="12">
        <f t="shared" si="1"/>
        <v>16</v>
      </c>
    </row>
    <row r="12888">
      <c r="A12888" s="10">
        <v>45246.0</v>
      </c>
      <c r="B12888" s="11" t="s">
        <v>6618</v>
      </c>
      <c r="C12888" s="12">
        <v>1.0</v>
      </c>
      <c r="D12888" s="12">
        <f t="shared" si="1"/>
        <v>16</v>
      </c>
    </row>
    <row r="12889">
      <c r="A12889" s="10">
        <v>45246.0</v>
      </c>
      <c r="B12889" s="11" t="s">
        <v>6619</v>
      </c>
      <c r="C12889" s="12">
        <v>1.0</v>
      </c>
      <c r="D12889" s="12">
        <f t="shared" si="1"/>
        <v>16</v>
      </c>
    </row>
    <row r="12890">
      <c r="A12890" s="10">
        <v>45246.0</v>
      </c>
      <c r="B12890" s="11" t="s">
        <v>498</v>
      </c>
      <c r="C12890" s="12">
        <v>1.0</v>
      </c>
      <c r="D12890" s="12">
        <f t="shared" si="1"/>
        <v>16</v>
      </c>
    </row>
    <row r="12891">
      <c r="A12891" s="10">
        <v>45246.0</v>
      </c>
      <c r="B12891" s="11" t="s">
        <v>6620</v>
      </c>
      <c r="C12891" s="12">
        <v>1.0</v>
      </c>
      <c r="D12891" s="12">
        <f t="shared" si="1"/>
        <v>16</v>
      </c>
    </row>
    <row r="12892">
      <c r="A12892" s="10">
        <v>45246.0</v>
      </c>
      <c r="B12892" s="11" t="s">
        <v>638</v>
      </c>
      <c r="C12892" s="12">
        <v>1.0</v>
      </c>
      <c r="D12892" s="12">
        <f t="shared" si="1"/>
        <v>16</v>
      </c>
    </row>
    <row r="12893">
      <c r="A12893" s="10">
        <v>45246.0</v>
      </c>
      <c r="B12893" s="11" t="s">
        <v>1168</v>
      </c>
      <c r="C12893" s="12">
        <v>1.0</v>
      </c>
      <c r="D12893" s="12">
        <f t="shared" si="1"/>
        <v>16</v>
      </c>
    </row>
    <row r="12894">
      <c r="A12894" s="10">
        <v>45234.0</v>
      </c>
      <c r="B12894" s="11" t="s">
        <v>272</v>
      </c>
      <c r="C12894" s="12">
        <v>1.0</v>
      </c>
      <c r="D12894" s="12">
        <f t="shared" si="1"/>
        <v>4</v>
      </c>
    </row>
    <row r="12895">
      <c r="A12895" s="10">
        <v>45234.0</v>
      </c>
      <c r="B12895" s="11" t="s">
        <v>6621</v>
      </c>
      <c r="C12895" s="12">
        <v>1.0</v>
      </c>
      <c r="D12895" s="12">
        <f t="shared" si="1"/>
        <v>4</v>
      </c>
    </row>
    <row r="12896">
      <c r="A12896" s="10">
        <v>45234.0</v>
      </c>
      <c r="B12896" s="11" t="s">
        <v>1887</v>
      </c>
      <c r="C12896" s="12">
        <v>1.0</v>
      </c>
      <c r="D12896" s="12">
        <f t="shared" si="1"/>
        <v>4</v>
      </c>
    </row>
    <row r="12897">
      <c r="A12897" s="10">
        <v>45234.0</v>
      </c>
      <c r="B12897" s="11" t="s">
        <v>420</v>
      </c>
      <c r="C12897" s="12">
        <v>1.0</v>
      </c>
      <c r="D12897" s="12">
        <f t="shared" si="1"/>
        <v>4</v>
      </c>
    </row>
    <row r="12898">
      <c r="A12898" s="10">
        <v>45234.0</v>
      </c>
      <c r="B12898" s="11" t="s">
        <v>2487</v>
      </c>
      <c r="C12898" s="12">
        <v>1.0</v>
      </c>
      <c r="D12898" s="12">
        <f t="shared" si="1"/>
        <v>4</v>
      </c>
    </row>
    <row r="12899">
      <c r="A12899" s="10">
        <v>45234.0</v>
      </c>
      <c r="B12899" s="11" t="s">
        <v>5067</v>
      </c>
      <c r="C12899" s="12">
        <v>1.0</v>
      </c>
      <c r="D12899" s="12">
        <f t="shared" si="1"/>
        <v>4</v>
      </c>
    </row>
    <row r="12900">
      <c r="A12900" s="10">
        <v>45234.0</v>
      </c>
      <c r="B12900" s="11" t="s">
        <v>6622</v>
      </c>
      <c r="C12900" s="12">
        <v>1.0</v>
      </c>
      <c r="D12900" s="12">
        <f t="shared" si="1"/>
        <v>4</v>
      </c>
    </row>
    <row r="12901">
      <c r="A12901" s="10">
        <v>45234.0</v>
      </c>
      <c r="B12901" s="11" t="s">
        <v>2455</v>
      </c>
      <c r="C12901" s="12">
        <v>1.0</v>
      </c>
      <c r="D12901" s="12">
        <f t="shared" si="1"/>
        <v>4</v>
      </c>
    </row>
    <row r="12902">
      <c r="A12902" s="10">
        <v>45234.0</v>
      </c>
      <c r="B12902" s="11" t="s">
        <v>6623</v>
      </c>
      <c r="C12902" s="12">
        <v>1.0</v>
      </c>
      <c r="D12902" s="12">
        <f t="shared" si="1"/>
        <v>4</v>
      </c>
    </row>
    <row r="12903">
      <c r="A12903" s="10">
        <v>45234.0</v>
      </c>
      <c r="B12903" s="11" t="s">
        <v>6624</v>
      </c>
      <c r="C12903" s="12">
        <v>1.0</v>
      </c>
      <c r="D12903" s="12">
        <f t="shared" si="1"/>
        <v>4</v>
      </c>
    </row>
    <row r="12904">
      <c r="A12904" s="10">
        <v>45234.0</v>
      </c>
      <c r="B12904" s="11" t="s">
        <v>6625</v>
      </c>
      <c r="C12904" s="12">
        <v>1.0</v>
      </c>
      <c r="D12904" s="12">
        <f t="shared" si="1"/>
        <v>4</v>
      </c>
    </row>
    <row r="12905">
      <c r="A12905" s="10">
        <v>45234.0</v>
      </c>
      <c r="B12905" s="11" t="s">
        <v>6336</v>
      </c>
      <c r="C12905" s="12">
        <v>1.0</v>
      </c>
      <c r="D12905" s="12">
        <f t="shared" si="1"/>
        <v>4</v>
      </c>
    </row>
    <row r="12906">
      <c r="A12906" s="10">
        <v>45234.0</v>
      </c>
      <c r="B12906" s="11" t="s">
        <v>1354</v>
      </c>
      <c r="C12906" s="12">
        <v>1.0</v>
      </c>
      <c r="D12906" s="12">
        <f t="shared" si="1"/>
        <v>4</v>
      </c>
    </row>
    <row r="12907">
      <c r="A12907" s="10">
        <v>45236.0</v>
      </c>
      <c r="B12907" s="11" t="s">
        <v>545</v>
      </c>
      <c r="C12907" s="12">
        <v>1.0</v>
      </c>
      <c r="D12907" s="12">
        <f t="shared" si="1"/>
        <v>6</v>
      </c>
    </row>
    <row r="12908">
      <c r="A12908" s="10">
        <v>45236.0</v>
      </c>
      <c r="B12908" s="11" t="s">
        <v>2287</v>
      </c>
      <c r="C12908" s="12">
        <v>1.0</v>
      </c>
      <c r="D12908" s="12">
        <f t="shared" si="1"/>
        <v>6</v>
      </c>
    </row>
    <row r="12909">
      <c r="A12909" s="10">
        <v>45236.0</v>
      </c>
      <c r="B12909" s="11" t="s">
        <v>1082</v>
      </c>
      <c r="C12909" s="12">
        <v>1.0</v>
      </c>
      <c r="D12909" s="12">
        <f t="shared" si="1"/>
        <v>6</v>
      </c>
    </row>
    <row r="12910">
      <c r="A12910" s="10">
        <v>45236.0</v>
      </c>
      <c r="B12910" s="11" t="s">
        <v>145</v>
      </c>
      <c r="C12910" s="12">
        <v>1.0</v>
      </c>
      <c r="D12910" s="12">
        <f t="shared" si="1"/>
        <v>6</v>
      </c>
    </row>
    <row r="12911">
      <c r="A12911" s="10">
        <v>45236.0</v>
      </c>
      <c r="B12911" s="11" t="s">
        <v>6626</v>
      </c>
      <c r="C12911" s="12">
        <v>1.0</v>
      </c>
      <c r="D12911" s="12">
        <f t="shared" si="1"/>
        <v>6</v>
      </c>
    </row>
    <row r="12912">
      <c r="A12912" s="10">
        <v>45236.0</v>
      </c>
      <c r="B12912" s="11" t="s">
        <v>1730</v>
      </c>
      <c r="C12912" s="12">
        <v>1.0</v>
      </c>
      <c r="D12912" s="12">
        <f t="shared" si="1"/>
        <v>6</v>
      </c>
    </row>
    <row r="12913">
      <c r="A12913" s="10">
        <v>45236.0</v>
      </c>
      <c r="B12913" s="11" t="s">
        <v>517</v>
      </c>
      <c r="C12913" s="12">
        <v>1.0</v>
      </c>
      <c r="D12913" s="12">
        <f t="shared" si="1"/>
        <v>6</v>
      </c>
    </row>
    <row r="12914">
      <c r="A12914" s="10">
        <v>45236.0</v>
      </c>
      <c r="B12914" s="11" t="s">
        <v>6627</v>
      </c>
      <c r="C12914" s="12">
        <v>1.0</v>
      </c>
      <c r="D12914" s="12">
        <f t="shared" si="1"/>
        <v>6</v>
      </c>
    </row>
    <row r="12915">
      <c r="A12915" s="10">
        <v>45236.0</v>
      </c>
      <c r="B12915" s="11" t="s">
        <v>5786</v>
      </c>
      <c r="C12915" s="12">
        <v>1.0</v>
      </c>
      <c r="D12915" s="12">
        <f t="shared" si="1"/>
        <v>6</v>
      </c>
    </row>
    <row r="12916">
      <c r="A12916" s="10">
        <v>45236.0</v>
      </c>
      <c r="B12916" s="11" t="s">
        <v>4095</v>
      </c>
      <c r="C12916" s="12">
        <v>1.0</v>
      </c>
      <c r="D12916" s="12">
        <f t="shared" si="1"/>
        <v>6</v>
      </c>
    </row>
    <row r="12917">
      <c r="A12917" s="10">
        <v>45236.0</v>
      </c>
      <c r="B12917" s="11" t="s">
        <v>2239</v>
      </c>
      <c r="C12917" s="12">
        <v>1.0</v>
      </c>
      <c r="D12917" s="12">
        <f t="shared" si="1"/>
        <v>6</v>
      </c>
    </row>
    <row r="12918">
      <c r="A12918" s="10">
        <v>45236.0</v>
      </c>
      <c r="B12918" s="11" t="s">
        <v>6628</v>
      </c>
      <c r="C12918" s="12">
        <v>1.0</v>
      </c>
      <c r="D12918" s="12">
        <f t="shared" si="1"/>
        <v>6</v>
      </c>
    </row>
    <row r="12919">
      <c r="A12919" s="10">
        <v>45236.0</v>
      </c>
      <c r="B12919" s="11" t="s">
        <v>6629</v>
      </c>
      <c r="C12919" s="12">
        <v>1.0</v>
      </c>
      <c r="D12919" s="12">
        <f t="shared" si="1"/>
        <v>6</v>
      </c>
    </row>
    <row r="12920">
      <c r="A12920" s="10">
        <v>45236.0</v>
      </c>
      <c r="B12920" s="11" t="s">
        <v>6058</v>
      </c>
      <c r="C12920" s="12">
        <v>1.0</v>
      </c>
      <c r="D12920" s="12">
        <f t="shared" si="1"/>
        <v>6</v>
      </c>
    </row>
    <row r="12921">
      <c r="A12921" s="10">
        <v>45236.0</v>
      </c>
      <c r="B12921" s="11" t="s">
        <v>6630</v>
      </c>
      <c r="C12921" s="12">
        <v>1.0</v>
      </c>
      <c r="D12921" s="12">
        <f t="shared" si="1"/>
        <v>6</v>
      </c>
    </row>
    <row r="12922">
      <c r="A12922" s="10">
        <v>45236.0</v>
      </c>
      <c r="B12922" s="11" t="s">
        <v>6631</v>
      </c>
      <c r="C12922" s="12">
        <v>1.0</v>
      </c>
      <c r="D12922" s="12">
        <f t="shared" si="1"/>
        <v>6</v>
      </c>
    </row>
    <row r="12923">
      <c r="A12923" s="10">
        <v>45236.0</v>
      </c>
      <c r="B12923" s="11" t="s">
        <v>3124</v>
      </c>
      <c r="C12923" s="12">
        <v>1.0</v>
      </c>
      <c r="D12923" s="12">
        <f t="shared" si="1"/>
        <v>6</v>
      </c>
    </row>
    <row r="12924">
      <c r="A12924" s="10">
        <v>45236.0</v>
      </c>
      <c r="B12924" s="11" t="s">
        <v>6632</v>
      </c>
      <c r="C12924" s="12">
        <v>1.0</v>
      </c>
      <c r="D12924" s="12">
        <f t="shared" si="1"/>
        <v>6</v>
      </c>
    </row>
    <row r="12925">
      <c r="A12925" s="10">
        <v>45236.0</v>
      </c>
      <c r="B12925" s="11" t="s">
        <v>6633</v>
      </c>
      <c r="C12925" s="12">
        <v>1.0</v>
      </c>
      <c r="D12925" s="12">
        <f t="shared" si="1"/>
        <v>6</v>
      </c>
    </row>
    <row r="12926">
      <c r="A12926" s="10">
        <v>45236.0</v>
      </c>
      <c r="B12926" s="11" t="s">
        <v>6634</v>
      </c>
      <c r="C12926" s="12">
        <v>1.0</v>
      </c>
      <c r="D12926" s="12">
        <f t="shared" si="1"/>
        <v>6</v>
      </c>
    </row>
    <row r="12927">
      <c r="A12927" s="10">
        <v>45236.0</v>
      </c>
      <c r="B12927" s="11" t="s">
        <v>6635</v>
      </c>
      <c r="C12927" s="12">
        <v>1.0</v>
      </c>
      <c r="D12927" s="12">
        <f t="shared" si="1"/>
        <v>6</v>
      </c>
    </row>
    <row r="12928">
      <c r="A12928" s="10">
        <v>45243.0</v>
      </c>
      <c r="B12928" s="11" t="s">
        <v>572</v>
      </c>
      <c r="C12928" s="12">
        <v>1.0</v>
      </c>
      <c r="D12928" s="12">
        <f t="shared" si="1"/>
        <v>13</v>
      </c>
    </row>
    <row r="12929">
      <c r="A12929" s="10">
        <v>45243.0</v>
      </c>
      <c r="B12929" s="11" t="s">
        <v>706</v>
      </c>
      <c r="C12929" s="12">
        <v>1.0</v>
      </c>
      <c r="D12929" s="12">
        <f t="shared" si="1"/>
        <v>13</v>
      </c>
    </row>
    <row r="12930">
      <c r="A12930" s="10">
        <v>45243.0</v>
      </c>
      <c r="B12930" s="11" t="s">
        <v>6385</v>
      </c>
      <c r="C12930" s="12">
        <v>1.0</v>
      </c>
      <c r="D12930" s="12">
        <f t="shared" si="1"/>
        <v>13</v>
      </c>
    </row>
    <row r="12931">
      <c r="A12931" s="10">
        <v>45243.0</v>
      </c>
      <c r="B12931" s="11" t="s">
        <v>4217</v>
      </c>
      <c r="C12931" s="12">
        <v>1.0</v>
      </c>
      <c r="D12931" s="12">
        <f t="shared" si="1"/>
        <v>13</v>
      </c>
    </row>
    <row r="12932">
      <c r="A12932" s="10">
        <v>45243.0</v>
      </c>
      <c r="B12932" s="11" t="s">
        <v>764</v>
      </c>
      <c r="C12932" s="12">
        <v>1.0</v>
      </c>
      <c r="D12932" s="12">
        <f t="shared" si="1"/>
        <v>13</v>
      </c>
    </row>
    <row r="12933">
      <c r="A12933" s="10">
        <v>45243.0</v>
      </c>
      <c r="B12933" s="11" t="s">
        <v>6636</v>
      </c>
      <c r="C12933" s="12">
        <v>1.0</v>
      </c>
      <c r="D12933" s="12">
        <f t="shared" si="1"/>
        <v>13</v>
      </c>
    </row>
    <row r="12934">
      <c r="A12934" s="10">
        <v>45243.0</v>
      </c>
      <c r="B12934" s="11" t="s">
        <v>2978</v>
      </c>
      <c r="C12934" s="12">
        <v>1.0</v>
      </c>
      <c r="D12934" s="12">
        <f t="shared" si="1"/>
        <v>13</v>
      </c>
    </row>
    <row r="12935">
      <c r="A12935" s="10">
        <v>45243.0</v>
      </c>
      <c r="B12935" s="11" t="s">
        <v>6637</v>
      </c>
      <c r="C12935" s="12">
        <v>1.0</v>
      </c>
      <c r="D12935" s="12">
        <f t="shared" si="1"/>
        <v>13</v>
      </c>
    </row>
    <row r="12936">
      <c r="A12936" s="10">
        <v>45243.0</v>
      </c>
      <c r="B12936" s="11" t="s">
        <v>6638</v>
      </c>
      <c r="C12936" s="12">
        <v>1.0</v>
      </c>
      <c r="D12936" s="12">
        <f t="shared" si="1"/>
        <v>13</v>
      </c>
    </row>
    <row r="12937">
      <c r="A12937" s="10">
        <v>45243.0</v>
      </c>
      <c r="B12937" s="11" t="s">
        <v>3714</v>
      </c>
      <c r="C12937" s="12">
        <v>1.0</v>
      </c>
      <c r="D12937" s="12">
        <f t="shared" si="1"/>
        <v>13</v>
      </c>
    </row>
    <row r="12938">
      <c r="A12938" s="10">
        <v>45243.0</v>
      </c>
      <c r="B12938" s="11" t="s">
        <v>6639</v>
      </c>
      <c r="C12938" s="12">
        <v>1.0</v>
      </c>
      <c r="D12938" s="12">
        <f t="shared" si="1"/>
        <v>13</v>
      </c>
    </row>
    <row r="12939">
      <c r="A12939" s="10">
        <v>45243.0</v>
      </c>
      <c r="B12939" s="11" t="s">
        <v>3415</v>
      </c>
      <c r="C12939" s="12">
        <v>1.0</v>
      </c>
      <c r="D12939" s="12">
        <f t="shared" si="1"/>
        <v>13</v>
      </c>
    </row>
    <row r="12940">
      <c r="A12940" s="10">
        <v>45243.0</v>
      </c>
      <c r="B12940" s="11" t="s">
        <v>4360</v>
      </c>
      <c r="C12940" s="12">
        <v>1.0</v>
      </c>
      <c r="D12940" s="12">
        <f t="shared" si="1"/>
        <v>13</v>
      </c>
    </row>
    <row r="12941">
      <c r="A12941" s="10">
        <v>45243.0</v>
      </c>
      <c r="B12941" s="11" t="s">
        <v>6640</v>
      </c>
      <c r="C12941" s="12">
        <v>1.0</v>
      </c>
      <c r="D12941" s="12">
        <f t="shared" si="1"/>
        <v>13</v>
      </c>
    </row>
    <row r="12942">
      <c r="A12942" s="10">
        <v>45243.0</v>
      </c>
      <c r="B12942" s="11" t="s">
        <v>2003</v>
      </c>
      <c r="C12942" s="12">
        <v>1.0</v>
      </c>
      <c r="D12942" s="12">
        <f t="shared" si="1"/>
        <v>13</v>
      </c>
    </row>
    <row r="12943">
      <c r="A12943" s="10">
        <v>45243.0</v>
      </c>
      <c r="B12943" s="11" t="s">
        <v>6641</v>
      </c>
      <c r="C12943" s="12">
        <v>1.0</v>
      </c>
      <c r="D12943" s="12">
        <f t="shared" si="1"/>
        <v>13</v>
      </c>
    </row>
    <row r="12944">
      <c r="A12944" s="10">
        <v>45243.0</v>
      </c>
      <c r="B12944" s="11" t="s">
        <v>6642</v>
      </c>
      <c r="C12944" s="12">
        <v>1.0</v>
      </c>
      <c r="D12944" s="12">
        <f t="shared" si="1"/>
        <v>13</v>
      </c>
    </row>
    <row r="12945">
      <c r="A12945" s="10">
        <v>45243.0</v>
      </c>
      <c r="B12945" s="11" t="s">
        <v>3792</v>
      </c>
      <c r="C12945" s="12">
        <v>1.0</v>
      </c>
      <c r="D12945" s="12">
        <f t="shared" si="1"/>
        <v>13</v>
      </c>
    </row>
    <row r="12946">
      <c r="A12946" s="10">
        <v>45243.0</v>
      </c>
      <c r="B12946" s="11" t="s">
        <v>6643</v>
      </c>
      <c r="C12946" s="12">
        <v>1.0</v>
      </c>
      <c r="D12946" s="12">
        <f t="shared" si="1"/>
        <v>13</v>
      </c>
    </row>
    <row r="12947">
      <c r="A12947" s="10">
        <v>45244.0</v>
      </c>
      <c r="B12947" s="11" t="s">
        <v>6644</v>
      </c>
      <c r="C12947" s="12">
        <v>1.0</v>
      </c>
      <c r="D12947" s="12">
        <f t="shared" si="1"/>
        <v>14</v>
      </c>
    </row>
    <row r="12948">
      <c r="A12948" s="10">
        <v>45244.0</v>
      </c>
      <c r="B12948" s="11" t="s">
        <v>6645</v>
      </c>
      <c r="C12948" s="12">
        <v>1.0</v>
      </c>
      <c r="D12948" s="12">
        <f t="shared" si="1"/>
        <v>14</v>
      </c>
    </row>
    <row r="12949">
      <c r="A12949" s="10">
        <v>45244.0</v>
      </c>
      <c r="B12949" s="11" t="s">
        <v>6646</v>
      </c>
      <c r="C12949" s="12">
        <v>1.0</v>
      </c>
      <c r="D12949" s="12">
        <f t="shared" si="1"/>
        <v>14</v>
      </c>
    </row>
    <row r="12950">
      <c r="A12950" s="10">
        <v>45244.0</v>
      </c>
      <c r="B12950" s="11" t="s">
        <v>1600</v>
      </c>
      <c r="C12950" s="12">
        <v>1.0</v>
      </c>
      <c r="D12950" s="12">
        <f t="shared" si="1"/>
        <v>14</v>
      </c>
    </row>
    <row r="12951">
      <c r="A12951" s="10">
        <v>45244.0</v>
      </c>
      <c r="B12951" s="11" t="s">
        <v>6647</v>
      </c>
      <c r="C12951" s="12">
        <v>1.0</v>
      </c>
      <c r="D12951" s="12">
        <f t="shared" si="1"/>
        <v>14</v>
      </c>
    </row>
    <row r="12952">
      <c r="A12952" s="10">
        <v>45244.0</v>
      </c>
      <c r="B12952" s="11" t="s">
        <v>6648</v>
      </c>
      <c r="C12952" s="12">
        <v>1.0</v>
      </c>
      <c r="D12952" s="12">
        <f t="shared" si="1"/>
        <v>14</v>
      </c>
    </row>
    <row r="12953">
      <c r="A12953" s="10">
        <v>45244.0</v>
      </c>
      <c r="B12953" s="11" t="s">
        <v>4361</v>
      </c>
      <c r="C12953" s="12">
        <v>1.0</v>
      </c>
      <c r="D12953" s="12">
        <f t="shared" si="1"/>
        <v>14</v>
      </c>
    </row>
    <row r="12954">
      <c r="A12954" s="10">
        <v>45244.0</v>
      </c>
      <c r="B12954" s="11" t="s">
        <v>6649</v>
      </c>
      <c r="C12954" s="12">
        <v>1.0</v>
      </c>
      <c r="D12954" s="12">
        <f t="shared" si="1"/>
        <v>14</v>
      </c>
    </row>
    <row r="12955">
      <c r="A12955" s="10">
        <v>45244.0</v>
      </c>
      <c r="B12955" s="11" t="s">
        <v>6650</v>
      </c>
      <c r="C12955" s="12">
        <v>1.0</v>
      </c>
      <c r="D12955" s="12">
        <f t="shared" si="1"/>
        <v>14</v>
      </c>
    </row>
    <row r="12956">
      <c r="A12956" s="10">
        <v>45244.0</v>
      </c>
      <c r="B12956" s="11" t="s">
        <v>2729</v>
      </c>
      <c r="C12956" s="12">
        <v>1.0</v>
      </c>
      <c r="D12956" s="12">
        <f t="shared" si="1"/>
        <v>14</v>
      </c>
    </row>
    <row r="12957">
      <c r="A12957" s="10">
        <v>45244.0</v>
      </c>
      <c r="B12957" s="11" t="s">
        <v>2027</v>
      </c>
      <c r="C12957" s="12">
        <v>1.0</v>
      </c>
      <c r="D12957" s="12">
        <f t="shared" si="1"/>
        <v>14</v>
      </c>
    </row>
    <row r="12958">
      <c r="A12958" s="10">
        <v>45244.0</v>
      </c>
      <c r="B12958" s="11" t="s">
        <v>207</v>
      </c>
      <c r="C12958" s="12">
        <v>1.0</v>
      </c>
      <c r="D12958" s="12">
        <f t="shared" si="1"/>
        <v>14</v>
      </c>
    </row>
    <row r="12959">
      <c r="A12959" s="10">
        <v>45244.0</v>
      </c>
      <c r="B12959" s="11" t="s">
        <v>2727</v>
      </c>
      <c r="C12959" s="12">
        <v>1.0</v>
      </c>
      <c r="D12959" s="12">
        <f t="shared" si="1"/>
        <v>14</v>
      </c>
    </row>
    <row r="12960">
      <c r="A12960" s="10">
        <v>45244.0</v>
      </c>
      <c r="B12960" s="11" t="s">
        <v>6651</v>
      </c>
      <c r="C12960" s="12">
        <v>1.0</v>
      </c>
      <c r="D12960" s="12">
        <f t="shared" si="1"/>
        <v>14</v>
      </c>
    </row>
    <row r="12961">
      <c r="A12961" s="10">
        <v>45244.0</v>
      </c>
      <c r="B12961" s="11" t="s">
        <v>6652</v>
      </c>
      <c r="C12961" s="12">
        <v>1.0</v>
      </c>
      <c r="D12961" s="12">
        <f t="shared" si="1"/>
        <v>14</v>
      </c>
    </row>
    <row r="12962">
      <c r="A12962" s="10">
        <v>45244.0</v>
      </c>
      <c r="B12962" s="11" t="s">
        <v>4311</v>
      </c>
      <c r="C12962" s="12">
        <v>1.0</v>
      </c>
      <c r="D12962" s="12">
        <f t="shared" si="1"/>
        <v>14</v>
      </c>
    </row>
    <row r="12963">
      <c r="A12963" s="10">
        <v>45244.0</v>
      </c>
      <c r="B12963" s="11" t="s">
        <v>6653</v>
      </c>
      <c r="C12963" s="12">
        <v>1.0</v>
      </c>
      <c r="D12963" s="12">
        <f t="shared" si="1"/>
        <v>14</v>
      </c>
    </row>
    <row r="12964">
      <c r="A12964" s="10">
        <v>45244.0</v>
      </c>
      <c r="B12964" s="11" t="s">
        <v>6654</v>
      </c>
      <c r="C12964" s="12">
        <v>1.0</v>
      </c>
      <c r="D12964" s="12">
        <f t="shared" si="1"/>
        <v>14</v>
      </c>
    </row>
    <row r="12965">
      <c r="A12965" s="10">
        <v>45244.0</v>
      </c>
      <c r="B12965" s="11" t="s">
        <v>1082</v>
      </c>
      <c r="C12965" s="12">
        <v>1.0</v>
      </c>
      <c r="D12965" s="12">
        <f t="shared" si="1"/>
        <v>14</v>
      </c>
    </row>
    <row r="12966">
      <c r="A12966" s="10">
        <v>45249.0</v>
      </c>
      <c r="B12966" s="11" t="s">
        <v>1418</v>
      </c>
      <c r="C12966" s="12">
        <v>1.0</v>
      </c>
      <c r="D12966" s="12">
        <f t="shared" si="1"/>
        <v>19</v>
      </c>
    </row>
    <row r="12967">
      <c r="A12967" s="10">
        <v>45249.0</v>
      </c>
      <c r="B12967" s="11" t="s">
        <v>6655</v>
      </c>
      <c r="C12967" s="12">
        <v>1.0</v>
      </c>
      <c r="D12967" s="12">
        <f t="shared" si="1"/>
        <v>19</v>
      </c>
    </row>
    <row r="12968">
      <c r="A12968" s="10">
        <v>45249.0</v>
      </c>
      <c r="B12968" s="11" t="s">
        <v>1321</v>
      </c>
      <c r="C12968" s="12">
        <v>1.0</v>
      </c>
      <c r="D12968" s="12">
        <f t="shared" si="1"/>
        <v>19</v>
      </c>
    </row>
    <row r="12969">
      <c r="A12969" s="10">
        <v>45249.0</v>
      </c>
      <c r="B12969" s="11" t="s">
        <v>879</v>
      </c>
      <c r="C12969" s="12">
        <v>1.0</v>
      </c>
      <c r="D12969" s="12">
        <f t="shared" si="1"/>
        <v>19</v>
      </c>
    </row>
    <row r="12970">
      <c r="A12970" s="10">
        <v>45249.0</v>
      </c>
      <c r="B12970" s="11" t="s">
        <v>6656</v>
      </c>
      <c r="C12970" s="12">
        <v>1.0</v>
      </c>
      <c r="D12970" s="12">
        <f t="shared" si="1"/>
        <v>19</v>
      </c>
    </row>
    <row r="12971">
      <c r="A12971" s="10">
        <v>45249.0</v>
      </c>
      <c r="B12971" s="11" t="s">
        <v>6657</v>
      </c>
      <c r="C12971" s="12">
        <v>1.0</v>
      </c>
      <c r="D12971" s="12">
        <f t="shared" si="1"/>
        <v>19</v>
      </c>
    </row>
    <row r="12972">
      <c r="A12972" s="10">
        <v>45249.0</v>
      </c>
      <c r="B12972" s="11" t="s">
        <v>6658</v>
      </c>
      <c r="C12972" s="12">
        <v>1.0</v>
      </c>
      <c r="D12972" s="12">
        <f t="shared" si="1"/>
        <v>19</v>
      </c>
    </row>
    <row r="12973">
      <c r="A12973" s="10">
        <v>45249.0</v>
      </c>
      <c r="B12973" s="11" t="s">
        <v>5434</v>
      </c>
      <c r="C12973" s="12">
        <v>1.0</v>
      </c>
      <c r="D12973" s="12">
        <f t="shared" si="1"/>
        <v>19</v>
      </c>
    </row>
    <row r="12974">
      <c r="A12974" s="10">
        <v>45249.0</v>
      </c>
      <c r="B12974" s="11" t="s">
        <v>6659</v>
      </c>
      <c r="C12974" s="12">
        <v>1.0</v>
      </c>
      <c r="D12974" s="12">
        <f t="shared" si="1"/>
        <v>19</v>
      </c>
    </row>
    <row r="12975">
      <c r="A12975" s="10">
        <v>45249.0</v>
      </c>
      <c r="B12975" s="11" t="s">
        <v>2420</v>
      </c>
      <c r="C12975" s="12">
        <v>1.0</v>
      </c>
      <c r="D12975" s="12">
        <f t="shared" si="1"/>
        <v>19</v>
      </c>
    </row>
    <row r="12976">
      <c r="A12976" s="10">
        <v>45245.0</v>
      </c>
      <c r="B12976" s="11" t="s">
        <v>1336</v>
      </c>
      <c r="C12976" s="12">
        <v>1.0</v>
      </c>
      <c r="D12976" s="12">
        <f t="shared" si="1"/>
        <v>15</v>
      </c>
    </row>
    <row r="12977">
      <c r="A12977" s="10">
        <v>45245.0</v>
      </c>
      <c r="B12977" s="11" t="s">
        <v>27</v>
      </c>
      <c r="C12977" s="12">
        <v>1.0</v>
      </c>
      <c r="D12977" s="12">
        <f t="shared" si="1"/>
        <v>15</v>
      </c>
    </row>
    <row r="12978">
      <c r="A12978" s="10">
        <v>45245.0</v>
      </c>
      <c r="B12978" s="11" t="s">
        <v>4636</v>
      </c>
      <c r="C12978" s="12">
        <v>1.0</v>
      </c>
      <c r="D12978" s="12">
        <f t="shared" si="1"/>
        <v>15</v>
      </c>
    </row>
    <row r="12979">
      <c r="A12979" s="10">
        <v>45245.0</v>
      </c>
      <c r="B12979" s="11" t="s">
        <v>6660</v>
      </c>
      <c r="C12979" s="12">
        <v>1.0</v>
      </c>
      <c r="D12979" s="12">
        <f t="shared" si="1"/>
        <v>15</v>
      </c>
    </row>
    <row r="12980">
      <c r="A12980" s="10">
        <v>45245.0</v>
      </c>
      <c r="B12980" s="11" t="s">
        <v>6661</v>
      </c>
      <c r="C12980" s="12">
        <v>1.0</v>
      </c>
      <c r="D12980" s="12">
        <f t="shared" si="1"/>
        <v>15</v>
      </c>
    </row>
    <row r="12981">
      <c r="A12981" s="10">
        <v>45245.0</v>
      </c>
      <c r="B12981" s="11" t="s">
        <v>2938</v>
      </c>
      <c r="C12981" s="12">
        <v>1.0</v>
      </c>
      <c r="D12981" s="12">
        <f t="shared" si="1"/>
        <v>15</v>
      </c>
    </row>
    <row r="12982">
      <c r="A12982" s="10">
        <v>45245.0</v>
      </c>
      <c r="B12982" s="11" t="s">
        <v>70</v>
      </c>
      <c r="C12982" s="12">
        <v>1.0</v>
      </c>
      <c r="D12982" s="12">
        <f t="shared" si="1"/>
        <v>15</v>
      </c>
    </row>
    <row r="12983">
      <c r="A12983" s="10">
        <v>45245.0</v>
      </c>
      <c r="B12983" s="11" t="s">
        <v>6662</v>
      </c>
      <c r="C12983" s="12">
        <v>1.0</v>
      </c>
      <c r="D12983" s="12">
        <f t="shared" si="1"/>
        <v>15</v>
      </c>
    </row>
    <row r="12984">
      <c r="A12984" s="10">
        <v>45245.0</v>
      </c>
      <c r="B12984" s="11" t="s">
        <v>1486</v>
      </c>
      <c r="C12984" s="12">
        <v>1.0</v>
      </c>
      <c r="D12984" s="12">
        <f t="shared" si="1"/>
        <v>15</v>
      </c>
    </row>
    <row r="12985">
      <c r="A12985" s="10">
        <v>45245.0</v>
      </c>
      <c r="B12985" s="11" t="s">
        <v>6256</v>
      </c>
      <c r="C12985" s="12">
        <v>1.0</v>
      </c>
      <c r="D12985" s="12">
        <f t="shared" si="1"/>
        <v>15</v>
      </c>
    </row>
    <row r="12986">
      <c r="A12986" s="10">
        <v>45245.0</v>
      </c>
      <c r="B12986" s="11" t="s">
        <v>6663</v>
      </c>
      <c r="C12986" s="12">
        <v>1.0</v>
      </c>
      <c r="D12986" s="12">
        <f t="shared" si="1"/>
        <v>15</v>
      </c>
    </row>
    <row r="12987">
      <c r="A12987" s="10">
        <v>45245.0</v>
      </c>
      <c r="B12987" s="11" t="s">
        <v>403</v>
      </c>
      <c r="C12987" s="12">
        <v>1.0</v>
      </c>
      <c r="D12987" s="12">
        <f t="shared" si="1"/>
        <v>15</v>
      </c>
    </row>
    <row r="12988">
      <c r="A12988" s="10">
        <v>45245.0</v>
      </c>
      <c r="B12988" s="11" t="s">
        <v>5817</v>
      </c>
      <c r="C12988" s="12">
        <v>1.0</v>
      </c>
      <c r="D12988" s="12">
        <f t="shared" si="1"/>
        <v>15</v>
      </c>
    </row>
    <row r="12989">
      <c r="A12989" s="10">
        <v>45245.0</v>
      </c>
      <c r="B12989" s="11" t="s">
        <v>1348</v>
      </c>
      <c r="C12989" s="12">
        <v>1.0</v>
      </c>
      <c r="D12989" s="12">
        <f t="shared" si="1"/>
        <v>15</v>
      </c>
    </row>
    <row r="12990">
      <c r="A12990" s="10">
        <v>45245.0</v>
      </c>
      <c r="B12990" s="11" t="s">
        <v>103</v>
      </c>
      <c r="C12990" s="12">
        <v>1.0</v>
      </c>
      <c r="D12990" s="12">
        <f t="shared" si="1"/>
        <v>15</v>
      </c>
    </row>
    <row r="12991">
      <c r="A12991" s="10">
        <v>45245.0</v>
      </c>
      <c r="B12991" s="11" t="s">
        <v>2477</v>
      </c>
      <c r="C12991" s="12">
        <v>1.0</v>
      </c>
      <c r="D12991" s="12">
        <f t="shared" si="1"/>
        <v>15</v>
      </c>
    </row>
    <row r="12992">
      <c r="A12992" s="10">
        <v>45245.0</v>
      </c>
      <c r="B12992" s="11" t="s">
        <v>2397</v>
      </c>
      <c r="C12992" s="12">
        <v>1.0</v>
      </c>
      <c r="D12992" s="12">
        <f t="shared" si="1"/>
        <v>15</v>
      </c>
    </row>
    <row r="12993">
      <c r="A12993" s="10">
        <v>45245.0</v>
      </c>
      <c r="B12993" s="11" t="s">
        <v>1266</v>
      </c>
      <c r="C12993" s="12">
        <v>1.0</v>
      </c>
      <c r="D12993" s="12">
        <f t="shared" si="1"/>
        <v>15</v>
      </c>
    </row>
    <row r="12994">
      <c r="A12994" s="10">
        <v>45245.0</v>
      </c>
      <c r="B12994" s="11" t="s">
        <v>2504</v>
      </c>
      <c r="C12994" s="12">
        <v>1.0</v>
      </c>
      <c r="D12994" s="12">
        <f t="shared" si="1"/>
        <v>15</v>
      </c>
    </row>
    <row r="12995">
      <c r="A12995" s="10">
        <v>45245.0</v>
      </c>
      <c r="B12995" s="11" t="s">
        <v>6664</v>
      </c>
      <c r="C12995" s="12">
        <v>1.0</v>
      </c>
      <c r="D12995" s="12">
        <f t="shared" si="1"/>
        <v>15</v>
      </c>
    </row>
    <row r="12996">
      <c r="A12996" s="10">
        <v>45245.0</v>
      </c>
      <c r="B12996" s="11" t="s">
        <v>1278</v>
      </c>
      <c r="C12996" s="12">
        <v>1.0</v>
      </c>
      <c r="D12996" s="12">
        <f t="shared" si="1"/>
        <v>15</v>
      </c>
    </row>
    <row r="12997">
      <c r="A12997" s="10">
        <v>45245.0</v>
      </c>
      <c r="B12997" s="11" t="s">
        <v>6665</v>
      </c>
      <c r="C12997" s="12">
        <v>1.0</v>
      </c>
      <c r="D12997" s="12">
        <f t="shared" si="1"/>
        <v>15</v>
      </c>
    </row>
    <row r="12998">
      <c r="A12998" s="10">
        <v>45241.0</v>
      </c>
      <c r="B12998" s="11" t="s">
        <v>3855</v>
      </c>
      <c r="C12998" s="12">
        <v>1.0</v>
      </c>
      <c r="D12998" s="12">
        <f t="shared" si="1"/>
        <v>11</v>
      </c>
    </row>
    <row r="12999">
      <c r="A12999" s="10">
        <v>45241.0</v>
      </c>
      <c r="B12999" s="11" t="s">
        <v>70</v>
      </c>
      <c r="C12999" s="12">
        <v>1.0</v>
      </c>
      <c r="D12999" s="12">
        <f t="shared" si="1"/>
        <v>11</v>
      </c>
    </row>
    <row r="13000">
      <c r="A13000" s="10">
        <v>45241.0</v>
      </c>
      <c r="B13000" s="11" t="s">
        <v>4578</v>
      </c>
      <c r="C13000" s="12">
        <v>1.0</v>
      </c>
      <c r="D13000" s="12">
        <f t="shared" si="1"/>
        <v>11</v>
      </c>
    </row>
    <row r="13001">
      <c r="A13001" s="10">
        <v>45241.0</v>
      </c>
      <c r="B13001" s="11" t="s">
        <v>1112</v>
      </c>
      <c r="C13001" s="12">
        <v>1.0</v>
      </c>
      <c r="D13001" s="12">
        <f t="shared" si="1"/>
        <v>11</v>
      </c>
    </row>
    <row r="13002">
      <c r="A13002" s="10">
        <v>45241.0</v>
      </c>
      <c r="B13002" s="11" t="s">
        <v>6666</v>
      </c>
      <c r="C13002" s="12">
        <v>1.0</v>
      </c>
      <c r="D13002" s="12">
        <f t="shared" si="1"/>
        <v>11</v>
      </c>
    </row>
    <row r="13003">
      <c r="A13003" s="10">
        <v>45241.0</v>
      </c>
      <c r="B13003" s="11" t="s">
        <v>6667</v>
      </c>
      <c r="C13003" s="12">
        <v>1.0</v>
      </c>
      <c r="D13003" s="12">
        <f t="shared" si="1"/>
        <v>11</v>
      </c>
    </row>
    <row r="13004">
      <c r="A13004" s="10">
        <v>45241.0</v>
      </c>
      <c r="B13004" s="11" t="s">
        <v>6668</v>
      </c>
      <c r="C13004" s="12">
        <v>1.0</v>
      </c>
      <c r="D13004" s="12">
        <f t="shared" si="1"/>
        <v>11</v>
      </c>
    </row>
    <row r="13005">
      <c r="A13005" s="10">
        <v>45241.0</v>
      </c>
      <c r="B13005" s="11" t="s">
        <v>6669</v>
      </c>
      <c r="C13005" s="12">
        <v>1.0</v>
      </c>
      <c r="D13005" s="12">
        <f t="shared" si="1"/>
        <v>11</v>
      </c>
    </row>
    <row r="13006">
      <c r="A13006" s="10">
        <v>45241.0</v>
      </c>
      <c r="B13006" s="11" t="s">
        <v>4503</v>
      </c>
      <c r="C13006" s="12">
        <v>1.0</v>
      </c>
      <c r="D13006" s="12">
        <f t="shared" si="1"/>
        <v>11</v>
      </c>
    </row>
    <row r="13007">
      <c r="A13007" s="10">
        <v>45241.0</v>
      </c>
      <c r="B13007" s="11" t="s">
        <v>6670</v>
      </c>
      <c r="C13007" s="12">
        <v>1.0</v>
      </c>
      <c r="D13007" s="12">
        <f t="shared" si="1"/>
        <v>11</v>
      </c>
    </row>
    <row r="13008">
      <c r="A13008" s="10">
        <v>45258.0</v>
      </c>
      <c r="B13008" s="11" t="s">
        <v>1946</v>
      </c>
      <c r="C13008" s="12">
        <v>1.0</v>
      </c>
      <c r="D13008" s="12">
        <f t="shared" si="1"/>
        <v>28</v>
      </c>
    </row>
    <row r="13009">
      <c r="A13009" s="10">
        <v>45258.0</v>
      </c>
      <c r="B13009" s="11" t="s">
        <v>1953</v>
      </c>
      <c r="C13009" s="12">
        <v>1.0</v>
      </c>
      <c r="D13009" s="12">
        <f t="shared" si="1"/>
        <v>28</v>
      </c>
    </row>
    <row r="13010">
      <c r="A13010" s="10">
        <v>45258.0</v>
      </c>
      <c r="B13010" s="11" t="s">
        <v>1711</v>
      </c>
      <c r="C13010" s="12">
        <v>1.0</v>
      </c>
      <c r="D13010" s="12">
        <f t="shared" si="1"/>
        <v>28</v>
      </c>
    </row>
    <row r="13011">
      <c r="A13011" s="10">
        <v>45258.0</v>
      </c>
      <c r="B13011" s="11" t="s">
        <v>1418</v>
      </c>
      <c r="C13011" s="12">
        <v>1.0</v>
      </c>
      <c r="D13011" s="12">
        <f t="shared" si="1"/>
        <v>28</v>
      </c>
    </row>
    <row r="13012">
      <c r="A13012" s="10">
        <v>45258.0</v>
      </c>
      <c r="B13012" s="11" t="s">
        <v>2737</v>
      </c>
      <c r="C13012" s="12">
        <v>1.0</v>
      </c>
      <c r="D13012" s="12">
        <f t="shared" si="1"/>
        <v>28</v>
      </c>
    </row>
    <row r="13013">
      <c r="A13013" s="10">
        <v>45258.0</v>
      </c>
      <c r="B13013" s="11" t="s">
        <v>6671</v>
      </c>
      <c r="C13013" s="12">
        <v>1.0</v>
      </c>
      <c r="D13013" s="12">
        <f t="shared" si="1"/>
        <v>28</v>
      </c>
    </row>
    <row r="13014">
      <c r="A13014" s="10">
        <v>45258.0</v>
      </c>
      <c r="B13014" s="11" t="s">
        <v>981</v>
      </c>
      <c r="C13014" s="12">
        <v>1.0</v>
      </c>
      <c r="D13014" s="12">
        <f t="shared" si="1"/>
        <v>28</v>
      </c>
    </row>
    <row r="13015">
      <c r="A13015" s="10">
        <v>45258.0</v>
      </c>
      <c r="B13015" s="11" t="s">
        <v>1637</v>
      </c>
      <c r="C13015" s="12">
        <v>1.0</v>
      </c>
      <c r="D13015" s="12">
        <f t="shared" si="1"/>
        <v>28</v>
      </c>
    </row>
    <row r="13016">
      <c r="A13016" s="10">
        <v>45258.0</v>
      </c>
      <c r="B13016" s="11" t="s">
        <v>6408</v>
      </c>
      <c r="C13016" s="12">
        <v>1.0</v>
      </c>
      <c r="D13016" s="12">
        <f t="shared" si="1"/>
        <v>28</v>
      </c>
    </row>
    <row r="13017">
      <c r="A13017" s="10">
        <v>45258.0</v>
      </c>
      <c r="B13017" s="11" t="s">
        <v>6672</v>
      </c>
      <c r="C13017" s="12">
        <v>1.0</v>
      </c>
      <c r="D13017" s="12">
        <f t="shared" si="1"/>
        <v>28</v>
      </c>
    </row>
    <row r="13018">
      <c r="A13018" s="10">
        <v>45258.0</v>
      </c>
      <c r="B13018" s="11" t="s">
        <v>1749</v>
      </c>
      <c r="C13018" s="12">
        <v>1.0</v>
      </c>
      <c r="D13018" s="12">
        <f t="shared" si="1"/>
        <v>28</v>
      </c>
    </row>
    <row r="13019">
      <c r="A13019" s="10">
        <v>45258.0</v>
      </c>
      <c r="B13019" s="11" t="s">
        <v>5886</v>
      </c>
      <c r="C13019" s="12">
        <v>1.0</v>
      </c>
      <c r="D13019" s="12">
        <f t="shared" si="1"/>
        <v>28</v>
      </c>
    </row>
    <row r="13020">
      <c r="A13020" s="10">
        <v>45258.0</v>
      </c>
      <c r="B13020" s="11" t="s">
        <v>1276</v>
      </c>
      <c r="C13020" s="12">
        <v>1.0</v>
      </c>
      <c r="D13020" s="12">
        <f t="shared" si="1"/>
        <v>28</v>
      </c>
    </row>
    <row r="13021">
      <c r="A13021" s="10">
        <v>45258.0</v>
      </c>
      <c r="B13021" s="11" t="s">
        <v>1288</v>
      </c>
      <c r="C13021" s="12">
        <v>1.0</v>
      </c>
      <c r="D13021" s="12">
        <f t="shared" si="1"/>
        <v>28</v>
      </c>
    </row>
    <row r="13022">
      <c r="A13022" s="10">
        <v>45258.0</v>
      </c>
      <c r="B13022" s="11" t="s">
        <v>6673</v>
      </c>
      <c r="C13022" s="12">
        <v>1.0</v>
      </c>
      <c r="D13022" s="12">
        <f t="shared" si="1"/>
        <v>28</v>
      </c>
    </row>
    <row r="13023">
      <c r="A13023" s="10">
        <v>45258.0</v>
      </c>
      <c r="B13023" s="11" t="s">
        <v>1363</v>
      </c>
      <c r="C13023" s="12">
        <v>1.0</v>
      </c>
      <c r="D13023" s="12">
        <f t="shared" si="1"/>
        <v>28</v>
      </c>
    </row>
    <row r="13024">
      <c r="A13024" s="10">
        <v>45258.0</v>
      </c>
      <c r="B13024" s="11" t="s">
        <v>6674</v>
      </c>
      <c r="C13024" s="12">
        <v>1.0</v>
      </c>
      <c r="D13024" s="12">
        <f t="shared" si="1"/>
        <v>28</v>
      </c>
    </row>
    <row r="13025">
      <c r="A13025" s="10">
        <v>45258.0</v>
      </c>
      <c r="B13025" s="11" t="s">
        <v>2990</v>
      </c>
      <c r="C13025" s="12">
        <v>1.0</v>
      </c>
      <c r="D13025" s="12">
        <f t="shared" si="1"/>
        <v>28</v>
      </c>
    </row>
    <row r="13026">
      <c r="A13026" s="10">
        <v>45258.0</v>
      </c>
      <c r="B13026" s="11" t="s">
        <v>6675</v>
      </c>
      <c r="C13026" s="12">
        <v>1.0</v>
      </c>
      <c r="D13026" s="12">
        <f t="shared" si="1"/>
        <v>28</v>
      </c>
    </row>
    <row r="13027">
      <c r="A13027" s="10">
        <v>45258.0</v>
      </c>
      <c r="B13027" s="11" t="s">
        <v>6676</v>
      </c>
      <c r="C13027" s="12">
        <v>1.0</v>
      </c>
      <c r="D13027" s="12">
        <f t="shared" si="1"/>
        <v>28</v>
      </c>
    </row>
    <row r="13028">
      <c r="A13028" s="10">
        <v>45258.0</v>
      </c>
      <c r="B13028" s="11" t="s">
        <v>6677</v>
      </c>
      <c r="C13028" s="12">
        <v>1.0</v>
      </c>
      <c r="D13028" s="12">
        <f t="shared" si="1"/>
        <v>28</v>
      </c>
    </row>
    <row r="13029">
      <c r="A13029" s="10">
        <v>45258.0</v>
      </c>
      <c r="B13029" s="11" t="s">
        <v>3952</v>
      </c>
      <c r="C13029" s="12">
        <v>1.0</v>
      </c>
      <c r="D13029" s="12">
        <f t="shared" si="1"/>
        <v>28</v>
      </c>
    </row>
    <row r="13030">
      <c r="A13030" s="10">
        <v>45258.0</v>
      </c>
      <c r="B13030" s="11" t="s">
        <v>6678</v>
      </c>
      <c r="C13030" s="12">
        <v>1.0</v>
      </c>
      <c r="D13030" s="12">
        <f t="shared" si="1"/>
        <v>28</v>
      </c>
    </row>
    <row r="13031">
      <c r="A13031" s="10">
        <v>45248.0</v>
      </c>
      <c r="B13031" s="11" t="s">
        <v>2451</v>
      </c>
      <c r="C13031" s="12">
        <v>1.0</v>
      </c>
      <c r="D13031" s="12">
        <f t="shared" si="1"/>
        <v>18</v>
      </c>
    </row>
    <row r="13032">
      <c r="A13032" s="10">
        <v>45248.0</v>
      </c>
      <c r="B13032" s="11" t="s">
        <v>4877</v>
      </c>
      <c r="C13032" s="12">
        <v>1.0</v>
      </c>
      <c r="D13032" s="12">
        <f t="shared" si="1"/>
        <v>18</v>
      </c>
    </row>
    <row r="13033">
      <c r="A13033" s="10">
        <v>45248.0</v>
      </c>
      <c r="B13033" s="11" t="s">
        <v>6617</v>
      </c>
      <c r="C13033" s="12">
        <v>1.0</v>
      </c>
      <c r="D13033" s="12">
        <f t="shared" si="1"/>
        <v>18</v>
      </c>
    </row>
    <row r="13034">
      <c r="A13034" s="10">
        <v>45248.0</v>
      </c>
      <c r="B13034" s="11" t="s">
        <v>4168</v>
      </c>
      <c r="C13034" s="12">
        <v>1.0</v>
      </c>
      <c r="D13034" s="12">
        <f t="shared" si="1"/>
        <v>18</v>
      </c>
    </row>
    <row r="13035">
      <c r="A13035" s="10">
        <v>45248.0</v>
      </c>
      <c r="B13035" s="11" t="s">
        <v>1270</v>
      </c>
      <c r="C13035" s="12">
        <v>1.0</v>
      </c>
      <c r="D13035" s="12">
        <f t="shared" si="1"/>
        <v>18</v>
      </c>
    </row>
    <row r="13036">
      <c r="A13036" s="10">
        <v>45248.0</v>
      </c>
      <c r="B13036" s="11" t="s">
        <v>6679</v>
      </c>
      <c r="C13036" s="12">
        <v>1.0</v>
      </c>
      <c r="D13036" s="12">
        <f t="shared" si="1"/>
        <v>18</v>
      </c>
    </row>
    <row r="13037">
      <c r="A13037" s="10">
        <v>45248.0</v>
      </c>
      <c r="B13037" s="11" t="s">
        <v>4931</v>
      </c>
      <c r="C13037" s="12">
        <v>1.0</v>
      </c>
      <c r="D13037" s="12">
        <f t="shared" si="1"/>
        <v>18</v>
      </c>
    </row>
    <row r="13038">
      <c r="A13038" s="10">
        <v>45248.0</v>
      </c>
      <c r="B13038" s="11" t="s">
        <v>5056</v>
      </c>
      <c r="C13038" s="12">
        <v>1.0</v>
      </c>
      <c r="D13038" s="12">
        <f t="shared" si="1"/>
        <v>18</v>
      </c>
    </row>
    <row r="13039">
      <c r="A13039" s="10">
        <v>45248.0</v>
      </c>
      <c r="B13039" s="11" t="s">
        <v>187</v>
      </c>
      <c r="C13039" s="12">
        <v>1.0</v>
      </c>
      <c r="D13039" s="12">
        <f t="shared" si="1"/>
        <v>18</v>
      </c>
    </row>
    <row r="13040">
      <c r="A13040" s="10">
        <v>45248.0</v>
      </c>
      <c r="B13040" s="11" t="s">
        <v>6680</v>
      </c>
      <c r="C13040" s="12">
        <v>1.0</v>
      </c>
      <c r="D13040" s="12">
        <f t="shared" si="1"/>
        <v>18</v>
      </c>
    </row>
    <row r="13041">
      <c r="A13041" s="10">
        <v>45248.0</v>
      </c>
      <c r="B13041" s="11" t="s">
        <v>6681</v>
      </c>
      <c r="C13041" s="12">
        <v>1.0</v>
      </c>
      <c r="D13041" s="12">
        <f t="shared" si="1"/>
        <v>18</v>
      </c>
    </row>
    <row r="13042">
      <c r="A13042" s="10">
        <v>45248.0</v>
      </c>
      <c r="B13042" s="11" t="s">
        <v>1574</v>
      </c>
      <c r="C13042" s="12">
        <v>1.0</v>
      </c>
      <c r="D13042" s="12">
        <f t="shared" si="1"/>
        <v>18</v>
      </c>
    </row>
    <row r="13043">
      <c r="A13043" s="10">
        <v>45259.0</v>
      </c>
      <c r="B13043" s="11" t="s">
        <v>2180</v>
      </c>
      <c r="C13043" s="12">
        <v>1.0</v>
      </c>
      <c r="D13043" s="12">
        <f t="shared" si="1"/>
        <v>29</v>
      </c>
    </row>
    <row r="13044">
      <c r="A13044" s="10">
        <v>45259.0</v>
      </c>
      <c r="B13044" s="11" t="s">
        <v>3933</v>
      </c>
      <c r="C13044" s="12">
        <v>1.0</v>
      </c>
      <c r="D13044" s="12">
        <f t="shared" si="1"/>
        <v>29</v>
      </c>
    </row>
    <row r="13045">
      <c r="A13045" s="10">
        <v>45259.0</v>
      </c>
      <c r="B13045" s="11" t="s">
        <v>6682</v>
      </c>
      <c r="C13045" s="12">
        <v>1.0</v>
      </c>
      <c r="D13045" s="12">
        <f t="shared" si="1"/>
        <v>29</v>
      </c>
    </row>
    <row r="13046">
      <c r="A13046" s="10">
        <v>45259.0</v>
      </c>
      <c r="B13046" s="11" t="s">
        <v>6683</v>
      </c>
      <c r="C13046" s="12">
        <v>1.0</v>
      </c>
      <c r="D13046" s="12">
        <f t="shared" si="1"/>
        <v>29</v>
      </c>
    </row>
    <row r="13047">
      <c r="A13047" s="10">
        <v>45259.0</v>
      </c>
      <c r="B13047" s="11" t="s">
        <v>6629</v>
      </c>
      <c r="C13047" s="12">
        <v>1.0</v>
      </c>
      <c r="D13047" s="12">
        <f t="shared" si="1"/>
        <v>29</v>
      </c>
    </row>
    <row r="13048">
      <c r="A13048" s="10">
        <v>45259.0</v>
      </c>
      <c r="B13048" s="11" t="s">
        <v>378</v>
      </c>
      <c r="C13048" s="12">
        <v>1.0</v>
      </c>
      <c r="D13048" s="12">
        <f t="shared" si="1"/>
        <v>29</v>
      </c>
    </row>
    <row r="13049">
      <c r="A13049" s="10">
        <v>45259.0</v>
      </c>
      <c r="B13049" s="11" t="s">
        <v>1223</v>
      </c>
      <c r="C13049" s="12">
        <v>1.0</v>
      </c>
      <c r="D13049" s="12">
        <f t="shared" si="1"/>
        <v>29</v>
      </c>
    </row>
    <row r="13050">
      <c r="A13050" s="10">
        <v>45259.0</v>
      </c>
      <c r="B13050" s="11" t="s">
        <v>132</v>
      </c>
      <c r="C13050" s="12">
        <v>1.0</v>
      </c>
      <c r="D13050" s="12">
        <f t="shared" si="1"/>
        <v>29</v>
      </c>
    </row>
    <row r="13051">
      <c r="A13051" s="10">
        <v>45259.0</v>
      </c>
      <c r="B13051" s="11" t="s">
        <v>6684</v>
      </c>
      <c r="C13051" s="12">
        <v>1.0</v>
      </c>
      <c r="D13051" s="12">
        <f t="shared" si="1"/>
        <v>29</v>
      </c>
    </row>
    <row r="13052">
      <c r="A13052" s="10">
        <v>45259.0</v>
      </c>
      <c r="B13052" s="11" t="s">
        <v>2267</v>
      </c>
      <c r="C13052" s="12">
        <v>1.0</v>
      </c>
      <c r="D13052" s="12">
        <f t="shared" si="1"/>
        <v>29</v>
      </c>
    </row>
    <row r="13053">
      <c r="A13053" s="10">
        <v>45259.0</v>
      </c>
      <c r="B13053" s="11" t="s">
        <v>6685</v>
      </c>
      <c r="C13053" s="12">
        <v>1.0</v>
      </c>
      <c r="D13053" s="12">
        <f t="shared" si="1"/>
        <v>29</v>
      </c>
    </row>
    <row r="13054">
      <c r="A13054" s="10">
        <v>45259.0</v>
      </c>
      <c r="B13054" s="11" t="s">
        <v>3531</v>
      </c>
      <c r="C13054" s="12">
        <v>1.0</v>
      </c>
      <c r="D13054" s="12">
        <f t="shared" si="1"/>
        <v>29</v>
      </c>
    </row>
    <row r="13055">
      <c r="A13055" s="10">
        <v>45259.0</v>
      </c>
      <c r="B13055" s="11" t="s">
        <v>6545</v>
      </c>
      <c r="C13055" s="12">
        <v>1.0</v>
      </c>
      <c r="D13055" s="12">
        <f t="shared" si="1"/>
        <v>29</v>
      </c>
    </row>
    <row r="13056">
      <c r="A13056" s="10">
        <v>45259.0</v>
      </c>
      <c r="B13056" s="11" t="s">
        <v>5897</v>
      </c>
      <c r="C13056" s="12">
        <v>1.0</v>
      </c>
      <c r="D13056" s="12">
        <f t="shared" si="1"/>
        <v>29</v>
      </c>
    </row>
    <row r="13057">
      <c r="A13057" s="10">
        <v>45259.0</v>
      </c>
      <c r="B13057" s="11" t="s">
        <v>6686</v>
      </c>
      <c r="C13057" s="12">
        <v>1.0</v>
      </c>
      <c r="D13057" s="12">
        <f t="shared" si="1"/>
        <v>29</v>
      </c>
    </row>
    <row r="13058">
      <c r="A13058" s="10">
        <v>45259.0</v>
      </c>
      <c r="B13058" s="11" t="s">
        <v>6687</v>
      </c>
      <c r="C13058" s="12">
        <v>1.0</v>
      </c>
      <c r="D13058" s="12">
        <f t="shared" si="1"/>
        <v>29</v>
      </c>
    </row>
    <row r="13059">
      <c r="A13059" s="10">
        <v>45259.0</v>
      </c>
      <c r="B13059" s="11" t="s">
        <v>2016</v>
      </c>
      <c r="C13059" s="12">
        <v>1.0</v>
      </c>
      <c r="D13059" s="12">
        <f t="shared" si="1"/>
        <v>29</v>
      </c>
    </row>
    <row r="13060">
      <c r="A13060" s="10">
        <v>45259.0</v>
      </c>
      <c r="B13060" s="11" t="s">
        <v>3948</v>
      </c>
      <c r="C13060" s="12">
        <v>1.0</v>
      </c>
      <c r="D13060" s="12">
        <f t="shared" si="1"/>
        <v>29</v>
      </c>
    </row>
    <row r="13061">
      <c r="A13061" s="10">
        <v>45259.0</v>
      </c>
      <c r="B13061" s="11" t="s">
        <v>2490</v>
      </c>
      <c r="C13061" s="12">
        <v>1.0</v>
      </c>
      <c r="D13061" s="12">
        <f t="shared" si="1"/>
        <v>29</v>
      </c>
    </row>
    <row r="13062">
      <c r="A13062" s="10">
        <v>45259.0</v>
      </c>
      <c r="B13062" s="11" t="s">
        <v>6688</v>
      </c>
      <c r="C13062" s="12">
        <v>1.0</v>
      </c>
      <c r="D13062" s="12">
        <f t="shared" si="1"/>
        <v>29</v>
      </c>
    </row>
    <row r="13063">
      <c r="A13063" s="10">
        <v>45259.0</v>
      </c>
      <c r="B13063" s="11" t="s">
        <v>6689</v>
      </c>
      <c r="C13063" s="12">
        <v>1.0</v>
      </c>
      <c r="D13063" s="12">
        <f t="shared" si="1"/>
        <v>29</v>
      </c>
    </row>
    <row r="13064">
      <c r="A13064" s="10">
        <v>45259.0</v>
      </c>
      <c r="B13064" s="11" t="s">
        <v>6690</v>
      </c>
      <c r="C13064" s="12">
        <v>1.0</v>
      </c>
      <c r="D13064" s="12">
        <f t="shared" si="1"/>
        <v>29</v>
      </c>
    </row>
    <row r="13065">
      <c r="A13065" s="10">
        <v>45242.0</v>
      </c>
      <c r="B13065" s="11" t="s">
        <v>6665</v>
      </c>
      <c r="C13065" s="12">
        <v>1.0</v>
      </c>
      <c r="D13065" s="12">
        <f t="shared" si="1"/>
        <v>12</v>
      </c>
    </row>
    <row r="13066">
      <c r="A13066" s="10">
        <v>45242.0</v>
      </c>
      <c r="B13066" s="11" t="s">
        <v>374</v>
      </c>
      <c r="C13066" s="12">
        <v>1.0</v>
      </c>
      <c r="D13066" s="12">
        <f t="shared" si="1"/>
        <v>12</v>
      </c>
    </row>
    <row r="13067">
      <c r="A13067" s="10">
        <v>45242.0</v>
      </c>
      <c r="B13067" s="11" t="s">
        <v>6691</v>
      </c>
      <c r="C13067" s="12">
        <v>1.0</v>
      </c>
      <c r="D13067" s="12">
        <f t="shared" si="1"/>
        <v>12</v>
      </c>
    </row>
    <row r="13068">
      <c r="A13068" s="10">
        <v>45242.0</v>
      </c>
      <c r="B13068" s="11" t="s">
        <v>6692</v>
      </c>
      <c r="C13068" s="12">
        <v>1.0</v>
      </c>
      <c r="D13068" s="12">
        <f t="shared" si="1"/>
        <v>12</v>
      </c>
    </row>
    <row r="13069">
      <c r="A13069" s="10">
        <v>45242.0</v>
      </c>
      <c r="B13069" s="11" t="s">
        <v>5914</v>
      </c>
      <c r="C13069" s="12">
        <v>1.0</v>
      </c>
      <c r="D13069" s="12">
        <f t="shared" si="1"/>
        <v>12</v>
      </c>
    </row>
    <row r="13070">
      <c r="A13070" s="10">
        <v>45242.0</v>
      </c>
      <c r="B13070" s="11" t="s">
        <v>1718</v>
      </c>
      <c r="C13070" s="12">
        <v>1.0</v>
      </c>
      <c r="D13070" s="12">
        <f t="shared" si="1"/>
        <v>12</v>
      </c>
    </row>
    <row r="13071">
      <c r="A13071" s="10">
        <v>45242.0</v>
      </c>
      <c r="B13071" s="11" t="s">
        <v>6492</v>
      </c>
      <c r="C13071" s="12">
        <v>1.0</v>
      </c>
      <c r="D13071" s="12">
        <f t="shared" si="1"/>
        <v>12</v>
      </c>
    </row>
    <row r="13072">
      <c r="A13072" s="10">
        <v>45242.0</v>
      </c>
      <c r="B13072" s="11" t="s">
        <v>6693</v>
      </c>
      <c r="C13072" s="12">
        <v>1.0</v>
      </c>
      <c r="D13072" s="12">
        <f t="shared" si="1"/>
        <v>12</v>
      </c>
    </row>
    <row r="13073">
      <c r="A13073" s="10">
        <v>45242.0</v>
      </c>
      <c r="B13073" s="11" t="s">
        <v>4115</v>
      </c>
      <c r="C13073" s="12">
        <v>1.0</v>
      </c>
      <c r="D13073" s="12">
        <f t="shared" si="1"/>
        <v>12</v>
      </c>
    </row>
    <row r="13074">
      <c r="A13074" s="10">
        <v>45238.0</v>
      </c>
      <c r="B13074" s="11" t="s">
        <v>4167</v>
      </c>
      <c r="C13074" s="12">
        <v>1.0</v>
      </c>
      <c r="D13074" s="12">
        <f t="shared" si="1"/>
        <v>8</v>
      </c>
    </row>
    <row r="13075">
      <c r="A13075" s="10">
        <v>45238.0</v>
      </c>
      <c r="B13075" s="11" t="s">
        <v>6694</v>
      </c>
      <c r="C13075" s="12">
        <v>1.0</v>
      </c>
      <c r="D13075" s="12">
        <f t="shared" si="1"/>
        <v>8</v>
      </c>
    </row>
    <row r="13076">
      <c r="A13076" s="10">
        <v>45238.0</v>
      </c>
      <c r="B13076" s="11" t="s">
        <v>1418</v>
      </c>
      <c r="C13076" s="12">
        <v>1.0</v>
      </c>
      <c r="D13076" s="12">
        <f t="shared" si="1"/>
        <v>8</v>
      </c>
    </row>
    <row r="13077">
      <c r="A13077" s="10">
        <v>45238.0</v>
      </c>
      <c r="B13077" s="11" t="s">
        <v>6695</v>
      </c>
      <c r="C13077" s="12">
        <v>1.0</v>
      </c>
      <c r="D13077" s="12">
        <f t="shared" si="1"/>
        <v>8</v>
      </c>
    </row>
    <row r="13078">
      <c r="A13078" s="10">
        <v>45238.0</v>
      </c>
      <c r="B13078" s="11" t="s">
        <v>207</v>
      </c>
      <c r="C13078" s="12">
        <v>1.0</v>
      </c>
      <c r="D13078" s="12">
        <f t="shared" si="1"/>
        <v>8</v>
      </c>
    </row>
    <row r="13079">
      <c r="A13079" s="10">
        <v>45238.0</v>
      </c>
      <c r="B13079" s="11" t="s">
        <v>2222</v>
      </c>
      <c r="C13079" s="12">
        <v>1.0</v>
      </c>
      <c r="D13079" s="12">
        <f t="shared" si="1"/>
        <v>8</v>
      </c>
    </row>
    <row r="13080">
      <c r="A13080" s="10">
        <v>45238.0</v>
      </c>
      <c r="B13080" s="11" t="s">
        <v>363</v>
      </c>
      <c r="C13080" s="12">
        <v>1.0</v>
      </c>
      <c r="D13080" s="12">
        <f t="shared" si="1"/>
        <v>8</v>
      </c>
    </row>
    <row r="13081">
      <c r="A13081" s="10">
        <v>45238.0</v>
      </c>
      <c r="B13081" s="11" t="s">
        <v>1637</v>
      </c>
      <c r="C13081" s="12">
        <v>1.0</v>
      </c>
      <c r="D13081" s="12">
        <f t="shared" si="1"/>
        <v>8</v>
      </c>
    </row>
    <row r="13082">
      <c r="A13082" s="10">
        <v>45238.0</v>
      </c>
      <c r="B13082" s="11" t="s">
        <v>6696</v>
      </c>
      <c r="C13082" s="12">
        <v>1.0</v>
      </c>
      <c r="D13082" s="12">
        <f t="shared" si="1"/>
        <v>8</v>
      </c>
    </row>
    <row r="13083">
      <c r="A13083" s="10">
        <v>45238.0</v>
      </c>
      <c r="B13083" s="11" t="s">
        <v>6697</v>
      </c>
      <c r="C13083" s="12">
        <v>1.0</v>
      </c>
      <c r="D13083" s="12">
        <f t="shared" si="1"/>
        <v>8</v>
      </c>
    </row>
    <row r="13084">
      <c r="A13084" s="10">
        <v>45238.0</v>
      </c>
      <c r="B13084" s="11" t="s">
        <v>546</v>
      </c>
      <c r="C13084" s="12">
        <v>1.0</v>
      </c>
      <c r="D13084" s="12">
        <f t="shared" si="1"/>
        <v>8</v>
      </c>
    </row>
    <row r="13085">
      <c r="A13085" s="10">
        <v>45238.0</v>
      </c>
      <c r="B13085" s="11" t="s">
        <v>6698</v>
      </c>
      <c r="C13085" s="12">
        <v>1.0</v>
      </c>
      <c r="D13085" s="12">
        <f t="shared" si="1"/>
        <v>8</v>
      </c>
    </row>
    <row r="13086">
      <c r="A13086" s="10">
        <v>45238.0</v>
      </c>
      <c r="B13086" s="11" t="s">
        <v>6699</v>
      </c>
      <c r="C13086" s="12">
        <v>1.0</v>
      </c>
      <c r="D13086" s="12">
        <f t="shared" si="1"/>
        <v>8</v>
      </c>
    </row>
    <row r="13087">
      <c r="A13087" s="10">
        <v>45238.0</v>
      </c>
      <c r="B13087" s="11" t="s">
        <v>6700</v>
      </c>
      <c r="C13087" s="12">
        <v>1.0</v>
      </c>
      <c r="D13087" s="12">
        <f t="shared" si="1"/>
        <v>8</v>
      </c>
    </row>
    <row r="13088">
      <c r="A13088" s="10">
        <v>45238.0</v>
      </c>
      <c r="B13088" s="11" t="s">
        <v>2253</v>
      </c>
      <c r="C13088" s="12">
        <v>1.0</v>
      </c>
      <c r="D13088" s="12">
        <f t="shared" si="1"/>
        <v>8</v>
      </c>
    </row>
    <row r="13089">
      <c r="A13089" s="10">
        <v>45238.0</v>
      </c>
      <c r="B13089" s="11" t="s">
        <v>5312</v>
      </c>
      <c r="C13089" s="12">
        <v>1.0</v>
      </c>
      <c r="D13089" s="12">
        <f t="shared" si="1"/>
        <v>8</v>
      </c>
    </row>
    <row r="13090">
      <c r="A13090" s="10">
        <v>45231.0</v>
      </c>
      <c r="B13090" s="11" t="s">
        <v>6701</v>
      </c>
      <c r="C13090" s="12">
        <v>1.0</v>
      </c>
      <c r="D13090" s="12">
        <f t="shared" si="1"/>
        <v>1</v>
      </c>
    </row>
    <row r="13091">
      <c r="A13091" s="10">
        <v>45231.0</v>
      </c>
      <c r="B13091" s="11" t="s">
        <v>1821</v>
      </c>
      <c r="C13091" s="12">
        <v>1.0</v>
      </c>
      <c r="D13091" s="12">
        <f t="shared" si="1"/>
        <v>1</v>
      </c>
    </row>
    <row r="13092">
      <c r="A13092" s="10">
        <v>45231.0</v>
      </c>
      <c r="B13092" s="11" t="s">
        <v>1350</v>
      </c>
      <c r="C13092" s="12">
        <v>1.0</v>
      </c>
      <c r="D13092" s="12">
        <f t="shared" si="1"/>
        <v>1</v>
      </c>
    </row>
    <row r="13093">
      <c r="A13093" s="10">
        <v>45231.0</v>
      </c>
      <c r="B13093" s="11" t="s">
        <v>2948</v>
      </c>
      <c r="C13093" s="12">
        <v>1.0</v>
      </c>
      <c r="D13093" s="12">
        <f t="shared" si="1"/>
        <v>1</v>
      </c>
    </row>
    <row r="13094">
      <c r="A13094" s="10">
        <v>45231.0</v>
      </c>
      <c r="B13094" s="11" t="s">
        <v>4088</v>
      </c>
      <c r="C13094" s="12">
        <v>1.0</v>
      </c>
      <c r="D13094" s="12">
        <f t="shared" si="1"/>
        <v>1</v>
      </c>
    </row>
    <row r="13095">
      <c r="A13095" s="10">
        <v>45231.0</v>
      </c>
      <c r="B13095" s="11" t="s">
        <v>3534</v>
      </c>
      <c r="C13095" s="12">
        <v>1.0</v>
      </c>
      <c r="D13095" s="12">
        <f t="shared" si="1"/>
        <v>1</v>
      </c>
    </row>
    <row r="13096">
      <c r="A13096" s="10">
        <v>45231.0</v>
      </c>
      <c r="B13096" s="11" t="s">
        <v>401</v>
      </c>
      <c r="C13096" s="12">
        <v>1.0</v>
      </c>
      <c r="D13096" s="12">
        <f t="shared" si="1"/>
        <v>1</v>
      </c>
    </row>
    <row r="13097">
      <c r="A13097" s="10">
        <v>45231.0</v>
      </c>
      <c r="B13097" s="11" t="s">
        <v>3803</v>
      </c>
      <c r="C13097" s="12">
        <v>1.0</v>
      </c>
      <c r="D13097" s="12">
        <f t="shared" si="1"/>
        <v>1</v>
      </c>
    </row>
    <row r="13098">
      <c r="A13098" s="10">
        <v>45231.0</v>
      </c>
      <c r="B13098" s="11" t="s">
        <v>6702</v>
      </c>
      <c r="C13098" s="12">
        <v>1.0</v>
      </c>
      <c r="D13098" s="12">
        <f t="shared" si="1"/>
        <v>1</v>
      </c>
    </row>
    <row r="13099">
      <c r="A13099" s="10">
        <v>45231.0</v>
      </c>
      <c r="B13099" s="11" t="s">
        <v>3985</v>
      </c>
      <c r="C13099" s="12">
        <v>1.0</v>
      </c>
      <c r="D13099" s="12">
        <f t="shared" si="1"/>
        <v>1</v>
      </c>
    </row>
    <row r="13100">
      <c r="A13100" s="10">
        <v>45231.0</v>
      </c>
      <c r="B13100" s="11" t="s">
        <v>6703</v>
      </c>
      <c r="C13100" s="12">
        <v>1.0</v>
      </c>
      <c r="D13100" s="12">
        <f t="shared" si="1"/>
        <v>1</v>
      </c>
    </row>
    <row r="13101">
      <c r="A13101" s="10">
        <v>45231.0</v>
      </c>
      <c r="B13101" s="11" t="s">
        <v>2056</v>
      </c>
      <c r="C13101" s="12">
        <v>1.0</v>
      </c>
      <c r="D13101" s="12">
        <f t="shared" si="1"/>
        <v>1</v>
      </c>
    </row>
    <row r="13102">
      <c r="A13102" s="10">
        <v>45231.0</v>
      </c>
      <c r="B13102" s="11" t="s">
        <v>6704</v>
      </c>
      <c r="C13102" s="12">
        <v>1.0</v>
      </c>
      <c r="D13102" s="12">
        <f t="shared" si="1"/>
        <v>1</v>
      </c>
    </row>
    <row r="13103">
      <c r="A13103" s="10">
        <v>45231.0</v>
      </c>
      <c r="B13103" s="11" t="s">
        <v>1079</v>
      </c>
      <c r="C13103" s="12">
        <v>1.0</v>
      </c>
      <c r="D13103" s="12">
        <f t="shared" si="1"/>
        <v>1</v>
      </c>
    </row>
    <row r="13104">
      <c r="A13104" s="10">
        <v>45231.0</v>
      </c>
      <c r="B13104" s="11" t="s">
        <v>6705</v>
      </c>
      <c r="C13104" s="12">
        <v>1.0</v>
      </c>
      <c r="D13104" s="12">
        <f t="shared" si="1"/>
        <v>1</v>
      </c>
    </row>
    <row r="13105">
      <c r="A13105" s="10">
        <v>45231.0</v>
      </c>
      <c r="B13105" s="11" t="s">
        <v>5875</v>
      </c>
      <c r="C13105" s="12">
        <v>1.0</v>
      </c>
      <c r="D13105" s="12">
        <f t="shared" si="1"/>
        <v>1</v>
      </c>
    </row>
    <row r="13106">
      <c r="A13106" s="10">
        <v>45231.0</v>
      </c>
      <c r="B13106" s="11" t="s">
        <v>6706</v>
      </c>
      <c r="C13106" s="12">
        <v>1.0</v>
      </c>
      <c r="D13106" s="12">
        <f t="shared" si="1"/>
        <v>1</v>
      </c>
    </row>
    <row r="13107">
      <c r="A13107" s="10">
        <v>45231.0</v>
      </c>
      <c r="B13107" s="11" t="s">
        <v>6707</v>
      </c>
      <c r="C13107" s="12">
        <v>1.0</v>
      </c>
      <c r="D13107" s="12">
        <f t="shared" si="1"/>
        <v>1</v>
      </c>
    </row>
    <row r="13108">
      <c r="A13108" s="10">
        <v>45240.0</v>
      </c>
      <c r="B13108" s="11" t="s">
        <v>1745</v>
      </c>
      <c r="C13108" s="12">
        <v>1.0</v>
      </c>
      <c r="D13108" s="12">
        <f t="shared" si="1"/>
        <v>10</v>
      </c>
    </row>
    <row r="13109">
      <c r="A13109" s="10">
        <v>45240.0</v>
      </c>
      <c r="B13109" s="11" t="s">
        <v>1283</v>
      </c>
      <c r="C13109" s="12">
        <v>1.0</v>
      </c>
      <c r="D13109" s="12">
        <f t="shared" si="1"/>
        <v>10</v>
      </c>
    </row>
    <row r="13110">
      <c r="A13110" s="10">
        <v>45240.0</v>
      </c>
      <c r="B13110" s="11" t="s">
        <v>6708</v>
      </c>
      <c r="C13110" s="12">
        <v>1.0</v>
      </c>
      <c r="D13110" s="12">
        <f t="shared" si="1"/>
        <v>10</v>
      </c>
    </row>
    <row r="13111">
      <c r="A13111" s="10">
        <v>45240.0</v>
      </c>
      <c r="B13111" s="11" t="s">
        <v>343</v>
      </c>
      <c r="C13111" s="12">
        <v>1.0</v>
      </c>
      <c r="D13111" s="12">
        <f t="shared" si="1"/>
        <v>10</v>
      </c>
    </row>
    <row r="13112">
      <c r="A13112" s="10">
        <v>45240.0</v>
      </c>
      <c r="B13112" s="11" t="s">
        <v>272</v>
      </c>
      <c r="C13112" s="12">
        <v>1.0</v>
      </c>
      <c r="D13112" s="12">
        <f t="shared" si="1"/>
        <v>10</v>
      </c>
    </row>
    <row r="13113">
      <c r="A13113" s="10">
        <v>45240.0</v>
      </c>
      <c r="B13113" s="11" t="s">
        <v>297</v>
      </c>
      <c r="C13113" s="12">
        <v>1.0</v>
      </c>
      <c r="D13113" s="12">
        <f t="shared" si="1"/>
        <v>10</v>
      </c>
    </row>
    <row r="13114">
      <c r="A13114" s="10">
        <v>45240.0</v>
      </c>
      <c r="B13114" s="11" t="s">
        <v>650</v>
      </c>
      <c r="C13114" s="12">
        <v>1.0</v>
      </c>
      <c r="D13114" s="12">
        <f t="shared" si="1"/>
        <v>10</v>
      </c>
    </row>
    <row r="13115">
      <c r="A13115" s="10">
        <v>45240.0</v>
      </c>
      <c r="B13115" s="11" t="s">
        <v>6709</v>
      </c>
      <c r="C13115" s="12">
        <v>1.0</v>
      </c>
      <c r="D13115" s="12">
        <f t="shared" si="1"/>
        <v>10</v>
      </c>
    </row>
    <row r="13116">
      <c r="A13116" s="10">
        <v>45240.0</v>
      </c>
      <c r="B13116" s="11" t="s">
        <v>6691</v>
      </c>
      <c r="C13116" s="12">
        <v>1.0</v>
      </c>
      <c r="D13116" s="12">
        <f t="shared" si="1"/>
        <v>10</v>
      </c>
    </row>
    <row r="13117">
      <c r="A13117" s="10">
        <v>45240.0</v>
      </c>
      <c r="B13117" s="11" t="s">
        <v>1770</v>
      </c>
      <c r="C13117" s="12">
        <v>1.0</v>
      </c>
      <c r="D13117" s="12">
        <f t="shared" si="1"/>
        <v>10</v>
      </c>
    </row>
    <row r="13118">
      <c r="A13118" s="10">
        <v>45240.0</v>
      </c>
      <c r="B13118" s="11" t="s">
        <v>6710</v>
      </c>
      <c r="C13118" s="12">
        <v>1.0</v>
      </c>
      <c r="D13118" s="12">
        <f t="shared" si="1"/>
        <v>10</v>
      </c>
    </row>
    <row r="13119">
      <c r="A13119" s="10">
        <v>45240.0</v>
      </c>
      <c r="B13119" s="11" t="s">
        <v>6485</v>
      </c>
      <c r="C13119" s="12">
        <v>1.0</v>
      </c>
      <c r="D13119" s="12">
        <f t="shared" si="1"/>
        <v>10</v>
      </c>
    </row>
    <row r="13120">
      <c r="A13120" s="10">
        <v>45240.0</v>
      </c>
      <c r="B13120" s="11" t="s">
        <v>986</v>
      </c>
      <c r="C13120" s="12">
        <v>1.0</v>
      </c>
      <c r="D13120" s="12">
        <f t="shared" si="1"/>
        <v>10</v>
      </c>
    </row>
    <row r="13121">
      <c r="A13121" s="10">
        <v>45240.0</v>
      </c>
      <c r="B13121" s="11" t="s">
        <v>6115</v>
      </c>
      <c r="C13121" s="12">
        <v>1.0</v>
      </c>
      <c r="D13121" s="12">
        <f t="shared" si="1"/>
        <v>10</v>
      </c>
    </row>
    <row r="13122">
      <c r="A13122" s="10">
        <v>45240.0</v>
      </c>
      <c r="B13122" s="11" t="s">
        <v>3976</v>
      </c>
      <c r="C13122" s="12">
        <v>1.0</v>
      </c>
      <c r="D13122" s="12">
        <f t="shared" si="1"/>
        <v>10</v>
      </c>
    </row>
    <row r="13123">
      <c r="A13123" s="10">
        <v>45240.0</v>
      </c>
      <c r="B13123" s="11" t="s">
        <v>2854</v>
      </c>
      <c r="C13123" s="12">
        <v>1.0</v>
      </c>
      <c r="D13123" s="12">
        <f t="shared" si="1"/>
        <v>10</v>
      </c>
    </row>
    <row r="13124">
      <c r="A13124" s="10">
        <v>45240.0</v>
      </c>
      <c r="B13124" s="11" t="s">
        <v>6711</v>
      </c>
      <c r="C13124" s="12">
        <v>1.0</v>
      </c>
      <c r="D13124" s="12">
        <f t="shared" si="1"/>
        <v>10</v>
      </c>
    </row>
    <row r="13125">
      <c r="A13125" s="10">
        <v>45233.0</v>
      </c>
      <c r="B13125" s="11" t="s">
        <v>856</v>
      </c>
      <c r="C13125" s="12">
        <v>1.0</v>
      </c>
      <c r="D13125" s="12">
        <f t="shared" si="1"/>
        <v>3</v>
      </c>
    </row>
    <row r="13126">
      <c r="A13126" s="10">
        <v>45233.0</v>
      </c>
      <c r="B13126" s="11" t="s">
        <v>301</v>
      </c>
      <c r="C13126" s="12">
        <v>1.0</v>
      </c>
      <c r="D13126" s="12">
        <f t="shared" si="1"/>
        <v>3</v>
      </c>
    </row>
    <row r="13127">
      <c r="A13127" s="10">
        <v>45233.0</v>
      </c>
      <c r="B13127" s="11" t="s">
        <v>6712</v>
      </c>
      <c r="C13127" s="12">
        <v>1.0</v>
      </c>
      <c r="D13127" s="12">
        <f t="shared" si="1"/>
        <v>3</v>
      </c>
    </row>
    <row r="13128">
      <c r="A13128" s="10">
        <v>45233.0</v>
      </c>
      <c r="B13128" s="11" t="s">
        <v>52</v>
      </c>
      <c r="C13128" s="12">
        <v>1.0</v>
      </c>
      <c r="D13128" s="12">
        <f t="shared" si="1"/>
        <v>3</v>
      </c>
    </row>
    <row r="13129">
      <c r="A13129" s="10">
        <v>45233.0</v>
      </c>
      <c r="B13129" s="11" t="s">
        <v>4265</v>
      </c>
      <c r="C13129" s="12">
        <v>1.0</v>
      </c>
      <c r="D13129" s="12">
        <f t="shared" si="1"/>
        <v>3</v>
      </c>
    </row>
    <row r="13130">
      <c r="A13130" s="10">
        <v>45233.0</v>
      </c>
      <c r="B13130" s="11" t="s">
        <v>6713</v>
      </c>
      <c r="C13130" s="12">
        <v>1.0</v>
      </c>
      <c r="D13130" s="12">
        <f t="shared" si="1"/>
        <v>3</v>
      </c>
    </row>
    <row r="13131">
      <c r="A13131" s="10">
        <v>45233.0</v>
      </c>
      <c r="B13131" s="11" t="s">
        <v>618</v>
      </c>
      <c r="C13131" s="12">
        <v>1.0</v>
      </c>
      <c r="D13131" s="12">
        <f t="shared" si="1"/>
        <v>3</v>
      </c>
    </row>
    <row r="13132">
      <c r="A13132" s="10">
        <v>45233.0</v>
      </c>
      <c r="B13132" s="11" t="s">
        <v>6714</v>
      </c>
      <c r="C13132" s="12">
        <v>1.0</v>
      </c>
      <c r="D13132" s="12">
        <f t="shared" si="1"/>
        <v>3</v>
      </c>
    </row>
    <row r="13133">
      <c r="A13133" s="10">
        <v>45233.0</v>
      </c>
      <c r="B13133" s="11" t="s">
        <v>6715</v>
      </c>
      <c r="C13133" s="12">
        <v>1.0</v>
      </c>
      <c r="D13133" s="12">
        <f t="shared" si="1"/>
        <v>3</v>
      </c>
    </row>
    <row r="13134">
      <c r="A13134" s="10">
        <v>45233.0</v>
      </c>
      <c r="B13134" s="11" t="s">
        <v>1801</v>
      </c>
      <c r="C13134" s="12">
        <v>1.0</v>
      </c>
      <c r="D13134" s="12">
        <f t="shared" si="1"/>
        <v>3</v>
      </c>
    </row>
    <row r="13135">
      <c r="A13135" s="10">
        <v>45233.0</v>
      </c>
      <c r="B13135" s="11" t="s">
        <v>2163</v>
      </c>
      <c r="C13135" s="12">
        <v>1.0</v>
      </c>
      <c r="D13135" s="12">
        <f t="shared" si="1"/>
        <v>3</v>
      </c>
    </row>
    <row r="13136">
      <c r="A13136" s="10">
        <v>45233.0</v>
      </c>
      <c r="B13136" s="11" t="s">
        <v>6716</v>
      </c>
      <c r="C13136" s="12">
        <v>1.0</v>
      </c>
      <c r="D13136" s="12">
        <f t="shared" si="1"/>
        <v>3</v>
      </c>
    </row>
    <row r="13137">
      <c r="A13137" s="10">
        <v>45250.0</v>
      </c>
      <c r="B13137" s="11" t="s">
        <v>5994</v>
      </c>
      <c r="C13137" s="12">
        <v>1.0</v>
      </c>
      <c r="D13137" s="12">
        <f t="shared" si="1"/>
        <v>20</v>
      </c>
    </row>
    <row r="13138">
      <c r="A13138" s="10">
        <v>45250.0</v>
      </c>
      <c r="B13138" s="11" t="s">
        <v>2600</v>
      </c>
      <c r="C13138" s="12">
        <v>1.0</v>
      </c>
      <c r="D13138" s="12">
        <f t="shared" si="1"/>
        <v>20</v>
      </c>
    </row>
    <row r="13139">
      <c r="A13139" s="10">
        <v>45250.0</v>
      </c>
      <c r="B13139" s="11" t="s">
        <v>937</v>
      </c>
      <c r="C13139" s="12">
        <v>1.0</v>
      </c>
      <c r="D13139" s="12">
        <f t="shared" si="1"/>
        <v>20</v>
      </c>
    </row>
    <row r="13140">
      <c r="A13140" s="10">
        <v>45250.0</v>
      </c>
      <c r="B13140" s="11" t="s">
        <v>361</v>
      </c>
      <c r="C13140" s="12">
        <v>1.0</v>
      </c>
      <c r="D13140" s="12">
        <f t="shared" si="1"/>
        <v>20</v>
      </c>
    </row>
    <row r="13141">
      <c r="A13141" s="10">
        <v>45250.0</v>
      </c>
      <c r="B13141" s="11" t="s">
        <v>3594</v>
      </c>
      <c r="C13141" s="12">
        <v>1.0</v>
      </c>
      <c r="D13141" s="12">
        <f t="shared" si="1"/>
        <v>20</v>
      </c>
    </row>
    <row r="13142">
      <c r="A13142" s="10">
        <v>45250.0</v>
      </c>
      <c r="B13142" s="11" t="s">
        <v>3531</v>
      </c>
      <c r="C13142" s="12">
        <v>1.0</v>
      </c>
      <c r="D13142" s="12">
        <f t="shared" si="1"/>
        <v>20</v>
      </c>
    </row>
    <row r="13143">
      <c r="A13143" s="10">
        <v>45250.0</v>
      </c>
      <c r="B13143" s="11" t="s">
        <v>143</v>
      </c>
      <c r="C13143" s="12">
        <v>1.0</v>
      </c>
      <c r="D13143" s="12">
        <f t="shared" si="1"/>
        <v>20</v>
      </c>
    </row>
    <row r="13144">
      <c r="A13144" s="10">
        <v>45250.0</v>
      </c>
      <c r="B13144" s="11" t="s">
        <v>1082</v>
      </c>
      <c r="C13144" s="12">
        <v>1.0</v>
      </c>
      <c r="D13144" s="12">
        <f t="shared" si="1"/>
        <v>20</v>
      </c>
    </row>
    <row r="13145">
      <c r="A13145" s="10">
        <v>45250.0</v>
      </c>
      <c r="B13145" s="11" t="s">
        <v>6717</v>
      </c>
      <c r="C13145" s="12">
        <v>1.0</v>
      </c>
      <c r="D13145" s="12">
        <f t="shared" si="1"/>
        <v>20</v>
      </c>
    </row>
    <row r="13146">
      <c r="A13146" s="10">
        <v>45250.0</v>
      </c>
      <c r="B13146" s="11" t="s">
        <v>2908</v>
      </c>
      <c r="C13146" s="12">
        <v>1.0</v>
      </c>
      <c r="D13146" s="12">
        <f t="shared" si="1"/>
        <v>20</v>
      </c>
    </row>
    <row r="13147">
      <c r="A13147" s="10">
        <v>45250.0</v>
      </c>
      <c r="B13147" s="11" t="s">
        <v>6718</v>
      </c>
      <c r="C13147" s="12">
        <v>1.0</v>
      </c>
      <c r="D13147" s="12">
        <f t="shared" si="1"/>
        <v>20</v>
      </c>
    </row>
    <row r="13148">
      <c r="A13148" s="10">
        <v>45250.0</v>
      </c>
      <c r="B13148" s="11" t="s">
        <v>6719</v>
      </c>
      <c r="C13148" s="12">
        <v>1.0</v>
      </c>
      <c r="D13148" s="12">
        <f t="shared" si="1"/>
        <v>20</v>
      </c>
    </row>
    <row r="13149">
      <c r="A13149" s="10">
        <v>45250.0</v>
      </c>
      <c r="B13149" s="11" t="s">
        <v>951</v>
      </c>
      <c r="C13149" s="12">
        <v>1.0</v>
      </c>
      <c r="D13149" s="12">
        <f t="shared" si="1"/>
        <v>20</v>
      </c>
    </row>
    <row r="13150">
      <c r="A13150" s="10">
        <v>45250.0</v>
      </c>
      <c r="B13150" s="11" t="s">
        <v>933</v>
      </c>
      <c r="C13150" s="12">
        <v>1.0</v>
      </c>
      <c r="D13150" s="12">
        <f t="shared" si="1"/>
        <v>20</v>
      </c>
    </row>
    <row r="13151">
      <c r="A13151" s="10">
        <v>45250.0</v>
      </c>
      <c r="B13151" s="11" t="s">
        <v>6299</v>
      </c>
      <c r="C13151" s="12">
        <v>1.0</v>
      </c>
      <c r="D13151" s="12">
        <f t="shared" si="1"/>
        <v>20</v>
      </c>
    </row>
    <row r="13152">
      <c r="A13152" s="10">
        <v>45250.0</v>
      </c>
      <c r="B13152" s="11" t="s">
        <v>1838</v>
      </c>
      <c r="C13152" s="12">
        <v>1.0</v>
      </c>
      <c r="D13152" s="12">
        <f t="shared" si="1"/>
        <v>20</v>
      </c>
    </row>
    <row r="13153">
      <c r="A13153" s="10">
        <v>45250.0</v>
      </c>
      <c r="B13153" s="11" t="s">
        <v>6720</v>
      </c>
      <c r="C13153" s="12">
        <v>1.0</v>
      </c>
      <c r="D13153" s="12">
        <f t="shared" si="1"/>
        <v>20</v>
      </c>
    </row>
    <row r="13154">
      <c r="A13154" s="10">
        <v>45250.0</v>
      </c>
      <c r="B13154" s="11" t="s">
        <v>2402</v>
      </c>
      <c r="C13154" s="12">
        <v>1.0</v>
      </c>
      <c r="D13154" s="12">
        <f t="shared" si="1"/>
        <v>20</v>
      </c>
    </row>
    <row r="13155">
      <c r="A13155" s="10">
        <v>45250.0</v>
      </c>
      <c r="B13155" s="11" t="s">
        <v>3195</v>
      </c>
      <c r="C13155" s="12">
        <v>1.0</v>
      </c>
      <c r="D13155" s="12">
        <f t="shared" si="1"/>
        <v>20</v>
      </c>
    </row>
    <row r="13156">
      <c r="A13156" s="10">
        <v>45250.0</v>
      </c>
      <c r="B13156" s="11" t="s">
        <v>5403</v>
      </c>
      <c r="C13156" s="12">
        <v>1.0</v>
      </c>
      <c r="D13156" s="12">
        <f t="shared" si="1"/>
        <v>20</v>
      </c>
    </row>
    <row r="13157">
      <c r="A13157" s="10">
        <v>45250.0</v>
      </c>
      <c r="B13157" s="11" t="s">
        <v>6000</v>
      </c>
      <c r="C13157" s="12">
        <v>1.0</v>
      </c>
      <c r="D13157" s="12">
        <f t="shared" si="1"/>
        <v>20</v>
      </c>
    </row>
    <row r="13158">
      <c r="A13158" s="10">
        <v>45252.0</v>
      </c>
      <c r="B13158" s="11" t="s">
        <v>4963</v>
      </c>
      <c r="C13158" s="12">
        <v>1.0</v>
      </c>
      <c r="D13158" s="12">
        <f t="shared" si="1"/>
        <v>22</v>
      </c>
    </row>
    <row r="13159">
      <c r="A13159" s="10">
        <v>45252.0</v>
      </c>
      <c r="B13159" s="11" t="s">
        <v>6721</v>
      </c>
      <c r="C13159" s="12">
        <v>1.0</v>
      </c>
      <c r="D13159" s="12">
        <f t="shared" si="1"/>
        <v>22</v>
      </c>
    </row>
    <row r="13160">
      <c r="A13160" s="10">
        <v>45252.0</v>
      </c>
      <c r="B13160" s="11" t="s">
        <v>5395</v>
      </c>
      <c r="C13160" s="12">
        <v>1.0</v>
      </c>
      <c r="D13160" s="12">
        <f t="shared" si="1"/>
        <v>22</v>
      </c>
    </row>
    <row r="13161">
      <c r="A13161" s="10">
        <v>45252.0</v>
      </c>
      <c r="B13161" s="11" t="s">
        <v>6722</v>
      </c>
      <c r="C13161" s="12">
        <v>1.0</v>
      </c>
      <c r="D13161" s="12">
        <f t="shared" si="1"/>
        <v>22</v>
      </c>
    </row>
    <row r="13162">
      <c r="A13162" s="10">
        <v>45252.0</v>
      </c>
      <c r="B13162" s="11" t="s">
        <v>546</v>
      </c>
      <c r="C13162" s="12">
        <v>1.0</v>
      </c>
      <c r="D13162" s="12">
        <f t="shared" si="1"/>
        <v>22</v>
      </c>
    </row>
    <row r="13163">
      <c r="A13163" s="10">
        <v>45252.0</v>
      </c>
      <c r="B13163" s="11" t="s">
        <v>2952</v>
      </c>
      <c r="C13163" s="12">
        <v>1.0</v>
      </c>
      <c r="D13163" s="12">
        <f t="shared" si="1"/>
        <v>22</v>
      </c>
    </row>
    <row r="13164">
      <c r="A13164" s="10">
        <v>45252.0</v>
      </c>
      <c r="B13164" s="11" t="s">
        <v>980</v>
      </c>
      <c r="C13164" s="12">
        <v>1.0</v>
      </c>
      <c r="D13164" s="12">
        <f t="shared" si="1"/>
        <v>22</v>
      </c>
    </row>
    <row r="13165">
      <c r="A13165" s="10">
        <v>45252.0</v>
      </c>
      <c r="B13165" s="11" t="s">
        <v>510</v>
      </c>
      <c r="C13165" s="12">
        <v>1.0</v>
      </c>
      <c r="D13165" s="12">
        <f t="shared" si="1"/>
        <v>22</v>
      </c>
    </row>
    <row r="13166">
      <c r="A13166" s="10">
        <v>45252.0</v>
      </c>
      <c r="B13166" s="11" t="s">
        <v>454</v>
      </c>
      <c r="C13166" s="12">
        <v>1.0</v>
      </c>
      <c r="D13166" s="12">
        <f t="shared" si="1"/>
        <v>22</v>
      </c>
    </row>
    <row r="13167">
      <c r="A13167" s="10">
        <v>45252.0</v>
      </c>
      <c r="B13167" s="11" t="s">
        <v>3131</v>
      </c>
      <c r="C13167" s="12">
        <v>1.0</v>
      </c>
      <c r="D13167" s="12">
        <f t="shared" si="1"/>
        <v>22</v>
      </c>
    </row>
    <row r="13168">
      <c r="A13168" s="10">
        <v>45252.0</v>
      </c>
      <c r="B13168" s="11" t="s">
        <v>4403</v>
      </c>
      <c r="C13168" s="12">
        <v>1.0</v>
      </c>
      <c r="D13168" s="12">
        <f t="shared" si="1"/>
        <v>22</v>
      </c>
    </row>
    <row r="13169">
      <c r="A13169" s="10">
        <v>45252.0</v>
      </c>
      <c r="B13169" s="11" t="s">
        <v>6723</v>
      </c>
      <c r="C13169" s="12">
        <v>1.0</v>
      </c>
      <c r="D13169" s="12">
        <f t="shared" si="1"/>
        <v>22</v>
      </c>
    </row>
    <row r="13170">
      <c r="A13170" s="10">
        <v>45252.0</v>
      </c>
      <c r="B13170" s="11" t="s">
        <v>1835</v>
      </c>
      <c r="C13170" s="12">
        <v>1.0</v>
      </c>
      <c r="D13170" s="12">
        <f t="shared" si="1"/>
        <v>22</v>
      </c>
    </row>
    <row r="13171">
      <c r="A13171" s="10">
        <v>45252.0</v>
      </c>
      <c r="B13171" s="11" t="s">
        <v>981</v>
      </c>
      <c r="C13171" s="12">
        <v>1.0</v>
      </c>
      <c r="D13171" s="12">
        <f t="shared" si="1"/>
        <v>22</v>
      </c>
    </row>
    <row r="13172">
      <c r="A13172" s="10">
        <v>45252.0</v>
      </c>
      <c r="B13172" s="11" t="s">
        <v>868</v>
      </c>
      <c r="C13172" s="12">
        <v>1.0</v>
      </c>
      <c r="D13172" s="12">
        <f t="shared" si="1"/>
        <v>22</v>
      </c>
    </row>
    <row r="13173">
      <c r="A13173" s="10">
        <v>45252.0</v>
      </c>
      <c r="B13173" s="11" t="s">
        <v>5710</v>
      </c>
      <c r="C13173" s="12">
        <v>1.0</v>
      </c>
      <c r="D13173" s="12">
        <f t="shared" si="1"/>
        <v>22</v>
      </c>
    </row>
    <row r="13174">
      <c r="A13174" s="10">
        <v>45252.0</v>
      </c>
      <c r="B13174" s="11" t="s">
        <v>6724</v>
      </c>
      <c r="C13174" s="12">
        <v>1.0</v>
      </c>
      <c r="D13174" s="12">
        <f t="shared" si="1"/>
        <v>22</v>
      </c>
    </row>
    <row r="13175">
      <c r="A13175" s="10">
        <v>45251.0</v>
      </c>
      <c r="B13175" s="11" t="s">
        <v>2030</v>
      </c>
      <c r="C13175" s="12">
        <v>1.0</v>
      </c>
      <c r="D13175" s="12">
        <f t="shared" si="1"/>
        <v>21</v>
      </c>
    </row>
    <row r="13176">
      <c r="A13176" s="10">
        <v>45251.0</v>
      </c>
      <c r="B13176" s="11" t="s">
        <v>706</v>
      </c>
      <c r="C13176" s="12">
        <v>1.0</v>
      </c>
      <c r="D13176" s="12">
        <f t="shared" si="1"/>
        <v>21</v>
      </c>
    </row>
    <row r="13177">
      <c r="A13177" s="10">
        <v>45251.0</v>
      </c>
      <c r="B13177" s="11" t="s">
        <v>2652</v>
      </c>
      <c r="C13177" s="12">
        <v>1.0</v>
      </c>
      <c r="D13177" s="12">
        <f t="shared" si="1"/>
        <v>21</v>
      </c>
    </row>
    <row r="13178">
      <c r="A13178" s="10">
        <v>45251.0</v>
      </c>
      <c r="B13178" s="11" t="s">
        <v>6725</v>
      </c>
      <c r="C13178" s="12">
        <v>1.0</v>
      </c>
      <c r="D13178" s="12">
        <f t="shared" si="1"/>
        <v>21</v>
      </c>
    </row>
    <row r="13179">
      <c r="A13179" s="10">
        <v>45251.0</v>
      </c>
      <c r="B13179" s="11" t="s">
        <v>3449</v>
      </c>
      <c r="C13179" s="12">
        <v>1.0</v>
      </c>
      <c r="D13179" s="12">
        <f t="shared" si="1"/>
        <v>21</v>
      </c>
    </row>
    <row r="13180">
      <c r="A13180" s="10">
        <v>45251.0</v>
      </c>
      <c r="B13180" s="11" t="s">
        <v>579</v>
      </c>
      <c r="C13180" s="12">
        <v>1.0</v>
      </c>
      <c r="D13180" s="12">
        <f t="shared" si="1"/>
        <v>21</v>
      </c>
    </row>
    <row r="13181">
      <c r="A13181" s="10">
        <v>45251.0</v>
      </c>
      <c r="B13181" s="11" t="s">
        <v>6726</v>
      </c>
      <c r="C13181" s="12">
        <v>1.0</v>
      </c>
      <c r="D13181" s="12">
        <f t="shared" si="1"/>
        <v>21</v>
      </c>
    </row>
    <row r="13182">
      <c r="A13182" s="10">
        <v>45251.0</v>
      </c>
      <c r="B13182" s="11" t="s">
        <v>6727</v>
      </c>
      <c r="C13182" s="12">
        <v>1.0</v>
      </c>
      <c r="D13182" s="12">
        <f t="shared" si="1"/>
        <v>21</v>
      </c>
    </row>
    <row r="13183">
      <c r="A13183" s="10">
        <v>45251.0</v>
      </c>
      <c r="B13183" s="11" t="s">
        <v>6728</v>
      </c>
      <c r="C13183" s="12">
        <v>1.0</v>
      </c>
      <c r="D13183" s="12">
        <f t="shared" si="1"/>
        <v>21</v>
      </c>
    </row>
    <row r="13184">
      <c r="A13184" s="10">
        <v>45251.0</v>
      </c>
      <c r="B13184" s="11" t="s">
        <v>5824</v>
      </c>
      <c r="C13184" s="12">
        <v>1.0</v>
      </c>
      <c r="D13184" s="12">
        <f t="shared" si="1"/>
        <v>21</v>
      </c>
    </row>
    <row r="13185">
      <c r="A13185" s="10">
        <v>45251.0</v>
      </c>
      <c r="B13185" s="11" t="s">
        <v>6729</v>
      </c>
      <c r="C13185" s="12">
        <v>1.0</v>
      </c>
      <c r="D13185" s="12">
        <f t="shared" si="1"/>
        <v>21</v>
      </c>
    </row>
    <row r="13186">
      <c r="A13186" s="10">
        <v>45251.0</v>
      </c>
      <c r="B13186" s="11" t="s">
        <v>6280</v>
      </c>
      <c r="C13186" s="12">
        <v>1.0</v>
      </c>
      <c r="D13186" s="12">
        <f t="shared" si="1"/>
        <v>21</v>
      </c>
    </row>
    <row r="13187">
      <c r="A13187" s="10">
        <v>45251.0</v>
      </c>
      <c r="B13187" s="11" t="s">
        <v>3471</v>
      </c>
      <c r="C13187" s="12">
        <v>1.0</v>
      </c>
      <c r="D13187" s="12">
        <f t="shared" si="1"/>
        <v>21</v>
      </c>
    </row>
    <row r="13188">
      <c r="A13188" s="10">
        <v>45257.0</v>
      </c>
      <c r="B13188" s="11" t="s">
        <v>1228</v>
      </c>
      <c r="C13188" s="12">
        <v>1.0</v>
      </c>
      <c r="D13188" s="12">
        <f t="shared" si="1"/>
        <v>27</v>
      </c>
    </row>
    <row r="13189">
      <c r="A13189" s="10">
        <v>45257.0</v>
      </c>
      <c r="B13189" s="11" t="s">
        <v>3690</v>
      </c>
      <c r="C13189" s="12">
        <v>1.0</v>
      </c>
      <c r="D13189" s="12">
        <f t="shared" si="1"/>
        <v>27</v>
      </c>
    </row>
    <row r="13190">
      <c r="A13190" s="10">
        <v>45257.0</v>
      </c>
      <c r="B13190" s="11" t="s">
        <v>6730</v>
      </c>
      <c r="C13190" s="12">
        <v>1.0</v>
      </c>
      <c r="D13190" s="12">
        <f t="shared" si="1"/>
        <v>27</v>
      </c>
    </row>
    <row r="13191">
      <c r="A13191" s="10">
        <v>45257.0</v>
      </c>
      <c r="B13191" s="11" t="s">
        <v>2391</v>
      </c>
      <c r="C13191" s="12">
        <v>1.0</v>
      </c>
      <c r="D13191" s="12">
        <f t="shared" si="1"/>
        <v>27</v>
      </c>
    </row>
    <row r="13192">
      <c r="A13192" s="10">
        <v>45257.0</v>
      </c>
      <c r="B13192" s="11" t="s">
        <v>4432</v>
      </c>
      <c r="C13192" s="12">
        <v>1.0</v>
      </c>
      <c r="D13192" s="12">
        <f t="shared" si="1"/>
        <v>27</v>
      </c>
    </row>
    <row r="13193">
      <c r="A13193" s="10">
        <v>45257.0</v>
      </c>
      <c r="B13193" s="11" t="s">
        <v>2353</v>
      </c>
      <c r="C13193" s="12">
        <v>1.0</v>
      </c>
      <c r="D13193" s="12">
        <f t="shared" si="1"/>
        <v>27</v>
      </c>
    </row>
    <row r="13194">
      <c r="A13194" s="10">
        <v>45257.0</v>
      </c>
      <c r="B13194" s="11" t="s">
        <v>5886</v>
      </c>
      <c r="C13194" s="12">
        <v>1.0</v>
      </c>
      <c r="D13194" s="12">
        <f t="shared" si="1"/>
        <v>27</v>
      </c>
    </row>
    <row r="13195">
      <c r="A13195" s="10">
        <v>45257.0</v>
      </c>
      <c r="B13195" s="11" t="s">
        <v>4414</v>
      </c>
      <c r="C13195" s="12">
        <v>1.0</v>
      </c>
      <c r="D13195" s="12">
        <f t="shared" si="1"/>
        <v>27</v>
      </c>
    </row>
    <row r="13196">
      <c r="A13196" s="10">
        <v>45257.0</v>
      </c>
      <c r="B13196" s="11" t="s">
        <v>6731</v>
      </c>
      <c r="C13196" s="12">
        <v>1.0</v>
      </c>
      <c r="D13196" s="12">
        <f t="shared" si="1"/>
        <v>27</v>
      </c>
    </row>
    <row r="13197">
      <c r="A13197" s="10">
        <v>45257.0</v>
      </c>
      <c r="B13197" s="11" t="s">
        <v>740</v>
      </c>
      <c r="C13197" s="12">
        <v>1.0</v>
      </c>
      <c r="D13197" s="12">
        <f t="shared" si="1"/>
        <v>27</v>
      </c>
    </row>
    <row r="13198">
      <c r="A13198" s="10">
        <v>45257.0</v>
      </c>
      <c r="B13198" s="11" t="s">
        <v>6732</v>
      </c>
      <c r="C13198" s="12">
        <v>1.0</v>
      </c>
      <c r="D13198" s="12">
        <f t="shared" si="1"/>
        <v>27</v>
      </c>
    </row>
    <row r="13199">
      <c r="A13199" s="10">
        <v>45257.0</v>
      </c>
      <c r="B13199" s="11" t="s">
        <v>1684</v>
      </c>
      <c r="C13199" s="12">
        <v>1.0</v>
      </c>
      <c r="D13199" s="12">
        <f t="shared" si="1"/>
        <v>27</v>
      </c>
    </row>
    <row r="13200">
      <c r="A13200" s="10">
        <v>45257.0</v>
      </c>
      <c r="B13200" s="11" t="s">
        <v>4138</v>
      </c>
      <c r="C13200" s="12">
        <v>1.0</v>
      </c>
      <c r="D13200" s="12">
        <f t="shared" si="1"/>
        <v>27</v>
      </c>
    </row>
    <row r="13201">
      <c r="A13201" s="10">
        <v>45257.0</v>
      </c>
      <c r="B13201" s="11" t="s">
        <v>3743</v>
      </c>
      <c r="C13201" s="12">
        <v>1.0</v>
      </c>
      <c r="D13201" s="12">
        <f t="shared" si="1"/>
        <v>27</v>
      </c>
    </row>
    <row r="13202">
      <c r="A13202" s="10">
        <v>45257.0</v>
      </c>
      <c r="B13202" s="11" t="s">
        <v>328</v>
      </c>
      <c r="C13202" s="12">
        <v>1.0</v>
      </c>
      <c r="D13202" s="12">
        <f t="shared" si="1"/>
        <v>27</v>
      </c>
    </row>
    <row r="13203">
      <c r="A13203" s="10">
        <v>45257.0</v>
      </c>
      <c r="B13203" s="11" t="s">
        <v>6733</v>
      </c>
      <c r="C13203" s="12">
        <v>1.0</v>
      </c>
      <c r="D13203" s="12">
        <f t="shared" si="1"/>
        <v>27</v>
      </c>
    </row>
    <row r="13204">
      <c r="A13204" s="10">
        <v>45257.0</v>
      </c>
      <c r="B13204" s="11" t="s">
        <v>6734</v>
      </c>
      <c r="C13204" s="12">
        <v>1.0</v>
      </c>
      <c r="D13204" s="12">
        <f t="shared" si="1"/>
        <v>27</v>
      </c>
    </row>
    <row r="13205">
      <c r="A13205" s="10">
        <v>45257.0</v>
      </c>
      <c r="B13205" s="11" t="s">
        <v>503</v>
      </c>
      <c r="C13205" s="12">
        <v>1.0</v>
      </c>
      <c r="D13205" s="12">
        <f t="shared" si="1"/>
        <v>27</v>
      </c>
    </row>
    <row r="13206">
      <c r="A13206" s="10">
        <v>45257.0</v>
      </c>
      <c r="B13206" s="11" t="s">
        <v>6735</v>
      </c>
      <c r="C13206" s="12">
        <v>1.0</v>
      </c>
      <c r="D13206" s="12">
        <f t="shared" si="1"/>
        <v>27</v>
      </c>
    </row>
    <row r="13207">
      <c r="A13207" s="10">
        <v>45257.0</v>
      </c>
      <c r="B13207" s="11" t="s">
        <v>1662</v>
      </c>
      <c r="C13207" s="12">
        <v>1.0</v>
      </c>
      <c r="D13207" s="12">
        <f t="shared" si="1"/>
        <v>27</v>
      </c>
    </row>
    <row r="13208">
      <c r="A13208" s="10">
        <v>45257.0</v>
      </c>
      <c r="B13208" s="11" t="s">
        <v>6736</v>
      </c>
      <c r="C13208" s="12">
        <v>1.0</v>
      </c>
      <c r="D13208" s="12">
        <f t="shared" si="1"/>
        <v>27</v>
      </c>
    </row>
    <row r="13209">
      <c r="A13209" s="10">
        <v>45257.0</v>
      </c>
      <c r="B13209" s="11" t="s">
        <v>6737</v>
      </c>
      <c r="C13209" s="12">
        <v>1.0</v>
      </c>
      <c r="D13209" s="12">
        <f t="shared" si="1"/>
        <v>27</v>
      </c>
    </row>
    <row r="13210">
      <c r="A13210" s="10">
        <v>45257.0</v>
      </c>
      <c r="B13210" s="11" t="s">
        <v>303</v>
      </c>
      <c r="C13210" s="12">
        <v>1.0</v>
      </c>
      <c r="D13210" s="12">
        <f t="shared" si="1"/>
        <v>27</v>
      </c>
    </row>
    <row r="13211">
      <c r="A13211" s="10">
        <v>45260.0</v>
      </c>
      <c r="B13211" s="11" t="s">
        <v>5357</v>
      </c>
      <c r="C13211" s="12">
        <v>1.0</v>
      </c>
      <c r="D13211" s="12">
        <f t="shared" si="1"/>
        <v>30</v>
      </c>
    </row>
    <row r="13212">
      <c r="A13212" s="10">
        <v>45260.0</v>
      </c>
      <c r="B13212" s="11" t="s">
        <v>4432</v>
      </c>
      <c r="C13212" s="12">
        <v>1.0</v>
      </c>
      <c r="D13212" s="12">
        <f t="shared" si="1"/>
        <v>30</v>
      </c>
    </row>
    <row r="13213">
      <c r="A13213" s="10">
        <v>45260.0</v>
      </c>
      <c r="B13213" s="11" t="s">
        <v>2518</v>
      </c>
      <c r="C13213" s="12">
        <v>1.0</v>
      </c>
      <c r="D13213" s="12">
        <f t="shared" si="1"/>
        <v>30</v>
      </c>
    </row>
    <row r="13214">
      <c r="A13214" s="10">
        <v>45260.0</v>
      </c>
      <c r="B13214" s="11" t="s">
        <v>1745</v>
      </c>
      <c r="C13214" s="12">
        <v>1.0</v>
      </c>
      <c r="D13214" s="12">
        <f t="shared" si="1"/>
        <v>30</v>
      </c>
    </row>
    <row r="13215">
      <c r="A13215" s="10">
        <v>45260.0</v>
      </c>
      <c r="B13215" s="11" t="s">
        <v>79</v>
      </c>
      <c r="C13215" s="12">
        <v>1.0</v>
      </c>
      <c r="D13215" s="12">
        <f t="shared" si="1"/>
        <v>30</v>
      </c>
    </row>
    <row r="13216">
      <c r="A13216" s="10">
        <v>45260.0</v>
      </c>
      <c r="B13216" s="11" t="s">
        <v>2030</v>
      </c>
      <c r="C13216" s="12">
        <v>1.0</v>
      </c>
      <c r="D13216" s="12">
        <f t="shared" si="1"/>
        <v>30</v>
      </c>
    </row>
    <row r="13217">
      <c r="A13217" s="10">
        <v>45260.0</v>
      </c>
      <c r="B13217" s="11" t="s">
        <v>2363</v>
      </c>
      <c r="C13217" s="12">
        <v>1.0</v>
      </c>
      <c r="D13217" s="12">
        <f t="shared" si="1"/>
        <v>30</v>
      </c>
    </row>
    <row r="13218">
      <c r="A13218" s="10">
        <v>45260.0</v>
      </c>
      <c r="B13218" s="11" t="s">
        <v>6738</v>
      </c>
      <c r="C13218" s="12">
        <v>1.0</v>
      </c>
      <c r="D13218" s="12">
        <f t="shared" si="1"/>
        <v>30</v>
      </c>
    </row>
    <row r="13219">
      <c r="A13219" s="10">
        <v>45260.0</v>
      </c>
      <c r="B13219" s="11" t="s">
        <v>4680</v>
      </c>
      <c r="C13219" s="12">
        <v>1.0</v>
      </c>
      <c r="D13219" s="12">
        <f t="shared" si="1"/>
        <v>30</v>
      </c>
    </row>
    <row r="13220">
      <c r="A13220" s="10">
        <v>45260.0</v>
      </c>
      <c r="B13220" s="11" t="s">
        <v>6739</v>
      </c>
      <c r="C13220" s="12">
        <v>1.0</v>
      </c>
      <c r="D13220" s="12">
        <f t="shared" si="1"/>
        <v>30</v>
      </c>
    </row>
    <row r="13221">
      <c r="A13221" s="10">
        <v>45260.0</v>
      </c>
      <c r="B13221" s="11" t="s">
        <v>6740</v>
      </c>
      <c r="C13221" s="12">
        <v>1.0</v>
      </c>
      <c r="D13221" s="12">
        <f t="shared" si="1"/>
        <v>30</v>
      </c>
    </row>
    <row r="13222">
      <c r="A13222" s="10">
        <v>45260.0</v>
      </c>
      <c r="B13222" s="11" t="s">
        <v>6741</v>
      </c>
      <c r="C13222" s="12">
        <v>1.0</v>
      </c>
      <c r="D13222" s="12">
        <f t="shared" si="1"/>
        <v>30</v>
      </c>
    </row>
    <row r="13223">
      <c r="A13223" s="10">
        <v>45260.0</v>
      </c>
      <c r="B13223" s="11" t="s">
        <v>6742</v>
      </c>
      <c r="C13223" s="12">
        <v>1.0</v>
      </c>
      <c r="D13223" s="12">
        <f t="shared" si="1"/>
        <v>30</v>
      </c>
    </row>
    <row r="13224">
      <c r="A13224" s="10">
        <v>45260.0</v>
      </c>
      <c r="B13224" s="11" t="s">
        <v>6743</v>
      </c>
      <c r="C13224" s="12">
        <v>1.0</v>
      </c>
      <c r="D13224" s="12">
        <f t="shared" si="1"/>
        <v>30</v>
      </c>
    </row>
    <row r="13225">
      <c r="A13225" s="10">
        <v>45260.0</v>
      </c>
      <c r="B13225" s="11" t="s">
        <v>4669</v>
      </c>
      <c r="C13225" s="12">
        <v>1.0</v>
      </c>
      <c r="D13225" s="12">
        <f t="shared" si="1"/>
        <v>30</v>
      </c>
    </row>
    <row r="13226">
      <c r="A13226" s="10">
        <v>45260.0</v>
      </c>
      <c r="B13226" s="11" t="s">
        <v>6744</v>
      </c>
      <c r="C13226" s="12">
        <v>1.0</v>
      </c>
      <c r="D13226" s="12">
        <f t="shared" si="1"/>
        <v>30</v>
      </c>
    </row>
    <row r="13227">
      <c r="A13227" s="10">
        <v>45260.0</v>
      </c>
      <c r="B13227" s="11" t="s">
        <v>6687</v>
      </c>
      <c r="C13227" s="12">
        <v>1.0</v>
      </c>
      <c r="D13227" s="12">
        <f t="shared" si="1"/>
        <v>30</v>
      </c>
    </row>
    <row r="13228">
      <c r="A13228" s="10">
        <v>45260.0</v>
      </c>
      <c r="B13228" s="11" t="s">
        <v>6745</v>
      </c>
      <c r="C13228" s="12">
        <v>1.0</v>
      </c>
      <c r="D13228" s="12">
        <f t="shared" si="1"/>
        <v>30</v>
      </c>
    </row>
    <row r="13229">
      <c r="A13229" s="10">
        <v>45260.0</v>
      </c>
      <c r="B13229" s="11" t="s">
        <v>5253</v>
      </c>
      <c r="C13229" s="12">
        <v>1.0</v>
      </c>
      <c r="D13229" s="12">
        <f t="shared" si="1"/>
        <v>30</v>
      </c>
    </row>
    <row r="13230">
      <c r="A13230" s="10">
        <v>45260.0</v>
      </c>
      <c r="B13230" s="11" t="s">
        <v>6746</v>
      </c>
      <c r="C13230" s="12">
        <v>1.0</v>
      </c>
      <c r="D13230" s="12">
        <f t="shared" si="1"/>
        <v>30</v>
      </c>
    </row>
    <row r="13231">
      <c r="A13231" s="10">
        <v>45260.0</v>
      </c>
      <c r="B13231" s="11" t="s">
        <v>3343</v>
      </c>
      <c r="C13231" s="12">
        <v>1.0</v>
      </c>
      <c r="D13231" s="12">
        <f t="shared" si="1"/>
        <v>30</v>
      </c>
    </row>
    <row r="13232">
      <c r="A13232" s="10">
        <v>45260.0</v>
      </c>
      <c r="B13232" s="11" t="s">
        <v>6747</v>
      </c>
      <c r="C13232" s="12">
        <v>1.0</v>
      </c>
      <c r="D13232" s="12">
        <f t="shared" si="1"/>
        <v>30</v>
      </c>
    </row>
    <row r="13233">
      <c r="A13233" s="10">
        <v>45260.0</v>
      </c>
      <c r="B13233" s="11" t="s">
        <v>3695</v>
      </c>
      <c r="C13233" s="12">
        <v>1.0</v>
      </c>
      <c r="D13233" s="12">
        <f t="shared" si="1"/>
        <v>30</v>
      </c>
    </row>
    <row r="13234">
      <c r="A13234" s="10">
        <v>45260.0</v>
      </c>
      <c r="B13234" s="11" t="s">
        <v>6748</v>
      </c>
      <c r="C13234" s="12">
        <v>1.0</v>
      </c>
      <c r="D13234" s="12">
        <f t="shared" si="1"/>
        <v>30</v>
      </c>
    </row>
    <row r="13235">
      <c r="A13235" s="10">
        <v>45260.0</v>
      </c>
      <c r="B13235" s="11" t="s">
        <v>6749</v>
      </c>
      <c r="C13235" s="12">
        <v>1.0</v>
      </c>
      <c r="D13235" s="12">
        <f t="shared" si="1"/>
        <v>30</v>
      </c>
    </row>
    <row r="13236">
      <c r="A13236" s="10">
        <v>45239.0</v>
      </c>
      <c r="B13236" s="11" t="s">
        <v>1048</v>
      </c>
      <c r="C13236" s="12">
        <v>1.0</v>
      </c>
      <c r="D13236" s="12">
        <f t="shared" si="1"/>
        <v>9</v>
      </c>
    </row>
    <row r="13237">
      <c r="A13237" s="10">
        <v>45239.0</v>
      </c>
      <c r="B13237" s="11" t="s">
        <v>611</v>
      </c>
      <c r="C13237" s="12">
        <v>1.0</v>
      </c>
      <c r="D13237" s="12">
        <f t="shared" si="1"/>
        <v>9</v>
      </c>
    </row>
    <row r="13238">
      <c r="A13238" s="10">
        <v>45239.0</v>
      </c>
      <c r="B13238" s="11" t="s">
        <v>2356</v>
      </c>
      <c r="C13238" s="12">
        <v>1.0</v>
      </c>
      <c r="D13238" s="12">
        <f t="shared" si="1"/>
        <v>9</v>
      </c>
    </row>
    <row r="13239">
      <c r="A13239" s="10">
        <v>45239.0</v>
      </c>
      <c r="B13239" s="11" t="s">
        <v>5599</v>
      </c>
      <c r="C13239" s="12">
        <v>1.0</v>
      </c>
      <c r="D13239" s="12">
        <f t="shared" si="1"/>
        <v>9</v>
      </c>
    </row>
    <row r="13240">
      <c r="A13240" s="10">
        <v>45239.0</v>
      </c>
      <c r="B13240" s="11" t="s">
        <v>3464</v>
      </c>
      <c r="C13240" s="12">
        <v>1.0</v>
      </c>
      <c r="D13240" s="12">
        <f t="shared" si="1"/>
        <v>9</v>
      </c>
    </row>
    <row r="13241">
      <c r="A13241" s="10">
        <v>45239.0</v>
      </c>
      <c r="B13241" s="11" t="s">
        <v>1112</v>
      </c>
      <c r="C13241" s="12">
        <v>1.0</v>
      </c>
      <c r="D13241" s="12">
        <f t="shared" si="1"/>
        <v>9</v>
      </c>
    </row>
    <row r="13242">
      <c r="A13242" s="10">
        <v>45239.0</v>
      </c>
      <c r="B13242" s="11" t="s">
        <v>449</v>
      </c>
      <c r="C13242" s="12">
        <v>1.0</v>
      </c>
      <c r="D13242" s="12">
        <f t="shared" si="1"/>
        <v>9</v>
      </c>
    </row>
    <row r="13243">
      <c r="A13243" s="10">
        <v>45239.0</v>
      </c>
      <c r="B13243" s="11" t="s">
        <v>6750</v>
      </c>
      <c r="C13243" s="12">
        <v>1.0</v>
      </c>
      <c r="D13243" s="12">
        <f t="shared" si="1"/>
        <v>9</v>
      </c>
    </row>
    <row r="13244">
      <c r="A13244" s="10">
        <v>45239.0</v>
      </c>
      <c r="B13244" s="11" t="s">
        <v>2846</v>
      </c>
      <c r="C13244" s="12">
        <v>1.0</v>
      </c>
      <c r="D13244" s="12">
        <f t="shared" si="1"/>
        <v>9</v>
      </c>
    </row>
    <row r="13245">
      <c r="A13245" s="10">
        <v>45239.0</v>
      </c>
      <c r="B13245" s="11" t="s">
        <v>1910</v>
      </c>
      <c r="C13245" s="12">
        <v>1.0</v>
      </c>
      <c r="D13245" s="12">
        <f t="shared" si="1"/>
        <v>9</v>
      </c>
    </row>
    <row r="13246">
      <c r="A13246" s="10">
        <v>45239.0</v>
      </c>
      <c r="B13246" s="11" t="s">
        <v>6751</v>
      </c>
      <c r="C13246" s="12">
        <v>1.0</v>
      </c>
      <c r="D13246" s="12">
        <f t="shared" si="1"/>
        <v>9</v>
      </c>
    </row>
    <row r="13247">
      <c r="A13247" s="10">
        <v>45239.0</v>
      </c>
      <c r="B13247" s="11" t="s">
        <v>1383</v>
      </c>
      <c r="C13247" s="12">
        <v>1.0</v>
      </c>
      <c r="D13247" s="12">
        <f t="shared" si="1"/>
        <v>9</v>
      </c>
    </row>
    <row r="13248">
      <c r="A13248" s="10">
        <v>45239.0</v>
      </c>
      <c r="B13248" s="11" t="s">
        <v>6752</v>
      </c>
      <c r="C13248" s="12">
        <v>1.0</v>
      </c>
      <c r="D13248" s="12">
        <f t="shared" si="1"/>
        <v>9</v>
      </c>
    </row>
    <row r="13249">
      <c r="A13249" s="10">
        <v>45232.0</v>
      </c>
      <c r="B13249" s="11" t="s">
        <v>981</v>
      </c>
      <c r="C13249" s="12">
        <v>1.0</v>
      </c>
      <c r="D13249" s="12">
        <f t="shared" si="1"/>
        <v>2</v>
      </c>
    </row>
    <row r="13250">
      <c r="A13250" s="10">
        <v>45232.0</v>
      </c>
      <c r="B13250" s="11" t="s">
        <v>2940</v>
      </c>
      <c r="C13250" s="12">
        <v>1.0</v>
      </c>
      <c r="D13250" s="12">
        <f t="shared" si="1"/>
        <v>2</v>
      </c>
    </row>
    <row r="13251">
      <c r="A13251" s="10">
        <v>45232.0</v>
      </c>
      <c r="B13251" s="11" t="s">
        <v>237</v>
      </c>
      <c r="C13251" s="12">
        <v>1.0</v>
      </c>
      <c r="D13251" s="12">
        <f t="shared" si="1"/>
        <v>2</v>
      </c>
    </row>
    <row r="13252">
      <c r="A13252" s="10">
        <v>45232.0</v>
      </c>
      <c r="B13252" s="11" t="s">
        <v>4458</v>
      </c>
      <c r="C13252" s="12">
        <v>1.0</v>
      </c>
      <c r="D13252" s="12">
        <f t="shared" si="1"/>
        <v>2</v>
      </c>
    </row>
    <row r="13253">
      <c r="A13253" s="10">
        <v>45232.0</v>
      </c>
      <c r="B13253" s="11" t="s">
        <v>6753</v>
      </c>
      <c r="C13253" s="12">
        <v>1.0</v>
      </c>
      <c r="D13253" s="12">
        <f t="shared" si="1"/>
        <v>2</v>
      </c>
    </row>
    <row r="13254">
      <c r="A13254" s="10">
        <v>45232.0</v>
      </c>
      <c r="B13254" s="11" t="s">
        <v>6754</v>
      </c>
      <c r="C13254" s="12">
        <v>1.0</v>
      </c>
      <c r="D13254" s="12">
        <f t="shared" si="1"/>
        <v>2</v>
      </c>
    </row>
    <row r="13255">
      <c r="A13255" s="10">
        <v>45232.0</v>
      </c>
      <c r="B13255" s="11" t="s">
        <v>738</v>
      </c>
      <c r="C13255" s="12">
        <v>1.0</v>
      </c>
      <c r="D13255" s="12">
        <f t="shared" si="1"/>
        <v>2</v>
      </c>
    </row>
    <row r="13256">
      <c r="A13256" s="10">
        <v>45232.0</v>
      </c>
      <c r="B13256" s="11" t="s">
        <v>6755</v>
      </c>
      <c r="C13256" s="12">
        <v>1.0</v>
      </c>
      <c r="D13256" s="12">
        <f t="shared" si="1"/>
        <v>2</v>
      </c>
    </row>
    <row r="13257">
      <c r="A13257" s="10">
        <v>45232.0</v>
      </c>
      <c r="B13257" s="11" t="s">
        <v>2880</v>
      </c>
      <c r="C13257" s="12">
        <v>1.0</v>
      </c>
      <c r="D13257" s="12">
        <f t="shared" si="1"/>
        <v>2</v>
      </c>
    </row>
    <row r="13258">
      <c r="A13258" s="10">
        <v>45232.0</v>
      </c>
      <c r="B13258" s="11" t="s">
        <v>5952</v>
      </c>
      <c r="C13258" s="12">
        <v>1.0</v>
      </c>
      <c r="D13258" s="12">
        <f t="shared" si="1"/>
        <v>2</v>
      </c>
    </row>
    <row r="13259">
      <c r="A13259" s="10">
        <v>45232.0</v>
      </c>
      <c r="B13259" s="11" t="s">
        <v>6756</v>
      </c>
      <c r="C13259" s="12">
        <v>1.0</v>
      </c>
      <c r="D13259" s="12">
        <f t="shared" si="1"/>
        <v>2</v>
      </c>
    </row>
    <row r="13260">
      <c r="A13260" s="10">
        <v>45232.0</v>
      </c>
      <c r="B13260" s="11" t="s">
        <v>6757</v>
      </c>
      <c r="C13260" s="12">
        <v>1.0</v>
      </c>
      <c r="D13260" s="12">
        <f t="shared" si="1"/>
        <v>2</v>
      </c>
    </row>
    <row r="13261">
      <c r="A13261" s="10">
        <v>45232.0</v>
      </c>
      <c r="B13261" s="11" t="s">
        <v>5954</v>
      </c>
      <c r="C13261" s="12">
        <v>1.0</v>
      </c>
      <c r="D13261" s="12">
        <f t="shared" si="1"/>
        <v>2</v>
      </c>
    </row>
    <row r="13262">
      <c r="A13262" s="10">
        <v>45232.0</v>
      </c>
      <c r="B13262" s="11" t="s">
        <v>6719</v>
      </c>
      <c r="C13262" s="12">
        <v>1.0</v>
      </c>
      <c r="D13262" s="12">
        <f t="shared" si="1"/>
        <v>2</v>
      </c>
    </row>
    <row r="13263">
      <c r="A13263" s="10">
        <v>45232.0</v>
      </c>
      <c r="B13263" s="11" t="s">
        <v>6758</v>
      </c>
      <c r="C13263" s="12">
        <v>1.0</v>
      </c>
      <c r="D13263" s="12">
        <f t="shared" si="1"/>
        <v>2</v>
      </c>
    </row>
    <row r="13264">
      <c r="A13264" s="10">
        <v>45232.0</v>
      </c>
      <c r="B13264" s="11" t="s">
        <v>2717</v>
      </c>
      <c r="C13264" s="12">
        <v>1.0</v>
      </c>
      <c r="D13264" s="12">
        <f t="shared" si="1"/>
        <v>2</v>
      </c>
    </row>
    <row r="13265">
      <c r="A13265" s="10">
        <v>45237.0</v>
      </c>
      <c r="B13265" s="11" t="s">
        <v>1711</v>
      </c>
      <c r="C13265" s="12">
        <v>1.0</v>
      </c>
      <c r="D13265" s="12">
        <f t="shared" si="1"/>
        <v>7</v>
      </c>
    </row>
    <row r="13266">
      <c r="A13266" s="10">
        <v>45237.0</v>
      </c>
      <c r="B13266" s="11" t="s">
        <v>1363</v>
      </c>
      <c r="C13266" s="12">
        <v>1.0</v>
      </c>
      <c r="D13266" s="12">
        <f t="shared" si="1"/>
        <v>7</v>
      </c>
    </row>
    <row r="13267">
      <c r="A13267" s="10">
        <v>45237.0</v>
      </c>
      <c r="B13267" s="11" t="s">
        <v>1008</v>
      </c>
      <c r="C13267" s="12">
        <v>1.0</v>
      </c>
      <c r="D13267" s="12">
        <f t="shared" si="1"/>
        <v>7</v>
      </c>
    </row>
    <row r="13268">
      <c r="A13268" s="10">
        <v>45237.0</v>
      </c>
      <c r="B13268" s="11" t="s">
        <v>2531</v>
      </c>
      <c r="C13268" s="12">
        <v>1.0</v>
      </c>
      <c r="D13268" s="12">
        <f t="shared" si="1"/>
        <v>7</v>
      </c>
    </row>
    <row r="13269">
      <c r="A13269" s="10">
        <v>45237.0</v>
      </c>
      <c r="B13269" s="11" t="s">
        <v>6759</v>
      </c>
      <c r="C13269" s="12">
        <v>1.0</v>
      </c>
      <c r="D13269" s="12">
        <f t="shared" si="1"/>
        <v>7</v>
      </c>
    </row>
    <row r="13270">
      <c r="A13270" s="10">
        <v>45237.0</v>
      </c>
      <c r="B13270" s="11" t="s">
        <v>6760</v>
      </c>
      <c r="C13270" s="12">
        <v>1.0</v>
      </c>
      <c r="D13270" s="12">
        <f t="shared" si="1"/>
        <v>7</v>
      </c>
    </row>
    <row r="13271">
      <c r="A13271" s="10">
        <v>45237.0</v>
      </c>
      <c r="B13271" s="11" t="s">
        <v>971</v>
      </c>
      <c r="C13271" s="12">
        <v>1.0</v>
      </c>
      <c r="D13271" s="12">
        <f t="shared" si="1"/>
        <v>7</v>
      </c>
    </row>
    <row r="13272">
      <c r="A13272" s="10">
        <v>45237.0</v>
      </c>
      <c r="B13272" s="11" t="s">
        <v>559</v>
      </c>
      <c r="C13272" s="12">
        <v>1.0</v>
      </c>
      <c r="D13272" s="12">
        <f t="shared" si="1"/>
        <v>7</v>
      </c>
    </row>
    <row r="13273">
      <c r="A13273" s="10">
        <v>45237.0</v>
      </c>
      <c r="B13273" s="11" t="s">
        <v>892</v>
      </c>
      <c r="C13273" s="12">
        <v>1.0</v>
      </c>
      <c r="D13273" s="12">
        <f t="shared" si="1"/>
        <v>7</v>
      </c>
    </row>
    <row r="13274">
      <c r="A13274" s="10">
        <v>45237.0</v>
      </c>
      <c r="B13274" s="11" t="s">
        <v>6761</v>
      </c>
      <c r="C13274" s="12">
        <v>1.0</v>
      </c>
      <c r="D13274" s="12">
        <f t="shared" si="1"/>
        <v>7</v>
      </c>
    </row>
    <row r="13275">
      <c r="A13275" s="10">
        <v>45237.0</v>
      </c>
      <c r="B13275" s="11" t="s">
        <v>1684</v>
      </c>
      <c r="C13275" s="12">
        <v>1.0</v>
      </c>
      <c r="D13275" s="12">
        <f t="shared" si="1"/>
        <v>7</v>
      </c>
    </row>
    <row r="13276">
      <c r="A13276" s="10">
        <v>45237.0</v>
      </c>
      <c r="B13276" s="11" t="s">
        <v>615</v>
      </c>
      <c r="C13276" s="12">
        <v>1.0</v>
      </c>
      <c r="D13276" s="12">
        <f t="shared" si="1"/>
        <v>7</v>
      </c>
    </row>
    <row r="13277">
      <c r="A13277" s="10">
        <v>45237.0</v>
      </c>
      <c r="B13277" s="11" t="s">
        <v>6762</v>
      </c>
      <c r="C13277" s="12">
        <v>1.0</v>
      </c>
      <c r="D13277" s="12">
        <f t="shared" si="1"/>
        <v>7</v>
      </c>
    </row>
    <row r="13278">
      <c r="A13278" s="10">
        <v>45237.0</v>
      </c>
      <c r="B13278" s="11" t="s">
        <v>1264</v>
      </c>
      <c r="C13278" s="12">
        <v>1.0</v>
      </c>
      <c r="D13278" s="12">
        <f t="shared" si="1"/>
        <v>7</v>
      </c>
    </row>
    <row r="13279">
      <c r="A13279" s="10">
        <v>45256.0</v>
      </c>
      <c r="B13279" s="11" t="s">
        <v>603</v>
      </c>
      <c r="C13279" s="12">
        <v>1.0</v>
      </c>
      <c r="D13279" s="12">
        <f t="shared" si="1"/>
        <v>26</v>
      </c>
    </row>
    <row r="13280">
      <c r="A13280" s="10">
        <v>45256.0</v>
      </c>
      <c r="B13280" s="11" t="s">
        <v>1750</v>
      </c>
      <c r="C13280" s="12">
        <v>1.0</v>
      </c>
      <c r="D13280" s="12">
        <f t="shared" si="1"/>
        <v>26</v>
      </c>
    </row>
    <row r="13281">
      <c r="A13281" s="10">
        <v>45256.0</v>
      </c>
      <c r="B13281" s="11" t="s">
        <v>403</v>
      </c>
      <c r="C13281" s="12">
        <v>1.0</v>
      </c>
      <c r="D13281" s="12">
        <f t="shared" si="1"/>
        <v>26</v>
      </c>
    </row>
    <row r="13282">
      <c r="A13282" s="10">
        <v>45256.0</v>
      </c>
      <c r="B13282" s="11" t="s">
        <v>6763</v>
      </c>
      <c r="C13282" s="12">
        <v>1.0</v>
      </c>
      <c r="D13282" s="12">
        <f t="shared" si="1"/>
        <v>26</v>
      </c>
    </row>
    <row r="13283">
      <c r="A13283" s="10">
        <v>45256.0</v>
      </c>
      <c r="B13283" s="11" t="s">
        <v>238</v>
      </c>
      <c r="C13283" s="12">
        <v>1.0</v>
      </c>
      <c r="D13283" s="12">
        <f t="shared" si="1"/>
        <v>26</v>
      </c>
    </row>
    <row r="13284">
      <c r="A13284" s="10">
        <v>45256.0</v>
      </c>
      <c r="B13284" s="11" t="s">
        <v>3847</v>
      </c>
      <c r="C13284" s="12">
        <v>1.0</v>
      </c>
      <c r="D13284" s="12">
        <f t="shared" si="1"/>
        <v>26</v>
      </c>
    </row>
    <row r="13285">
      <c r="A13285" s="10">
        <v>45256.0</v>
      </c>
      <c r="B13285" s="11" t="s">
        <v>2445</v>
      </c>
      <c r="C13285" s="12">
        <v>1.0</v>
      </c>
      <c r="D13285" s="12">
        <f t="shared" si="1"/>
        <v>26</v>
      </c>
    </row>
    <row r="13286">
      <c r="A13286" s="10">
        <v>45256.0</v>
      </c>
      <c r="B13286" s="11" t="s">
        <v>2630</v>
      </c>
      <c r="C13286" s="12">
        <v>1.0</v>
      </c>
      <c r="D13286" s="12">
        <f t="shared" si="1"/>
        <v>26</v>
      </c>
    </row>
    <row r="13287">
      <c r="A13287" s="10">
        <v>45255.0</v>
      </c>
      <c r="B13287" s="11" t="s">
        <v>6699</v>
      </c>
      <c r="C13287" s="12">
        <v>1.0</v>
      </c>
      <c r="D13287" s="12">
        <f t="shared" si="1"/>
        <v>25</v>
      </c>
    </row>
    <row r="13288">
      <c r="A13288" s="10">
        <v>45255.0</v>
      </c>
      <c r="B13288" s="11" t="s">
        <v>6764</v>
      </c>
      <c r="C13288" s="12">
        <v>1.0</v>
      </c>
      <c r="D13288" s="12">
        <f t="shared" si="1"/>
        <v>25</v>
      </c>
    </row>
    <row r="13289">
      <c r="A13289" s="10">
        <v>45255.0</v>
      </c>
      <c r="B13289" s="11" t="s">
        <v>6312</v>
      </c>
      <c r="C13289" s="12">
        <v>1.0</v>
      </c>
      <c r="D13289" s="12">
        <f t="shared" si="1"/>
        <v>25</v>
      </c>
    </row>
    <row r="13290">
      <c r="A13290" s="10">
        <v>45255.0</v>
      </c>
      <c r="B13290" s="11" t="s">
        <v>2239</v>
      </c>
      <c r="C13290" s="12">
        <v>1.0</v>
      </c>
      <c r="D13290" s="12">
        <f t="shared" si="1"/>
        <v>25</v>
      </c>
    </row>
    <row r="13291">
      <c r="A13291" s="10">
        <v>45255.0</v>
      </c>
      <c r="B13291" s="11" t="s">
        <v>6765</v>
      </c>
      <c r="C13291" s="12">
        <v>1.0</v>
      </c>
      <c r="D13291" s="12">
        <f t="shared" si="1"/>
        <v>25</v>
      </c>
    </row>
    <row r="13292">
      <c r="A13292" s="10">
        <v>45255.0</v>
      </c>
      <c r="B13292" s="11" t="s">
        <v>363</v>
      </c>
      <c r="C13292" s="12">
        <v>1.0</v>
      </c>
      <c r="D13292" s="12">
        <f t="shared" si="1"/>
        <v>25</v>
      </c>
    </row>
    <row r="13293">
      <c r="A13293" s="10">
        <v>45255.0</v>
      </c>
      <c r="B13293" s="11" t="s">
        <v>6766</v>
      </c>
      <c r="C13293" s="12">
        <v>1.0</v>
      </c>
      <c r="D13293" s="12">
        <f t="shared" si="1"/>
        <v>25</v>
      </c>
    </row>
    <row r="13294">
      <c r="A13294" s="10">
        <v>45255.0</v>
      </c>
      <c r="B13294" s="11" t="s">
        <v>6767</v>
      </c>
      <c r="C13294" s="12">
        <v>1.0</v>
      </c>
      <c r="D13294" s="12">
        <f t="shared" si="1"/>
        <v>25</v>
      </c>
    </row>
    <row r="13295">
      <c r="A13295" s="10">
        <v>45255.0</v>
      </c>
      <c r="B13295" s="11" t="s">
        <v>6768</v>
      </c>
      <c r="C13295" s="12">
        <v>1.0</v>
      </c>
      <c r="D13295" s="12">
        <f t="shared" si="1"/>
        <v>25</v>
      </c>
    </row>
    <row r="13296">
      <c r="A13296" s="10">
        <v>45255.0</v>
      </c>
      <c r="B13296" s="11" t="s">
        <v>6769</v>
      </c>
      <c r="C13296" s="12">
        <v>1.0</v>
      </c>
      <c r="D13296" s="12">
        <f t="shared" si="1"/>
        <v>25</v>
      </c>
    </row>
    <row r="13297">
      <c r="A13297" s="10">
        <v>45255.0</v>
      </c>
      <c r="B13297" s="11" t="s">
        <v>6770</v>
      </c>
      <c r="C13297" s="12">
        <v>1.0</v>
      </c>
      <c r="D13297" s="12">
        <f t="shared" si="1"/>
        <v>25</v>
      </c>
    </row>
    <row r="13298">
      <c r="A13298" s="10">
        <v>45255.0</v>
      </c>
      <c r="B13298" s="11" t="s">
        <v>4418</v>
      </c>
      <c r="C13298" s="12">
        <v>1.0</v>
      </c>
      <c r="D13298" s="12">
        <f t="shared" si="1"/>
        <v>25</v>
      </c>
    </row>
    <row r="13299">
      <c r="A13299" s="10">
        <v>45255.0</v>
      </c>
      <c r="B13299" s="11" t="s">
        <v>6377</v>
      </c>
      <c r="C13299" s="12">
        <v>1.0</v>
      </c>
      <c r="D13299" s="12">
        <f t="shared" si="1"/>
        <v>25</v>
      </c>
    </row>
    <row r="13300">
      <c r="A13300" s="10">
        <v>45255.0</v>
      </c>
      <c r="B13300" s="11" t="s">
        <v>6771</v>
      </c>
      <c r="C13300" s="12">
        <v>1.0</v>
      </c>
      <c r="D13300" s="12">
        <f t="shared" si="1"/>
        <v>25</v>
      </c>
    </row>
    <row r="13301">
      <c r="A13301" s="10">
        <v>45255.0</v>
      </c>
      <c r="B13301" s="11" t="s">
        <v>6615</v>
      </c>
      <c r="C13301" s="12">
        <v>1.0</v>
      </c>
      <c r="D13301" s="12">
        <f t="shared" si="1"/>
        <v>25</v>
      </c>
    </row>
    <row r="13302">
      <c r="A13302" s="10">
        <v>45247.0</v>
      </c>
      <c r="B13302" s="11" t="s">
        <v>6772</v>
      </c>
      <c r="C13302" s="12">
        <v>1.0</v>
      </c>
      <c r="D13302" s="12">
        <f t="shared" si="1"/>
        <v>17</v>
      </c>
    </row>
    <row r="13303">
      <c r="A13303" s="10">
        <v>45247.0</v>
      </c>
      <c r="B13303" s="11" t="s">
        <v>2003</v>
      </c>
      <c r="C13303" s="12">
        <v>1.0</v>
      </c>
      <c r="D13303" s="12">
        <f t="shared" si="1"/>
        <v>17</v>
      </c>
    </row>
    <row r="13304">
      <c r="A13304" s="10">
        <v>45247.0</v>
      </c>
      <c r="B13304" s="11" t="s">
        <v>229</v>
      </c>
      <c r="C13304" s="12">
        <v>1.0</v>
      </c>
      <c r="D13304" s="12">
        <f t="shared" si="1"/>
        <v>17</v>
      </c>
    </row>
    <row r="13305">
      <c r="A13305" s="10">
        <v>45247.0</v>
      </c>
      <c r="B13305" s="11" t="s">
        <v>6773</v>
      </c>
      <c r="C13305" s="12">
        <v>1.0</v>
      </c>
      <c r="D13305" s="12">
        <f t="shared" si="1"/>
        <v>17</v>
      </c>
    </row>
    <row r="13306">
      <c r="A13306" s="10">
        <v>45247.0</v>
      </c>
      <c r="B13306" s="11" t="s">
        <v>477</v>
      </c>
      <c r="C13306" s="12">
        <v>1.0</v>
      </c>
      <c r="D13306" s="12">
        <f t="shared" si="1"/>
        <v>17</v>
      </c>
    </row>
    <row r="13307">
      <c r="A13307" s="10">
        <v>45247.0</v>
      </c>
      <c r="B13307" s="11" t="s">
        <v>988</v>
      </c>
      <c r="C13307" s="12">
        <v>1.0</v>
      </c>
      <c r="D13307" s="12">
        <f t="shared" si="1"/>
        <v>17</v>
      </c>
    </row>
    <row r="13308">
      <c r="A13308" s="10">
        <v>45247.0</v>
      </c>
      <c r="B13308" s="11" t="s">
        <v>5042</v>
      </c>
      <c r="C13308" s="12">
        <v>1.0</v>
      </c>
      <c r="D13308" s="12">
        <f t="shared" si="1"/>
        <v>17</v>
      </c>
    </row>
    <row r="13309">
      <c r="A13309" s="10">
        <v>45247.0</v>
      </c>
      <c r="B13309" s="11" t="s">
        <v>2696</v>
      </c>
      <c r="C13309" s="12">
        <v>1.0</v>
      </c>
      <c r="D13309" s="12">
        <f t="shared" si="1"/>
        <v>17</v>
      </c>
    </row>
    <row r="13310">
      <c r="A13310" s="10">
        <v>45247.0</v>
      </c>
      <c r="B13310" s="11" t="s">
        <v>3181</v>
      </c>
      <c r="C13310" s="12">
        <v>1.0</v>
      </c>
      <c r="D13310" s="12">
        <f t="shared" si="1"/>
        <v>17</v>
      </c>
    </row>
    <row r="13311">
      <c r="A13311" s="10">
        <v>45247.0</v>
      </c>
      <c r="B13311" s="11" t="s">
        <v>4640</v>
      </c>
      <c r="C13311" s="12">
        <v>1.0</v>
      </c>
      <c r="D13311" s="12">
        <f t="shared" si="1"/>
        <v>17</v>
      </c>
    </row>
    <row r="13312">
      <c r="A13312" s="10">
        <v>45247.0</v>
      </c>
      <c r="B13312" s="11" t="s">
        <v>350</v>
      </c>
      <c r="C13312" s="12">
        <v>1.0</v>
      </c>
      <c r="D13312" s="12">
        <f t="shared" si="1"/>
        <v>17</v>
      </c>
    </row>
    <row r="13313">
      <c r="A13313" s="10">
        <v>45247.0</v>
      </c>
      <c r="B13313" s="11" t="s">
        <v>6774</v>
      </c>
      <c r="C13313" s="12">
        <v>1.0</v>
      </c>
      <c r="D13313" s="12">
        <f t="shared" si="1"/>
        <v>17</v>
      </c>
    </row>
    <row r="13314">
      <c r="A13314" s="10">
        <v>45253.0</v>
      </c>
      <c r="B13314" s="11" t="s">
        <v>3420</v>
      </c>
      <c r="C13314" s="12">
        <v>1.0</v>
      </c>
      <c r="D13314" s="12">
        <f t="shared" si="1"/>
        <v>23</v>
      </c>
    </row>
    <row r="13315">
      <c r="A13315" s="10">
        <v>45253.0</v>
      </c>
      <c r="B13315" s="11" t="s">
        <v>6775</v>
      </c>
      <c r="C13315" s="12">
        <v>1.0</v>
      </c>
      <c r="D13315" s="12">
        <f t="shared" si="1"/>
        <v>23</v>
      </c>
    </row>
    <row r="13316">
      <c r="A13316" s="10">
        <v>45253.0</v>
      </c>
      <c r="B13316" s="11" t="s">
        <v>6547</v>
      </c>
      <c r="C13316" s="12">
        <v>1.0</v>
      </c>
      <c r="D13316" s="12">
        <f t="shared" si="1"/>
        <v>23</v>
      </c>
    </row>
    <row r="13317">
      <c r="A13317" s="10">
        <v>45253.0</v>
      </c>
      <c r="B13317" s="11" t="s">
        <v>6776</v>
      </c>
      <c r="C13317" s="12">
        <v>1.0</v>
      </c>
      <c r="D13317" s="12">
        <f t="shared" si="1"/>
        <v>23</v>
      </c>
    </row>
    <row r="13318">
      <c r="A13318" s="10">
        <v>45253.0</v>
      </c>
      <c r="B13318" s="11" t="s">
        <v>6088</v>
      </c>
      <c r="C13318" s="12">
        <v>1.0</v>
      </c>
      <c r="D13318" s="12">
        <f t="shared" si="1"/>
        <v>23</v>
      </c>
    </row>
    <row r="13319">
      <c r="A13319" s="10">
        <v>45253.0</v>
      </c>
      <c r="B13319" s="11" t="s">
        <v>1518</v>
      </c>
      <c r="C13319" s="12">
        <v>1.0</v>
      </c>
      <c r="D13319" s="12">
        <f t="shared" si="1"/>
        <v>23</v>
      </c>
    </row>
    <row r="13320">
      <c r="A13320" s="10">
        <v>45253.0</v>
      </c>
      <c r="B13320" s="11" t="s">
        <v>6777</v>
      </c>
      <c r="C13320" s="12">
        <v>1.0</v>
      </c>
      <c r="D13320" s="12">
        <f t="shared" si="1"/>
        <v>23</v>
      </c>
    </row>
    <row r="13321">
      <c r="A13321" s="10">
        <v>45253.0</v>
      </c>
      <c r="B13321" s="11" t="s">
        <v>6778</v>
      </c>
      <c r="C13321" s="12">
        <v>1.0</v>
      </c>
      <c r="D13321" s="12">
        <f t="shared" si="1"/>
        <v>23</v>
      </c>
    </row>
    <row r="13322">
      <c r="A13322" s="10">
        <v>45253.0</v>
      </c>
      <c r="B13322" s="11" t="s">
        <v>5604</v>
      </c>
      <c r="C13322" s="12">
        <v>1.0</v>
      </c>
      <c r="D13322" s="12">
        <f t="shared" si="1"/>
        <v>23</v>
      </c>
    </row>
    <row r="13323">
      <c r="A13323" s="10">
        <v>45253.0</v>
      </c>
      <c r="B13323" s="11" t="s">
        <v>6779</v>
      </c>
      <c r="C13323" s="12">
        <v>1.0</v>
      </c>
      <c r="D13323" s="12">
        <f t="shared" si="1"/>
        <v>23</v>
      </c>
    </row>
    <row r="13324">
      <c r="A13324" s="10">
        <v>45253.0</v>
      </c>
      <c r="B13324" s="11" t="s">
        <v>4208</v>
      </c>
      <c r="C13324" s="12">
        <v>1.0</v>
      </c>
      <c r="D13324" s="12">
        <f t="shared" si="1"/>
        <v>23</v>
      </c>
    </row>
    <row r="13325">
      <c r="A13325" s="10">
        <v>45253.0</v>
      </c>
      <c r="B13325" s="11" t="s">
        <v>6780</v>
      </c>
      <c r="C13325" s="12">
        <v>1.0</v>
      </c>
      <c r="D13325" s="12">
        <f t="shared" si="1"/>
        <v>23</v>
      </c>
    </row>
    <row r="13326">
      <c r="A13326" s="10">
        <v>45253.0</v>
      </c>
      <c r="B13326" s="11" t="s">
        <v>1171</v>
      </c>
      <c r="C13326" s="12">
        <v>1.0</v>
      </c>
      <c r="D13326" s="12">
        <f t="shared" si="1"/>
        <v>23</v>
      </c>
    </row>
    <row r="13327">
      <c r="A13327" s="10">
        <v>45253.0</v>
      </c>
      <c r="B13327" s="11" t="s">
        <v>6781</v>
      </c>
      <c r="C13327" s="12">
        <v>1.0</v>
      </c>
      <c r="D13327" s="12">
        <f t="shared" si="1"/>
        <v>23</v>
      </c>
    </row>
    <row r="13328">
      <c r="A13328" s="10">
        <v>45253.0</v>
      </c>
      <c r="B13328" s="11" t="s">
        <v>1055</v>
      </c>
      <c r="C13328" s="12">
        <v>1.0</v>
      </c>
      <c r="D13328" s="12">
        <f t="shared" si="1"/>
        <v>23</v>
      </c>
    </row>
    <row r="13329">
      <c r="A13329" s="10">
        <v>45253.0</v>
      </c>
      <c r="B13329" s="11" t="s">
        <v>6112</v>
      </c>
      <c r="C13329" s="12">
        <v>1.0</v>
      </c>
      <c r="D13329" s="12">
        <f t="shared" si="1"/>
        <v>23</v>
      </c>
    </row>
    <row r="13330">
      <c r="A13330" s="10">
        <v>45253.0</v>
      </c>
      <c r="B13330" s="11" t="s">
        <v>2718</v>
      </c>
      <c r="C13330" s="12">
        <v>1.0</v>
      </c>
      <c r="D13330" s="12">
        <f t="shared" si="1"/>
        <v>23</v>
      </c>
    </row>
    <row r="13331">
      <c r="A13331" s="10">
        <v>45253.0</v>
      </c>
      <c r="B13331" s="11" t="s">
        <v>5771</v>
      </c>
      <c r="C13331" s="12">
        <v>1.0</v>
      </c>
      <c r="D13331" s="12">
        <f t="shared" si="1"/>
        <v>23</v>
      </c>
    </row>
    <row r="13332">
      <c r="A13332" s="10">
        <v>45253.0</v>
      </c>
      <c r="B13332" s="11" t="s">
        <v>4354</v>
      </c>
      <c r="C13332" s="12">
        <v>1.0</v>
      </c>
      <c r="D13332" s="12">
        <f t="shared" si="1"/>
        <v>23</v>
      </c>
    </row>
    <row r="13333">
      <c r="A13333" s="10">
        <v>45253.0</v>
      </c>
      <c r="B13333" s="11" t="s">
        <v>69</v>
      </c>
      <c r="C13333" s="12">
        <v>1.0</v>
      </c>
      <c r="D13333" s="12">
        <f t="shared" si="1"/>
        <v>23</v>
      </c>
    </row>
    <row r="13334">
      <c r="A13334" s="10">
        <v>45235.0</v>
      </c>
      <c r="B13334" s="11" t="s">
        <v>363</v>
      </c>
      <c r="C13334" s="12">
        <v>1.0</v>
      </c>
      <c r="D13334" s="12">
        <f t="shared" si="1"/>
        <v>5</v>
      </c>
    </row>
    <row r="13335">
      <c r="A13335" s="10">
        <v>45235.0</v>
      </c>
      <c r="B13335" s="11" t="s">
        <v>3863</v>
      </c>
      <c r="C13335" s="12">
        <v>1.0</v>
      </c>
      <c r="D13335" s="12">
        <f t="shared" si="1"/>
        <v>5</v>
      </c>
    </row>
    <row r="13336">
      <c r="A13336" s="10">
        <v>45235.0</v>
      </c>
      <c r="B13336" s="11" t="s">
        <v>6782</v>
      </c>
      <c r="C13336" s="12">
        <v>1.0</v>
      </c>
      <c r="D13336" s="12">
        <f t="shared" si="1"/>
        <v>5</v>
      </c>
    </row>
    <row r="13337">
      <c r="A13337" s="10">
        <v>45235.0</v>
      </c>
      <c r="B13337" s="11" t="s">
        <v>1403</v>
      </c>
      <c r="C13337" s="12">
        <v>1.0</v>
      </c>
      <c r="D13337" s="12">
        <f t="shared" si="1"/>
        <v>5</v>
      </c>
    </row>
    <row r="13338">
      <c r="A13338" s="10">
        <v>45235.0</v>
      </c>
      <c r="B13338" s="11" t="s">
        <v>6783</v>
      </c>
      <c r="C13338" s="12">
        <v>1.0</v>
      </c>
      <c r="D13338" s="12">
        <f t="shared" si="1"/>
        <v>5</v>
      </c>
    </row>
    <row r="13339">
      <c r="A13339" s="10">
        <v>45235.0</v>
      </c>
      <c r="B13339" s="11" t="s">
        <v>6784</v>
      </c>
      <c r="C13339" s="12">
        <v>1.0</v>
      </c>
      <c r="D13339" s="12">
        <f t="shared" si="1"/>
        <v>5</v>
      </c>
    </row>
    <row r="13340">
      <c r="A13340" s="10">
        <v>45235.0</v>
      </c>
      <c r="B13340" s="11" t="s">
        <v>1899</v>
      </c>
      <c r="C13340" s="12">
        <v>1.0</v>
      </c>
      <c r="D13340" s="12">
        <f t="shared" si="1"/>
        <v>5</v>
      </c>
    </row>
    <row r="13341">
      <c r="A13341" s="10">
        <v>45235.0</v>
      </c>
      <c r="B13341" s="11" t="s">
        <v>6785</v>
      </c>
      <c r="C13341" s="12">
        <v>1.0</v>
      </c>
      <c r="D13341" s="12">
        <f t="shared" si="1"/>
        <v>5</v>
      </c>
    </row>
    <row r="13342">
      <c r="A13342" s="10">
        <v>45235.0</v>
      </c>
      <c r="B13342" s="11" t="s">
        <v>2966</v>
      </c>
      <c r="C13342" s="12">
        <v>1.0</v>
      </c>
      <c r="D13342" s="12">
        <f t="shared" si="1"/>
        <v>5</v>
      </c>
    </row>
    <row r="13343">
      <c r="A13343" s="10">
        <v>45235.0</v>
      </c>
      <c r="B13343" s="11" t="s">
        <v>6786</v>
      </c>
      <c r="C13343" s="12">
        <v>1.0</v>
      </c>
      <c r="D13343" s="12">
        <f t="shared" si="1"/>
        <v>5</v>
      </c>
    </row>
    <row r="13344">
      <c r="A13344" s="10">
        <v>45235.0</v>
      </c>
      <c r="B13344" s="11" t="s">
        <v>6787</v>
      </c>
      <c r="C13344" s="12">
        <v>1.0</v>
      </c>
      <c r="D13344" s="12">
        <f t="shared" si="1"/>
        <v>5</v>
      </c>
    </row>
    <row r="13345">
      <c r="A13345" s="10">
        <v>45254.0</v>
      </c>
      <c r="B13345" s="11" t="s">
        <v>6788</v>
      </c>
      <c r="C13345" s="12">
        <v>1.0</v>
      </c>
      <c r="D13345" s="12">
        <f t="shared" si="1"/>
        <v>24</v>
      </c>
    </row>
    <row r="13346">
      <c r="A13346" s="10">
        <v>45254.0</v>
      </c>
      <c r="B13346" s="11" t="s">
        <v>6789</v>
      </c>
      <c r="C13346" s="12">
        <v>1.0</v>
      </c>
      <c r="D13346" s="12">
        <f t="shared" si="1"/>
        <v>24</v>
      </c>
    </row>
    <row r="13347">
      <c r="A13347" s="10">
        <v>45254.0</v>
      </c>
      <c r="B13347" s="11" t="s">
        <v>1519</v>
      </c>
      <c r="C13347" s="12">
        <v>1.0</v>
      </c>
      <c r="D13347" s="12">
        <f t="shared" si="1"/>
        <v>24</v>
      </c>
    </row>
    <row r="13348">
      <c r="A13348" s="10">
        <v>45254.0</v>
      </c>
      <c r="B13348" s="11" t="s">
        <v>424</v>
      </c>
      <c r="C13348" s="12">
        <v>1.0</v>
      </c>
      <c r="D13348" s="12">
        <f t="shared" si="1"/>
        <v>24</v>
      </c>
    </row>
    <row r="13349">
      <c r="A13349" s="10">
        <v>45254.0</v>
      </c>
      <c r="B13349" s="11" t="s">
        <v>2242</v>
      </c>
      <c r="C13349" s="12">
        <v>1.0</v>
      </c>
      <c r="D13349" s="12">
        <f t="shared" si="1"/>
        <v>24</v>
      </c>
    </row>
    <row r="13350">
      <c r="A13350" s="10">
        <v>45254.0</v>
      </c>
      <c r="B13350" s="11" t="s">
        <v>933</v>
      </c>
      <c r="C13350" s="12">
        <v>1.0</v>
      </c>
      <c r="D13350" s="12">
        <f t="shared" si="1"/>
        <v>24</v>
      </c>
    </row>
    <row r="13351">
      <c r="A13351" s="10">
        <v>45254.0</v>
      </c>
      <c r="B13351" s="11" t="s">
        <v>6790</v>
      </c>
      <c r="C13351" s="12">
        <v>1.0</v>
      </c>
      <c r="D13351" s="12">
        <f t="shared" si="1"/>
        <v>24</v>
      </c>
    </row>
    <row r="13352">
      <c r="A13352" s="10">
        <v>45254.0</v>
      </c>
      <c r="B13352" s="11" t="s">
        <v>6791</v>
      </c>
      <c r="C13352" s="12">
        <v>1.0</v>
      </c>
      <c r="D13352" s="12">
        <f t="shared" si="1"/>
        <v>24</v>
      </c>
    </row>
    <row r="13353">
      <c r="A13353" s="10">
        <v>45254.0</v>
      </c>
      <c r="B13353" s="11" t="s">
        <v>4477</v>
      </c>
      <c r="C13353" s="12">
        <v>1.0</v>
      </c>
      <c r="D13353" s="12">
        <f t="shared" si="1"/>
        <v>24</v>
      </c>
    </row>
    <row r="13354">
      <c r="A13354" s="10">
        <v>45254.0</v>
      </c>
      <c r="B13354" s="11" t="s">
        <v>6792</v>
      </c>
      <c r="C13354" s="12">
        <v>1.0</v>
      </c>
      <c r="D13354" s="12">
        <f t="shared" si="1"/>
        <v>24</v>
      </c>
    </row>
    <row r="13355">
      <c r="A13355" s="10">
        <v>45254.0</v>
      </c>
      <c r="B13355" s="11" t="s">
        <v>6793</v>
      </c>
      <c r="C13355" s="12">
        <v>1.0</v>
      </c>
      <c r="D13355" s="12">
        <f t="shared" si="1"/>
        <v>24</v>
      </c>
    </row>
    <row r="13356">
      <c r="A13356" s="10">
        <v>45254.0</v>
      </c>
      <c r="B13356" s="11" t="s">
        <v>1427</v>
      </c>
      <c r="C13356" s="12">
        <v>1.0</v>
      </c>
      <c r="D13356" s="12">
        <f t="shared" si="1"/>
        <v>24</v>
      </c>
    </row>
    <row r="13357">
      <c r="A13357" s="10">
        <v>45254.0</v>
      </c>
      <c r="B13357" s="11" t="s">
        <v>870</v>
      </c>
      <c r="C13357" s="12">
        <v>1.0</v>
      </c>
      <c r="D13357" s="12">
        <f t="shared" si="1"/>
        <v>24</v>
      </c>
    </row>
    <row r="13358">
      <c r="A13358" s="10">
        <v>45254.0</v>
      </c>
      <c r="B13358" s="11" t="s">
        <v>6106</v>
      </c>
      <c r="C13358" s="12">
        <v>1.0</v>
      </c>
      <c r="D13358" s="12">
        <f t="shared" si="1"/>
        <v>24</v>
      </c>
    </row>
    <row r="13359">
      <c r="A13359" s="10">
        <v>45246.0</v>
      </c>
      <c r="B13359" s="11" t="s">
        <v>6794</v>
      </c>
      <c r="C13359" s="12">
        <v>1.0</v>
      </c>
      <c r="D13359" s="12">
        <f t="shared" si="1"/>
        <v>16</v>
      </c>
    </row>
    <row r="13360">
      <c r="A13360" s="10">
        <v>45246.0</v>
      </c>
      <c r="B13360" s="11" t="s">
        <v>4882</v>
      </c>
      <c r="C13360" s="12">
        <v>1.0</v>
      </c>
      <c r="D13360" s="12">
        <f t="shared" si="1"/>
        <v>16</v>
      </c>
    </row>
    <row r="13361">
      <c r="A13361" s="10">
        <v>45246.0</v>
      </c>
      <c r="B13361" s="11" t="s">
        <v>6795</v>
      </c>
      <c r="C13361" s="12">
        <v>1.0</v>
      </c>
      <c r="D13361" s="12">
        <f t="shared" si="1"/>
        <v>16</v>
      </c>
    </row>
    <row r="13362">
      <c r="A13362" s="10">
        <v>45246.0</v>
      </c>
      <c r="B13362" s="11" t="s">
        <v>297</v>
      </c>
      <c r="C13362" s="12">
        <v>1.0</v>
      </c>
      <c r="D13362" s="12">
        <f t="shared" si="1"/>
        <v>16</v>
      </c>
    </row>
    <row r="13363">
      <c r="A13363" s="10">
        <v>45246.0</v>
      </c>
      <c r="B13363" s="11" t="s">
        <v>6796</v>
      </c>
      <c r="C13363" s="12">
        <v>1.0</v>
      </c>
      <c r="D13363" s="12">
        <f t="shared" si="1"/>
        <v>16</v>
      </c>
    </row>
    <row r="13364">
      <c r="A13364" s="10">
        <v>45246.0</v>
      </c>
      <c r="B13364" s="11" t="s">
        <v>1803</v>
      </c>
      <c r="C13364" s="12">
        <v>1.0</v>
      </c>
      <c r="D13364" s="12">
        <f t="shared" si="1"/>
        <v>16</v>
      </c>
    </row>
    <row r="13365">
      <c r="A13365" s="10">
        <v>45246.0</v>
      </c>
      <c r="B13365" s="11" t="s">
        <v>5932</v>
      </c>
      <c r="C13365" s="12">
        <v>1.0</v>
      </c>
      <c r="D13365" s="12">
        <f t="shared" si="1"/>
        <v>16</v>
      </c>
    </row>
    <row r="13366">
      <c r="A13366" s="10">
        <v>45246.0</v>
      </c>
      <c r="B13366" s="11" t="s">
        <v>1468</v>
      </c>
      <c r="C13366" s="12">
        <v>1.0</v>
      </c>
      <c r="D13366" s="12">
        <f t="shared" si="1"/>
        <v>16</v>
      </c>
    </row>
    <row r="13367">
      <c r="A13367" s="10">
        <v>45246.0</v>
      </c>
      <c r="B13367" s="11" t="s">
        <v>4945</v>
      </c>
      <c r="C13367" s="12">
        <v>1.0</v>
      </c>
      <c r="D13367" s="12">
        <f t="shared" si="1"/>
        <v>16</v>
      </c>
    </row>
    <row r="13368">
      <c r="A13368" s="10">
        <v>45246.0</v>
      </c>
      <c r="B13368" s="11" t="s">
        <v>2627</v>
      </c>
      <c r="C13368" s="12">
        <v>1.0</v>
      </c>
      <c r="D13368" s="12">
        <f t="shared" si="1"/>
        <v>16</v>
      </c>
    </row>
    <row r="13369">
      <c r="A13369" s="10">
        <v>45246.0</v>
      </c>
      <c r="B13369" s="11" t="s">
        <v>3687</v>
      </c>
      <c r="C13369" s="12">
        <v>1.0</v>
      </c>
      <c r="D13369" s="12">
        <f t="shared" si="1"/>
        <v>16</v>
      </c>
    </row>
    <row r="13370">
      <c r="A13370" s="10">
        <v>45246.0</v>
      </c>
      <c r="B13370" s="11" t="s">
        <v>6797</v>
      </c>
      <c r="C13370" s="12">
        <v>1.0</v>
      </c>
      <c r="D13370" s="12">
        <f t="shared" si="1"/>
        <v>16</v>
      </c>
    </row>
    <row r="13371">
      <c r="A13371" s="10">
        <v>45246.0</v>
      </c>
      <c r="B13371" s="11" t="s">
        <v>3040</v>
      </c>
      <c r="C13371" s="12">
        <v>1.0</v>
      </c>
      <c r="D13371" s="12">
        <f t="shared" si="1"/>
        <v>16</v>
      </c>
    </row>
    <row r="13372">
      <c r="A13372" s="10">
        <v>45246.0</v>
      </c>
      <c r="B13372" s="11" t="s">
        <v>6798</v>
      </c>
      <c r="C13372" s="12">
        <v>1.0</v>
      </c>
      <c r="D13372" s="12">
        <f t="shared" si="1"/>
        <v>16</v>
      </c>
    </row>
    <row r="13373">
      <c r="A13373" s="10">
        <v>45246.0</v>
      </c>
      <c r="B13373" s="11" t="s">
        <v>6799</v>
      </c>
      <c r="C13373" s="12">
        <v>1.0</v>
      </c>
      <c r="D13373" s="12">
        <f t="shared" si="1"/>
        <v>16</v>
      </c>
    </row>
    <row r="13374">
      <c r="A13374" s="10">
        <v>45246.0</v>
      </c>
      <c r="B13374" s="11" t="s">
        <v>720</v>
      </c>
      <c r="C13374" s="12">
        <v>1.0</v>
      </c>
      <c r="D13374" s="12">
        <f t="shared" si="1"/>
        <v>16</v>
      </c>
    </row>
    <row r="13375">
      <c r="A13375" s="10">
        <v>45246.0</v>
      </c>
      <c r="B13375" s="11" t="s">
        <v>4567</v>
      </c>
      <c r="C13375" s="12">
        <v>1.0</v>
      </c>
      <c r="D13375" s="12">
        <f t="shared" si="1"/>
        <v>16</v>
      </c>
    </row>
    <row r="13376">
      <c r="A13376" s="10">
        <v>45246.0</v>
      </c>
      <c r="B13376" s="11" t="s">
        <v>5915</v>
      </c>
      <c r="C13376" s="12">
        <v>1.0</v>
      </c>
      <c r="D13376" s="12">
        <f t="shared" si="1"/>
        <v>16</v>
      </c>
    </row>
    <row r="13377">
      <c r="A13377" s="10">
        <v>45246.0</v>
      </c>
      <c r="B13377" s="11" t="s">
        <v>524</v>
      </c>
      <c r="C13377" s="12">
        <v>1.0</v>
      </c>
      <c r="D13377" s="12">
        <f t="shared" si="1"/>
        <v>16</v>
      </c>
    </row>
    <row r="13378">
      <c r="A13378" s="10">
        <v>45246.0</v>
      </c>
      <c r="B13378" s="11" t="s">
        <v>3928</v>
      </c>
      <c r="C13378" s="12">
        <v>1.0</v>
      </c>
      <c r="D13378" s="12">
        <f t="shared" si="1"/>
        <v>16</v>
      </c>
    </row>
    <row r="13379">
      <c r="A13379" s="10">
        <v>45246.0</v>
      </c>
      <c r="B13379" s="11" t="s">
        <v>174</v>
      </c>
      <c r="C13379" s="12">
        <v>1.0</v>
      </c>
      <c r="D13379" s="12">
        <f t="shared" si="1"/>
        <v>16</v>
      </c>
    </row>
    <row r="13380">
      <c r="A13380" s="10">
        <v>45246.0</v>
      </c>
      <c r="B13380" s="11" t="s">
        <v>6800</v>
      </c>
      <c r="C13380" s="12">
        <v>1.0</v>
      </c>
      <c r="D13380" s="12">
        <f t="shared" si="1"/>
        <v>16</v>
      </c>
    </row>
    <row r="13381">
      <c r="A13381" s="10">
        <v>45246.0</v>
      </c>
      <c r="B13381" s="11" t="s">
        <v>3083</v>
      </c>
      <c r="C13381" s="12">
        <v>1.0</v>
      </c>
      <c r="D13381" s="12">
        <f t="shared" si="1"/>
        <v>16</v>
      </c>
    </row>
    <row r="13382">
      <c r="A13382" s="10">
        <v>45234.0</v>
      </c>
      <c r="B13382" s="11" t="s">
        <v>72</v>
      </c>
      <c r="C13382" s="12">
        <v>1.0</v>
      </c>
      <c r="D13382" s="12">
        <f t="shared" si="1"/>
        <v>4</v>
      </c>
    </row>
    <row r="13383">
      <c r="A13383" s="10">
        <v>45234.0</v>
      </c>
      <c r="B13383" s="11" t="s">
        <v>306</v>
      </c>
      <c r="C13383" s="12">
        <v>1.0</v>
      </c>
      <c r="D13383" s="12">
        <f t="shared" si="1"/>
        <v>4</v>
      </c>
    </row>
    <row r="13384">
      <c r="A13384" s="10">
        <v>45234.0</v>
      </c>
      <c r="B13384" s="11" t="s">
        <v>3487</v>
      </c>
      <c r="C13384" s="12">
        <v>1.0</v>
      </c>
      <c r="D13384" s="12">
        <f t="shared" si="1"/>
        <v>4</v>
      </c>
    </row>
    <row r="13385">
      <c r="A13385" s="10">
        <v>45234.0</v>
      </c>
      <c r="B13385" s="11" t="s">
        <v>6801</v>
      </c>
      <c r="C13385" s="12">
        <v>1.0</v>
      </c>
      <c r="D13385" s="12">
        <f t="shared" si="1"/>
        <v>4</v>
      </c>
    </row>
    <row r="13386">
      <c r="A13386" s="10">
        <v>45234.0</v>
      </c>
      <c r="B13386" s="11" t="s">
        <v>885</v>
      </c>
      <c r="C13386" s="12">
        <v>1.0</v>
      </c>
      <c r="D13386" s="12">
        <f t="shared" si="1"/>
        <v>4</v>
      </c>
    </row>
    <row r="13387">
      <c r="A13387" s="10">
        <v>45234.0</v>
      </c>
      <c r="B13387" s="11" t="s">
        <v>552</v>
      </c>
      <c r="C13387" s="12">
        <v>1.0</v>
      </c>
      <c r="D13387" s="12">
        <f t="shared" si="1"/>
        <v>4</v>
      </c>
    </row>
    <row r="13388">
      <c r="A13388" s="10">
        <v>45234.0</v>
      </c>
      <c r="B13388" s="11" t="s">
        <v>1952</v>
      </c>
      <c r="C13388" s="12">
        <v>1.0</v>
      </c>
      <c r="D13388" s="12">
        <f t="shared" si="1"/>
        <v>4</v>
      </c>
    </row>
    <row r="13389">
      <c r="A13389" s="10">
        <v>45234.0</v>
      </c>
      <c r="B13389" s="11" t="s">
        <v>2420</v>
      </c>
      <c r="C13389" s="12">
        <v>1.0</v>
      </c>
      <c r="D13389" s="12">
        <f t="shared" si="1"/>
        <v>4</v>
      </c>
    </row>
    <row r="13390">
      <c r="A13390" s="10">
        <v>45234.0</v>
      </c>
      <c r="B13390" s="11" t="s">
        <v>418</v>
      </c>
      <c r="C13390" s="12">
        <v>1.0</v>
      </c>
      <c r="D13390" s="12">
        <f t="shared" si="1"/>
        <v>4</v>
      </c>
    </row>
    <row r="13391">
      <c r="A13391" s="10">
        <v>45234.0</v>
      </c>
      <c r="B13391" s="11" t="s">
        <v>6802</v>
      </c>
      <c r="C13391" s="12">
        <v>1.0</v>
      </c>
      <c r="D13391" s="12">
        <f t="shared" si="1"/>
        <v>4</v>
      </c>
    </row>
    <row r="13392">
      <c r="A13392" s="10">
        <v>45234.0</v>
      </c>
      <c r="B13392" s="11" t="s">
        <v>6029</v>
      </c>
      <c r="C13392" s="12">
        <v>1.0</v>
      </c>
      <c r="D13392" s="12">
        <f t="shared" si="1"/>
        <v>4</v>
      </c>
    </row>
    <row r="13393">
      <c r="A13393" s="10">
        <v>45234.0</v>
      </c>
      <c r="B13393" s="11" t="s">
        <v>6803</v>
      </c>
      <c r="C13393" s="12">
        <v>1.0</v>
      </c>
      <c r="D13393" s="12">
        <f t="shared" si="1"/>
        <v>4</v>
      </c>
    </row>
    <row r="13394">
      <c r="A13394" s="10">
        <v>45236.0</v>
      </c>
      <c r="B13394" s="11" t="s">
        <v>5856</v>
      </c>
      <c r="C13394" s="12">
        <v>1.0</v>
      </c>
      <c r="D13394" s="12">
        <f t="shared" si="1"/>
        <v>6</v>
      </c>
    </row>
    <row r="13395">
      <c r="A13395" s="10">
        <v>45236.0</v>
      </c>
      <c r="B13395" s="11" t="s">
        <v>615</v>
      </c>
      <c r="C13395" s="12">
        <v>1.0</v>
      </c>
      <c r="D13395" s="12">
        <f t="shared" si="1"/>
        <v>6</v>
      </c>
    </row>
    <row r="13396">
      <c r="A13396" s="10">
        <v>45236.0</v>
      </c>
      <c r="B13396" s="11" t="s">
        <v>594</v>
      </c>
      <c r="C13396" s="12">
        <v>1.0</v>
      </c>
      <c r="D13396" s="12">
        <f t="shared" si="1"/>
        <v>6</v>
      </c>
    </row>
    <row r="13397">
      <c r="A13397" s="10">
        <v>45236.0</v>
      </c>
      <c r="B13397" s="11" t="s">
        <v>3041</v>
      </c>
      <c r="C13397" s="12">
        <v>1.0</v>
      </c>
      <c r="D13397" s="12">
        <f t="shared" si="1"/>
        <v>6</v>
      </c>
    </row>
    <row r="13398">
      <c r="A13398" s="10">
        <v>45236.0</v>
      </c>
      <c r="B13398" s="11" t="s">
        <v>1748</v>
      </c>
      <c r="C13398" s="12">
        <v>1.0</v>
      </c>
      <c r="D13398" s="12">
        <f t="shared" si="1"/>
        <v>6</v>
      </c>
    </row>
    <row r="13399">
      <c r="A13399" s="10">
        <v>45236.0</v>
      </c>
      <c r="B13399" s="11" t="s">
        <v>1800</v>
      </c>
      <c r="C13399" s="12">
        <v>1.0</v>
      </c>
      <c r="D13399" s="12">
        <f t="shared" si="1"/>
        <v>6</v>
      </c>
    </row>
    <row r="13400">
      <c r="A13400" s="10">
        <v>45236.0</v>
      </c>
      <c r="B13400" s="11" t="s">
        <v>6804</v>
      </c>
      <c r="C13400" s="12">
        <v>1.0</v>
      </c>
      <c r="D13400" s="12">
        <f t="shared" si="1"/>
        <v>6</v>
      </c>
    </row>
    <row r="13401">
      <c r="A13401" s="10">
        <v>45236.0</v>
      </c>
      <c r="B13401" s="11" t="s">
        <v>4274</v>
      </c>
      <c r="C13401" s="12">
        <v>1.0</v>
      </c>
      <c r="D13401" s="12">
        <f t="shared" si="1"/>
        <v>6</v>
      </c>
    </row>
    <row r="13402">
      <c r="A13402" s="10">
        <v>45236.0</v>
      </c>
      <c r="B13402" s="11" t="s">
        <v>764</v>
      </c>
      <c r="C13402" s="12">
        <v>1.0</v>
      </c>
      <c r="D13402" s="12">
        <f t="shared" si="1"/>
        <v>6</v>
      </c>
    </row>
    <row r="13403">
      <c r="A13403" s="10">
        <v>45236.0</v>
      </c>
      <c r="B13403" s="11" t="s">
        <v>5599</v>
      </c>
      <c r="C13403" s="12">
        <v>1.0</v>
      </c>
      <c r="D13403" s="12">
        <f t="shared" si="1"/>
        <v>6</v>
      </c>
    </row>
    <row r="13404">
      <c r="A13404" s="10">
        <v>45236.0</v>
      </c>
      <c r="B13404" s="11" t="s">
        <v>6805</v>
      </c>
      <c r="C13404" s="12">
        <v>1.0</v>
      </c>
      <c r="D13404" s="12">
        <f t="shared" si="1"/>
        <v>6</v>
      </c>
    </row>
    <row r="13405">
      <c r="A13405" s="10">
        <v>45236.0</v>
      </c>
      <c r="B13405" s="11" t="s">
        <v>938</v>
      </c>
      <c r="C13405" s="12">
        <v>1.0</v>
      </c>
      <c r="D13405" s="12">
        <f t="shared" si="1"/>
        <v>6</v>
      </c>
    </row>
    <row r="13406">
      <c r="A13406" s="10">
        <v>45236.0</v>
      </c>
      <c r="B13406" s="11" t="s">
        <v>2332</v>
      </c>
      <c r="C13406" s="12">
        <v>1.0</v>
      </c>
      <c r="D13406" s="12">
        <f t="shared" si="1"/>
        <v>6</v>
      </c>
    </row>
    <row r="13407">
      <c r="A13407" s="10">
        <v>45236.0</v>
      </c>
      <c r="B13407" s="11" t="s">
        <v>38</v>
      </c>
      <c r="C13407" s="12">
        <v>1.0</v>
      </c>
      <c r="D13407" s="12">
        <f t="shared" si="1"/>
        <v>6</v>
      </c>
    </row>
    <row r="13408">
      <c r="A13408" s="10">
        <v>45236.0</v>
      </c>
      <c r="B13408" s="11" t="s">
        <v>692</v>
      </c>
      <c r="C13408" s="12">
        <v>1.0</v>
      </c>
      <c r="D13408" s="12">
        <f t="shared" si="1"/>
        <v>6</v>
      </c>
    </row>
    <row r="13409">
      <c r="A13409" s="10">
        <v>45236.0</v>
      </c>
      <c r="B13409" s="11" t="s">
        <v>5850</v>
      </c>
      <c r="C13409" s="12">
        <v>1.0</v>
      </c>
      <c r="D13409" s="12">
        <f t="shared" si="1"/>
        <v>6</v>
      </c>
    </row>
    <row r="13410">
      <c r="A13410" s="10">
        <v>45236.0</v>
      </c>
      <c r="B13410" s="11" t="s">
        <v>6806</v>
      </c>
      <c r="C13410" s="12">
        <v>1.0</v>
      </c>
      <c r="D13410" s="12">
        <f t="shared" si="1"/>
        <v>6</v>
      </c>
    </row>
    <row r="13411">
      <c r="A13411" s="10">
        <v>45236.0</v>
      </c>
      <c r="B13411" s="11" t="s">
        <v>3568</v>
      </c>
      <c r="C13411" s="12">
        <v>1.0</v>
      </c>
      <c r="D13411" s="12">
        <f t="shared" si="1"/>
        <v>6</v>
      </c>
    </row>
    <row r="13412">
      <c r="A13412" s="10">
        <v>45236.0</v>
      </c>
      <c r="B13412" s="11" t="s">
        <v>2003</v>
      </c>
      <c r="C13412" s="12">
        <v>1.0</v>
      </c>
      <c r="D13412" s="12">
        <f t="shared" si="1"/>
        <v>6</v>
      </c>
    </row>
    <row r="13413">
      <c r="A13413" s="10">
        <v>45236.0</v>
      </c>
      <c r="B13413" s="11" t="s">
        <v>6807</v>
      </c>
      <c r="C13413" s="12">
        <v>1.0</v>
      </c>
      <c r="D13413" s="12">
        <f t="shared" si="1"/>
        <v>6</v>
      </c>
    </row>
    <row r="13414">
      <c r="A13414" s="10">
        <v>45236.0</v>
      </c>
      <c r="B13414" s="11" t="s">
        <v>6808</v>
      </c>
      <c r="C13414" s="12">
        <v>1.0</v>
      </c>
      <c r="D13414" s="12">
        <f t="shared" si="1"/>
        <v>6</v>
      </c>
    </row>
    <row r="13415">
      <c r="A13415" s="10">
        <v>45236.0</v>
      </c>
      <c r="B13415" s="11" t="s">
        <v>6809</v>
      </c>
      <c r="C13415" s="12">
        <v>1.0</v>
      </c>
      <c r="D13415" s="12">
        <f t="shared" si="1"/>
        <v>6</v>
      </c>
    </row>
    <row r="13416">
      <c r="A13416" s="10">
        <v>45236.0</v>
      </c>
      <c r="B13416" s="11" t="s">
        <v>100</v>
      </c>
      <c r="C13416" s="12">
        <v>1.0</v>
      </c>
      <c r="D13416" s="12">
        <f t="shared" si="1"/>
        <v>6</v>
      </c>
    </row>
    <row r="13417">
      <c r="A13417" s="10">
        <v>45243.0</v>
      </c>
      <c r="B13417" s="11" t="s">
        <v>2952</v>
      </c>
      <c r="C13417" s="12">
        <v>1.0</v>
      </c>
      <c r="D13417" s="12">
        <f t="shared" si="1"/>
        <v>13</v>
      </c>
    </row>
    <row r="13418">
      <c r="A13418" s="10">
        <v>45243.0</v>
      </c>
      <c r="B13418" s="11" t="s">
        <v>246</v>
      </c>
      <c r="C13418" s="12">
        <v>1.0</v>
      </c>
      <c r="D13418" s="12">
        <f t="shared" si="1"/>
        <v>13</v>
      </c>
    </row>
    <row r="13419">
      <c r="A13419" s="10">
        <v>45243.0</v>
      </c>
      <c r="B13419" s="11" t="s">
        <v>3321</v>
      </c>
      <c r="C13419" s="12">
        <v>1.0</v>
      </c>
      <c r="D13419" s="12">
        <f t="shared" si="1"/>
        <v>13</v>
      </c>
    </row>
    <row r="13420">
      <c r="A13420" s="10">
        <v>45243.0</v>
      </c>
      <c r="B13420" s="11" t="s">
        <v>890</v>
      </c>
      <c r="C13420" s="12">
        <v>1.0</v>
      </c>
      <c r="D13420" s="12">
        <f t="shared" si="1"/>
        <v>13</v>
      </c>
    </row>
    <row r="13421">
      <c r="A13421" s="10">
        <v>45243.0</v>
      </c>
      <c r="B13421" s="11" t="s">
        <v>6097</v>
      </c>
      <c r="C13421" s="12">
        <v>1.0</v>
      </c>
      <c r="D13421" s="12">
        <f t="shared" si="1"/>
        <v>13</v>
      </c>
    </row>
    <row r="13422">
      <c r="A13422" s="10">
        <v>45243.0</v>
      </c>
      <c r="B13422" s="11" t="s">
        <v>545</v>
      </c>
      <c r="C13422" s="12">
        <v>1.0</v>
      </c>
      <c r="D13422" s="12">
        <f t="shared" si="1"/>
        <v>13</v>
      </c>
    </row>
    <row r="13423">
      <c r="A13423" s="10">
        <v>45243.0</v>
      </c>
      <c r="B13423" s="11" t="s">
        <v>1354</v>
      </c>
      <c r="C13423" s="12">
        <v>1.0</v>
      </c>
      <c r="D13423" s="12">
        <f t="shared" si="1"/>
        <v>13</v>
      </c>
    </row>
    <row r="13424">
      <c r="A13424" s="10">
        <v>45243.0</v>
      </c>
      <c r="B13424" s="11" t="s">
        <v>6810</v>
      </c>
      <c r="C13424" s="12">
        <v>1.0</v>
      </c>
      <c r="D13424" s="12">
        <f t="shared" si="1"/>
        <v>13</v>
      </c>
    </row>
    <row r="13425">
      <c r="A13425" s="10">
        <v>45243.0</v>
      </c>
      <c r="B13425" s="11" t="s">
        <v>5487</v>
      </c>
      <c r="C13425" s="12">
        <v>1.0</v>
      </c>
      <c r="D13425" s="12">
        <f t="shared" si="1"/>
        <v>13</v>
      </c>
    </row>
    <row r="13426">
      <c r="A13426" s="10">
        <v>45243.0</v>
      </c>
      <c r="B13426" s="11" t="s">
        <v>6811</v>
      </c>
      <c r="C13426" s="12">
        <v>1.0</v>
      </c>
      <c r="D13426" s="12">
        <f t="shared" si="1"/>
        <v>13</v>
      </c>
    </row>
    <row r="13427">
      <c r="A13427" s="10">
        <v>45243.0</v>
      </c>
      <c r="B13427" s="11" t="s">
        <v>2739</v>
      </c>
      <c r="C13427" s="12">
        <v>1.0</v>
      </c>
      <c r="D13427" s="12">
        <f t="shared" si="1"/>
        <v>13</v>
      </c>
    </row>
    <row r="13428">
      <c r="A13428" s="10">
        <v>45243.0</v>
      </c>
      <c r="B13428" s="11" t="s">
        <v>6812</v>
      </c>
      <c r="C13428" s="12">
        <v>1.0</v>
      </c>
      <c r="D13428" s="12">
        <f t="shared" si="1"/>
        <v>13</v>
      </c>
    </row>
    <row r="13429">
      <c r="A13429" s="10">
        <v>45243.0</v>
      </c>
      <c r="B13429" s="11" t="s">
        <v>5069</v>
      </c>
      <c r="C13429" s="12">
        <v>1.0</v>
      </c>
      <c r="D13429" s="12">
        <f t="shared" si="1"/>
        <v>13</v>
      </c>
    </row>
    <row r="13430">
      <c r="A13430" s="10">
        <v>45243.0</v>
      </c>
      <c r="B13430" s="11" t="s">
        <v>4463</v>
      </c>
      <c r="C13430" s="12">
        <v>1.0</v>
      </c>
      <c r="D13430" s="12">
        <f t="shared" si="1"/>
        <v>13</v>
      </c>
    </row>
    <row r="13431">
      <c r="A13431" s="10">
        <v>45243.0</v>
      </c>
      <c r="B13431" s="11" t="s">
        <v>6813</v>
      </c>
      <c r="C13431" s="12">
        <v>1.0</v>
      </c>
      <c r="D13431" s="12">
        <f t="shared" si="1"/>
        <v>13</v>
      </c>
    </row>
    <row r="13432">
      <c r="A13432" s="10">
        <v>45243.0</v>
      </c>
      <c r="B13432" s="11" t="s">
        <v>1995</v>
      </c>
      <c r="C13432" s="12">
        <v>1.0</v>
      </c>
      <c r="D13432" s="12">
        <f t="shared" si="1"/>
        <v>13</v>
      </c>
    </row>
    <row r="13433">
      <c r="A13433" s="10">
        <v>45243.0</v>
      </c>
      <c r="B13433" s="11" t="s">
        <v>6814</v>
      </c>
      <c r="C13433" s="12">
        <v>1.0</v>
      </c>
      <c r="D13433" s="12">
        <f t="shared" si="1"/>
        <v>13</v>
      </c>
    </row>
    <row r="13434">
      <c r="A13434" s="10">
        <v>45243.0</v>
      </c>
      <c r="B13434" s="11" t="s">
        <v>6146</v>
      </c>
      <c r="C13434" s="12">
        <v>1.0</v>
      </c>
      <c r="D13434" s="12">
        <f t="shared" si="1"/>
        <v>13</v>
      </c>
    </row>
    <row r="13435">
      <c r="A13435" s="10">
        <v>45243.0</v>
      </c>
      <c r="B13435" s="11" t="s">
        <v>6815</v>
      </c>
      <c r="C13435" s="12">
        <v>1.0</v>
      </c>
      <c r="D13435" s="12">
        <f t="shared" si="1"/>
        <v>13</v>
      </c>
    </row>
    <row r="13436">
      <c r="A13436" s="10">
        <v>45243.0</v>
      </c>
      <c r="B13436" s="11" t="s">
        <v>6668</v>
      </c>
      <c r="C13436" s="12">
        <v>1.0</v>
      </c>
      <c r="D13436" s="12">
        <f t="shared" si="1"/>
        <v>13</v>
      </c>
    </row>
    <row r="13437">
      <c r="A13437" s="10">
        <v>45243.0</v>
      </c>
      <c r="B13437" s="11" t="s">
        <v>495</v>
      </c>
      <c r="C13437" s="12">
        <v>1.0</v>
      </c>
      <c r="D13437" s="12">
        <f t="shared" si="1"/>
        <v>13</v>
      </c>
    </row>
    <row r="13438">
      <c r="A13438" s="10">
        <v>45243.0</v>
      </c>
      <c r="B13438" s="11" t="s">
        <v>6073</v>
      </c>
      <c r="C13438" s="12">
        <v>1.0</v>
      </c>
      <c r="D13438" s="12">
        <f t="shared" si="1"/>
        <v>13</v>
      </c>
    </row>
    <row r="13439">
      <c r="A13439" s="10">
        <v>45243.0</v>
      </c>
      <c r="B13439" s="11" t="s">
        <v>4567</v>
      </c>
      <c r="C13439" s="12">
        <v>1.0</v>
      </c>
      <c r="D13439" s="12">
        <f t="shared" si="1"/>
        <v>13</v>
      </c>
    </row>
    <row r="13440">
      <c r="A13440" s="10">
        <v>45244.0</v>
      </c>
      <c r="B13440" s="11" t="s">
        <v>6816</v>
      </c>
      <c r="C13440" s="12">
        <v>1.0</v>
      </c>
      <c r="D13440" s="12">
        <f t="shared" si="1"/>
        <v>14</v>
      </c>
    </row>
    <row r="13441">
      <c r="A13441" s="10">
        <v>45244.0</v>
      </c>
      <c r="B13441" s="11" t="s">
        <v>534</v>
      </c>
      <c r="C13441" s="12">
        <v>1.0</v>
      </c>
      <c r="D13441" s="12">
        <f t="shared" si="1"/>
        <v>14</v>
      </c>
    </row>
    <row r="13442">
      <c r="A13442" s="10">
        <v>45244.0</v>
      </c>
      <c r="B13442" s="11" t="s">
        <v>6817</v>
      </c>
      <c r="C13442" s="12">
        <v>1.0</v>
      </c>
      <c r="D13442" s="12">
        <f t="shared" si="1"/>
        <v>14</v>
      </c>
    </row>
    <row r="13443">
      <c r="A13443" s="10">
        <v>45244.0</v>
      </c>
      <c r="B13443" s="11" t="s">
        <v>3964</v>
      </c>
      <c r="C13443" s="12">
        <v>1.0</v>
      </c>
      <c r="D13443" s="12">
        <f t="shared" si="1"/>
        <v>14</v>
      </c>
    </row>
    <row r="13444">
      <c r="A13444" s="10">
        <v>45244.0</v>
      </c>
      <c r="B13444" s="11" t="s">
        <v>1404</v>
      </c>
      <c r="C13444" s="12">
        <v>1.0</v>
      </c>
      <c r="D13444" s="12">
        <f t="shared" si="1"/>
        <v>14</v>
      </c>
    </row>
    <row r="13445">
      <c r="A13445" s="10">
        <v>45244.0</v>
      </c>
      <c r="B13445" s="11" t="s">
        <v>2791</v>
      </c>
      <c r="C13445" s="12">
        <v>1.0</v>
      </c>
      <c r="D13445" s="12">
        <f t="shared" si="1"/>
        <v>14</v>
      </c>
    </row>
    <row r="13446">
      <c r="A13446" s="10">
        <v>45244.0</v>
      </c>
      <c r="B13446" s="11" t="s">
        <v>6004</v>
      </c>
      <c r="C13446" s="12">
        <v>1.0</v>
      </c>
      <c r="D13446" s="12">
        <f t="shared" si="1"/>
        <v>14</v>
      </c>
    </row>
    <row r="13447">
      <c r="A13447" s="10">
        <v>45244.0</v>
      </c>
      <c r="B13447" s="11" t="s">
        <v>129</v>
      </c>
      <c r="C13447" s="12">
        <v>1.0</v>
      </c>
      <c r="D13447" s="12">
        <f t="shared" si="1"/>
        <v>14</v>
      </c>
    </row>
    <row r="13448">
      <c r="A13448" s="10">
        <v>45244.0</v>
      </c>
      <c r="B13448" s="11" t="s">
        <v>1493</v>
      </c>
      <c r="C13448" s="12">
        <v>1.0</v>
      </c>
      <c r="D13448" s="12">
        <f t="shared" si="1"/>
        <v>14</v>
      </c>
    </row>
    <row r="13449">
      <c r="A13449" s="10">
        <v>45244.0</v>
      </c>
      <c r="B13449" s="11" t="s">
        <v>145</v>
      </c>
      <c r="C13449" s="12">
        <v>1.0</v>
      </c>
      <c r="D13449" s="12">
        <f t="shared" si="1"/>
        <v>14</v>
      </c>
    </row>
    <row r="13450">
      <c r="A13450" s="10">
        <v>45244.0</v>
      </c>
      <c r="B13450" s="11" t="s">
        <v>530</v>
      </c>
      <c r="C13450" s="12">
        <v>1.0</v>
      </c>
      <c r="D13450" s="12">
        <f t="shared" si="1"/>
        <v>14</v>
      </c>
    </row>
    <row r="13451">
      <c r="A13451" s="10">
        <v>45244.0</v>
      </c>
      <c r="B13451" s="11" t="s">
        <v>69</v>
      </c>
      <c r="C13451" s="12">
        <v>1.0</v>
      </c>
      <c r="D13451" s="12">
        <f t="shared" si="1"/>
        <v>14</v>
      </c>
    </row>
    <row r="13452">
      <c r="A13452" s="10">
        <v>45244.0</v>
      </c>
      <c r="B13452" s="11" t="s">
        <v>6818</v>
      </c>
      <c r="C13452" s="12">
        <v>1.0</v>
      </c>
      <c r="D13452" s="12">
        <f t="shared" si="1"/>
        <v>14</v>
      </c>
    </row>
    <row r="13453">
      <c r="A13453" s="10">
        <v>45244.0</v>
      </c>
      <c r="B13453" s="11" t="s">
        <v>4362</v>
      </c>
      <c r="C13453" s="12">
        <v>1.0</v>
      </c>
      <c r="D13453" s="12">
        <f t="shared" si="1"/>
        <v>14</v>
      </c>
    </row>
    <row r="13454">
      <c r="A13454" s="10">
        <v>45244.0</v>
      </c>
      <c r="B13454" s="11" t="s">
        <v>6819</v>
      </c>
      <c r="C13454" s="12">
        <v>1.0</v>
      </c>
      <c r="D13454" s="12">
        <f t="shared" si="1"/>
        <v>14</v>
      </c>
    </row>
    <row r="13455">
      <c r="A13455" s="10">
        <v>45244.0</v>
      </c>
      <c r="B13455" s="11" t="s">
        <v>5967</v>
      </c>
      <c r="C13455" s="12">
        <v>1.0</v>
      </c>
      <c r="D13455" s="12">
        <f t="shared" si="1"/>
        <v>14</v>
      </c>
    </row>
    <row r="13456">
      <c r="A13456" s="10">
        <v>45244.0</v>
      </c>
      <c r="B13456" s="11" t="s">
        <v>6481</v>
      </c>
      <c r="C13456" s="12">
        <v>1.0</v>
      </c>
      <c r="D13456" s="12">
        <f t="shared" si="1"/>
        <v>14</v>
      </c>
    </row>
    <row r="13457">
      <c r="A13457" s="10">
        <v>45244.0</v>
      </c>
      <c r="B13457" s="11" t="s">
        <v>5567</v>
      </c>
      <c r="C13457" s="12">
        <v>1.0</v>
      </c>
      <c r="D13457" s="12">
        <f t="shared" si="1"/>
        <v>14</v>
      </c>
    </row>
    <row r="13458">
      <c r="A13458" s="10">
        <v>45244.0</v>
      </c>
      <c r="B13458" s="11" t="s">
        <v>2137</v>
      </c>
      <c r="C13458" s="12">
        <v>1.0</v>
      </c>
      <c r="D13458" s="12">
        <f t="shared" si="1"/>
        <v>14</v>
      </c>
    </row>
    <row r="13459">
      <c r="A13459" s="10">
        <v>45244.0</v>
      </c>
      <c r="B13459" s="11" t="s">
        <v>4752</v>
      </c>
      <c r="C13459" s="12">
        <v>1.0</v>
      </c>
      <c r="D13459" s="12">
        <f t="shared" si="1"/>
        <v>14</v>
      </c>
    </row>
    <row r="13460">
      <c r="A13460" s="10">
        <v>45244.0</v>
      </c>
      <c r="B13460" s="11" t="s">
        <v>6820</v>
      </c>
      <c r="C13460" s="12">
        <v>1.0</v>
      </c>
      <c r="D13460" s="12">
        <f t="shared" si="1"/>
        <v>14</v>
      </c>
    </row>
    <row r="13461">
      <c r="A13461" s="10">
        <v>45244.0</v>
      </c>
      <c r="B13461" s="11" t="s">
        <v>6821</v>
      </c>
      <c r="C13461" s="12">
        <v>1.0</v>
      </c>
      <c r="D13461" s="12">
        <f t="shared" si="1"/>
        <v>14</v>
      </c>
    </row>
    <row r="13462">
      <c r="A13462" s="10">
        <v>45244.0</v>
      </c>
      <c r="B13462" s="11" t="s">
        <v>6822</v>
      </c>
      <c r="C13462" s="12">
        <v>1.0</v>
      </c>
      <c r="D13462" s="12">
        <f t="shared" si="1"/>
        <v>14</v>
      </c>
    </row>
    <row r="13463">
      <c r="A13463" s="10">
        <v>45244.0</v>
      </c>
      <c r="B13463" s="11" t="s">
        <v>4380</v>
      </c>
      <c r="C13463" s="12">
        <v>1.0</v>
      </c>
      <c r="D13463" s="12">
        <f t="shared" si="1"/>
        <v>14</v>
      </c>
    </row>
    <row r="13464">
      <c r="A13464" s="10">
        <v>45244.0</v>
      </c>
      <c r="B13464" s="11" t="s">
        <v>495</v>
      </c>
      <c r="C13464" s="12">
        <v>1.0</v>
      </c>
      <c r="D13464" s="12">
        <f t="shared" si="1"/>
        <v>14</v>
      </c>
    </row>
    <row r="13465">
      <c r="A13465" s="10">
        <v>45244.0</v>
      </c>
      <c r="B13465" s="11" t="s">
        <v>5097</v>
      </c>
      <c r="C13465" s="12">
        <v>1.0</v>
      </c>
      <c r="D13465" s="12">
        <f t="shared" si="1"/>
        <v>14</v>
      </c>
    </row>
    <row r="13466">
      <c r="A13466" s="10">
        <v>45249.0</v>
      </c>
      <c r="B13466" s="11" t="s">
        <v>4997</v>
      </c>
      <c r="C13466" s="12">
        <v>1.0</v>
      </c>
      <c r="D13466" s="12">
        <f t="shared" si="1"/>
        <v>19</v>
      </c>
    </row>
    <row r="13467">
      <c r="A13467" s="10">
        <v>45249.0</v>
      </c>
      <c r="B13467" s="11" t="s">
        <v>6823</v>
      </c>
      <c r="C13467" s="12">
        <v>1.0</v>
      </c>
      <c r="D13467" s="12">
        <f t="shared" si="1"/>
        <v>19</v>
      </c>
    </row>
    <row r="13468">
      <c r="A13468" s="10">
        <v>45249.0</v>
      </c>
      <c r="B13468" s="11" t="s">
        <v>6824</v>
      </c>
      <c r="C13468" s="12">
        <v>1.0</v>
      </c>
      <c r="D13468" s="12">
        <f t="shared" si="1"/>
        <v>19</v>
      </c>
    </row>
    <row r="13469">
      <c r="A13469" s="10">
        <v>45249.0</v>
      </c>
      <c r="B13469" s="11" t="s">
        <v>4173</v>
      </c>
      <c r="C13469" s="12">
        <v>1.0</v>
      </c>
      <c r="D13469" s="12">
        <f t="shared" si="1"/>
        <v>19</v>
      </c>
    </row>
    <row r="13470">
      <c r="A13470" s="10">
        <v>45249.0</v>
      </c>
      <c r="B13470" s="11" t="s">
        <v>892</v>
      </c>
      <c r="C13470" s="12">
        <v>1.0</v>
      </c>
      <c r="D13470" s="12">
        <f t="shared" si="1"/>
        <v>19</v>
      </c>
    </row>
    <row r="13471">
      <c r="A13471" s="10">
        <v>45249.0</v>
      </c>
      <c r="B13471" s="11" t="s">
        <v>6109</v>
      </c>
      <c r="C13471" s="12">
        <v>1.0</v>
      </c>
      <c r="D13471" s="12">
        <f t="shared" si="1"/>
        <v>19</v>
      </c>
    </row>
    <row r="13472">
      <c r="A13472" s="10">
        <v>45249.0</v>
      </c>
      <c r="B13472" s="11" t="s">
        <v>6825</v>
      </c>
      <c r="C13472" s="12">
        <v>1.0</v>
      </c>
      <c r="D13472" s="12">
        <f t="shared" si="1"/>
        <v>19</v>
      </c>
    </row>
    <row r="13473">
      <c r="A13473" s="10">
        <v>45249.0</v>
      </c>
      <c r="B13473" s="11" t="s">
        <v>1112</v>
      </c>
      <c r="C13473" s="12">
        <v>1.0</v>
      </c>
      <c r="D13473" s="12">
        <f t="shared" si="1"/>
        <v>19</v>
      </c>
    </row>
    <row r="13474">
      <c r="A13474" s="10">
        <v>45249.0</v>
      </c>
      <c r="B13474" s="11" t="s">
        <v>6826</v>
      </c>
      <c r="C13474" s="12">
        <v>1.0</v>
      </c>
      <c r="D13474" s="12">
        <f t="shared" si="1"/>
        <v>19</v>
      </c>
    </row>
    <row r="13475">
      <c r="A13475" s="10">
        <v>45245.0</v>
      </c>
      <c r="B13475" s="11" t="s">
        <v>4656</v>
      </c>
      <c r="C13475" s="12">
        <v>1.0</v>
      </c>
      <c r="D13475" s="12">
        <f t="shared" si="1"/>
        <v>15</v>
      </c>
    </row>
    <row r="13476">
      <c r="A13476" s="10">
        <v>45245.0</v>
      </c>
      <c r="B13476" s="11" t="s">
        <v>1930</v>
      </c>
      <c r="C13476" s="12">
        <v>1.0</v>
      </c>
      <c r="D13476" s="12">
        <f t="shared" si="1"/>
        <v>15</v>
      </c>
    </row>
    <row r="13477">
      <c r="A13477" s="10">
        <v>45245.0</v>
      </c>
      <c r="B13477" s="11" t="s">
        <v>2315</v>
      </c>
      <c r="C13477" s="12">
        <v>1.0</v>
      </c>
      <c r="D13477" s="12">
        <f t="shared" si="1"/>
        <v>15</v>
      </c>
    </row>
    <row r="13478">
      <c r="A13478" s="10">
        <v>45245.0</v>
      </c>
      <c r="B13478" s="11" t="s">
        <v>661</v>
      </c>
      <c r="C13478" s="12">
        <v>1.0</v>
      </c>
      <c r="D13478" s="12">
        <f t="shared" si="1"/>
        <v>15</v>
      </c>
    </row>
    <row r="13479">
      <c r="A13479" s="10">
        <v>45245.0</v>
      </c>
      <c r="B13479" s="11" t="s">
        <v>6827</v>
      </c>
      <c r="C13479" s="12">
        <v>1.0</v>
      </c>
      <c r="D13479" s="12">
        <f t="shared" si="1"/>
        <v>15</v>
      </c>
    </row>
    <row r="13480">
      <c r="A13480" s="10">
        <v>45245.0</v>
      </c>
      <c r="B13480" s="11" t="s">
        <v>112</v>
      </c>
      <c r="C13480" s="12">
        <v>1.0</v>
      </c>
      <c r="D13480" s="12">
        <f t="shared" si="1"/>
        <v>15</v>
      </c>
    </row>
    <row r="13481">
      <c r="A13481" s="10">
        <v>45245.0</v>
      </c>
      <c r="B13481" s="11" t="s">
        <v>689</v>
      </c>
      <c r="C13481" s="12">
        <v>1.0</v>
      </c>
      <c r="D13481" s="12">
        <f t="shared" si="1"/>
        <v>15</v>
      </c>
    </row>
    <row r="13482">
      <c r="A13482" s="10">
        <v>45245.0</v>
      </c>
      <c r="B13482" s="11" t="s">
        <v>6377</v>
      </c>
      <c r="C13482" s="12">
        <v>1.0</v>
      </c>
      <c r="D13482" s="12">
        <f t="shared" si="1"/>
        <v>15</v>
      </c>
    </row>
    <row r="13483">
      <c r="A13483" s="10">
        <v>45245.0</v>
      </c>
      <c r="B13483" s="11" t="s">
        <v>982</v>
      </c>
      <c r="C13483" s="12">
        <v>1.0</v>
      </c>
      <c r="D13483" s="12">
        <f t="shared" si="1"/>
        <v>15</v>
      </c>
    </row>
    <row r="13484">
      <c r="A13484" s="10">
        <v>45245.0</v>
      </c>
      <c r="B13484" s="11" t="s">
        <v>4242</v>
      </c>
      <c r="C13484" s="12">
        <v>1.0</v>
      </c>
      <c r="D13484" s="12">
        <f t="shared" si="1"/>
        <v>15</v>
      </c>
    </row>
    <row r="13485">
      <c r="A13485" s="10">
        <v>45245.0</v>
      </c>
      <c r="B13485" s="11" t="s">
        <v>6828</v>
      </c>
      <c r="C13485" s="12">
        <v>1.0</v>
      </c>
      <c r="D13485" s="12">
        <f t="shared" si="1"/>
        <v>15</v>
      </c>
    </row>
    <row r="13486">
      <c r="A13486" s="10">
        <v>45245.0</v>
      </c>
      <c r="B13486" s="11" t="s">
        <v>3718</v>
      </c>
      <c r="C13486" s="12">
        <v>1.0</v>
      </c>
      <c r="D13486" s="12">
        <f t="shared" si="1"/>
        <v>15</v>
      </c>
    </row>
    <row r="13487">
      <c r="A13487" s="10">
        <v>45245.0</v>
      </c>
      <c r="B13487" s="11" t="s">
        <v>1009</v>
      </c>
      <c r="C13487" s="12">
        <v>1.0</v>
      </c>
      <c r="D13487" s="12">
        <f t="shared" si="1"/>
        <v>15</v>
      </c>
    </row>
    <row r="13488">
      <c r="A13488" s="10">
        <v>45245.0</v>
      </c>
      <c r="B13488" s="11" t="s">
        <v>3909</v>
      </c>
      <c r="C13488" s="12">
        <v>1.0</v>
      </c>
      <c r="D13488" s="12">
        <f t="shared" si="1"/>
        <v>15</v>
      </c>
    </row>
    <row r="13489">
      <c r="A13489" s="10">
        <v>45241.0</v>
      </c>
      <c r="B13489" s="11" t="s">
        <v>3568</v>
      </c>
      <c r="C13489" s="12">
        <v>2.0</v>
      </c>
      <c r="D13489" s="12">
        <f t="shared" si="1"/>
        <v>11</v>
      </c>
    </row>
    <row r="13490">
      <c r="A13490" s="10">
        <v>45241.0</v>
      </c>
      <c r="B13490" s="11" t="s">
        <v>6829</v>
      </c>
      <c r="C13490" s="12">
        <v>2.0</v>
      </c>
      <c r="D13490" s="12">
        <f t="shared" si="1"/>
        <v>11</v>
      </c>
    </row>
    <row r="13491">
      <c r="A13491" s="10">
        <v>45241.0</v>
      </c>
      <c r="B13491" s="11" t="s">
        <v>1023</v>
      </c>
      <c r="C13491" s="12">
        <v>2.0</v>
      </c>
      <c r="D13491" s="12">
        <f t="shared" si="1"/>
        <v>11</v>
      </c>
    </row>
    <row r="13492">
      <c r="A13492" s="10">
        <v>45241.0</v>
      </c>
      <c r="B13492" s="11" t="s">
        <v>6031</v>
      </c>
      <c r="C13492" s="12">
        <v>2.0</v>
      </c>
      <c r="D13492" s="12">
        <f t="shared" si="1"/>
        <v>11</v>
      </c>
    </row>
    <row r="13493">
      <c r="A13493" s="10">
        <v>45258.0</v>
      </c>
      <c r="B13493" s="11" t="s">
        <v>1857</v>
      </c>
      <c r="C13493" s="12">
        <v>2.0</v>
      </c>
      <c r="D13493" s="12">
        <f t="shared" si="1"/>
        <v>28</v>
      </c>
    </row>
    <row r="13494">
      <c r="A13494" s="10">
        <v>45258.0</v>
      </c>
      <c r="B13494" s="11" t="s">
        <v>6830</v>
      </c>
      <c r="C13494" s="12">
        <v>2.0</v>
      </c>
      <c r="D13494" s="12">
        <f t="shared" si="1"/>
        <v>28</v>
      </c>
    </row>
    <row r="13495">
      <c r="A13495" s="10">
        <v>45258.0</v>
      </c>
      <c r="B13495" s="11" t="s">
        <v>6831</v>
      </c>
      <c r="C13495" s="12">
        <v>2.0</v>
      </c>
      <c r="D13495" s="12">
        <f t="shared" si="1"/>
        <v>28</v>
      </c>
    </row>
    <row r="13496">
      <c r="A13496" s="10">
        <v>45258.0</v>
      </c>
      <c r="B13496" s="11" t="s">
        <v>6832</v>
      </c>
      <c r="C13496" s="12">
        <v>2.0</v>
      </c>
      <c r="D13496" s="12">
        <f t="shared" si="1"/>
        <v>28</v>
      </c>
    </row>
    <row r="13497">
      <c r="A13497" s="10">
        <v>45258.0</v>
      </c>
      <c r="B13497" s="11" t="s">
        <v>6833</v>
      </c>
      <c r="C13497" s="12">
        <v>2.0</v>
      </c>
      <c r="D13497" s="12">
        <f t="shared" si="1"/>
        <v>28</v>
      </c>
    </row>
    <row r="13498">
      <c r="A13498" s="10">
        <v>45258.0</v>
      </c>
      <c r="B13498" s="11" t="s">
        <v>6422</v>
      </c>
      <c r="C13498" s="12">
        <v>2.0</v>
      </c>
      <c r="D13498" s="12">
        <f t="shared" si="1"/>
        <v>28</v>
      </c>
    </row>
    <row r="13499">
      <c r="A13499" s="10">
        <v>45258.0</v>
      </c>
      <c r="B13499" s="11" t="s">
        <v>771</v>
      </c>
      <c r="C13499" s="12">
        <v>2.0</v>
      </c>
      <c r="D13499" s="12">
        <f t="shared" si="1"/>
        <v>28</v>
      </c>
    </row>
    <row r="13500">
      <c r="A13500" s="10">
        <v>45248.0</v>
      </c>
      <c r="B13500" s="11" t="s">
        <v>298</v>
      </c>
      <c r="C13500" s="12">
        <v>2.0</v>
      </c>
      <c r="D13500" s="12">
        <f t="shared" si="1"/>
        <v>18</v>
      </c>
    </row>
    <row r="13501">
      <c r="A13501" s="10">
        <v>45248.0</v>
      </c>
      <c r="B13501" s="11" t="s">
        <v>800</v>
      </c>
      <c r="C13501" s="12">
        <v>2.0</v>
      </c>
      <c r="D13501" s="12">
        <f t="shared" si="1"/>
        <v>18</v>
      </c>
    </row>
    <row r="13502">
      <c r="A13502" s="10">
        <v>45259.0</v>
      </c>
      <c r="B13502" s="11" t="s">
        <v>2421</v>
      </c>
      <c r="C13502" s="12">
        <v>2.0</v>
      </c>
      <c r="D13502" s="12">
        <f t="shared" si="1"/>
        <v>29</v>
      </c>
    </row>
    <row r="13503">
      <c r="A13503" s="10">
        <v>45259.0</v>
      </c>
      <c r="B13503" s="11" t="s">
        <v>1418</v>
      </c>
      <c r="C13503" s="12">
        <v>2.0</v>
      </c>
      <c r="D13503" s="12">
        <f t="shared" si="1"/>
        <v>29</v>
      </c>
    </row>
    <row r="13504">
      <c r="A13504" s="10">
        <v>45259.0</v>
      </c>
      <c r="B13504" s="11" t="s">
        <v>1116</v>
      </c>
      <c r="C13504" s="12">
        <v>2.0</v>
      </c>
      <c r="D13504" s="12">
        <f t="shared" si="1"/>
        <v>29</v>
      </c>
    </row>
    <row r="13505">
      <c r="A13505" s="10">
        <v>45259.0</v>
      </c>
      <c r="B13505" s="11" t="s">
        <v>4092</v>
      </c>
      <c r="C13505" s="12">
        <v>2.0</v>
      </c>
      <c r="D13505" s="12">
        <f t="shared" si="1"/>
        <v>29</v>
      </c>
    </row>
    <row r="13506">
      <c r="A13506" s="10">
        <v>45259.0</v>
      </c>
      <c r="B13506" s="11" t="s">
        <v>121</v>
      </c>
      <c r="C13506" s="12">
        <v>2.0</v>
      </c>
      <c r="D13506" s="12">
        <f t="shared" si="1"/>
        <v>29</v>
      </c>
    </row>
    <row r="13507">
      <c r="A13507" s="10">
        <v>45259.0</v>
      </c>
      <c r="B13507" s="11" t="s">
        <v>6834</v>
      </c>
      <c r="C13507" s="12">
        <v>2.0</v>
      </c>
      <c r="D13507" s="12">
        <f t="shared" si="1"/>
        <v>29</v>
      </c>
    </row>
    <row r="13508">
      <c r="A13508" s="10">
        <v>45259.0</v>
      </c>
      <c r="B13508" s="11" t="s">
        <v>350</v>
      </c>
      <c r="C13508" s="12">
        <v>2.0</v>
      </c>
      <c r="D13508" s="12">
        <f t="shared" si="1"/>
        <v>29</v>
      </c>
    </row>
    <row r="13509">
      <c r="A13509" s="10">
        <v>45242.0</v>
      </c>
      <c r="B13509" s="11" t="s">
        <v>3665</v>
      </c>
      <c r="C13509" s="12">
        <v>2.0</v>
      </c>
      <c r="D13509" s="12">
        <f t="shared" si="1"/>
        <v>12</v>
      </c>
    </row>
    <row r="13510">
      <c r="A13510" s="10">
        <v>45242.0</v>
      </c>
      <c r="B13510" s="11" t="s">
        <v>6835</v>
      </c>
      <c r="C13510" s="12">
        <v>2.0</v>
      </c>
      <c r="D13510" s="12">
        <f t="shared" si="1"/>
        <v>12</v>
      </c>
    </row>
    <row r="13511">
      <c r="A13511" s="10">
        <v>45242.0</v>
      </c>
      <c r="B13511" s="11" t="s">
        <v>6836</v>
      </c>
      <c r="C13511" s="12">
        <v>2.0</v>
      </c>
      <c r="D13511" s="12">
        <f t="shared" si="1"/>
        <v>12</v>
      </c>
    </row>
    <row r="13512">
      <c r="A13512" s="10">
        <v>45242.0</v>
      </c>
      <c r="B13512" s="11" t="s">
        <v>1130</v>
      </c>
      <c r="C13512" s="12">
        <v>2.0</v>
      </c>
      <c r="D13512" s="12">
        <f t="shared" si="1"/>
        <v>12</v>
      </c>
    </row>
    <row r="13513">
      <c r="A13513" s="10">
        <v>45242.0</v>
      </c>
      <c r="B13513" s="11" t="s">
        <v>268</v>
      </c>
      <c r="C13513" s="12">
        <v>2.0</v>
      </c>
      <c r="D13513" s="12">
        <f t="shared" si="1"/>
        <v>12</v>
      </c>
    </row>
    <row r="13514">
      <c r="A13514" s="10">
        <v>45242.0</v>
      </c>
      <c r="B13514" s="11" t="s">
        <v>5039</v>
      </c>
      <c r="C13514" s="12">
        <v>2.0</v>
      </c>
      <c r="D13514" s="12">
        <f t="shared" si="1"/>
        <v>12</v>
      </c>
    </row>
    <row r="13515">
      <c r="A13515" s="10">
        <v>45242.0</v>
      </c>
      <c r="B13515" s="11" t="s">
        <v>6837</v>
      </c>
      <c r="C13515" s="12">
        <v>2.0</v>
      </c>
      <c r="D13515" s="12">
        <f t="shared" si="1"/>
        <v>12</v>
      </c>
    </row>
    <row r="13516">
      <c r="A13516" s="10">
        <v>45242.0</v>
      </c>
      <c r="B13516" s="11" t="s">
        <v>3051</v>
      </c>
      <c r="C13516" s="12">
        <v>2.0</v>
      </c>
      <c r="D13516" s="12">
        <f t="shared" si="1"/>
        <v>12</v>
      </c>
    </row>
    <row r="13517">
      <c r="A13517" s="10">
        <v>45242.0</v>
      </c>
      <c r="B13517" s="11" t="s">
        <v>4245</v>
      </c>
      <c r="C13517" s="12">
        <v>2.0</v>
      </c>
      <c r="D13517" s="12">
        <f t="shared" si="1"/>
        <v>12</v>
      </c>
    </row>
    <row r="13518">
      <c r="A13518" s="10">
        <v>45238.0</v>
      </c>
      <c r="B13518" s="11" t="s">
        <v>1511</v>
      </c>
      <c r="C13518" s="12">
        <v>2.0</v>
      </c>
      <c r="D13518" s="12">
        <f t="shared" si="1"/>
        <v>8</v>
      </c>
    </row>
    <row r="13519">
      <c r="A13519" s="10">
        <v>45238.0</v>
      </c>
      <c r="B13519" s="11" t="s">
        <v>2174</v>
      </c>
      <c r="C13519" s="12">
        <v>2.0</v>
      </c>
      <c r="D13519" s="12">
        <f t="shared" si="1"/>
        <v>8</v>
      </c>
    </row>
    <row r="13520">
      <c r="A13520" s="10">
        <v>45238.0</v>
      </c>
      <c r="B13520" s="11" t="s">
        <v>4814</v>
      </c>
      <c r="C13520" s="12">
        <v>2.0</v>
      </c>
      <c r="D13520" s="12">
        <f t="shared" si="1"/>
        <v>8</v>
      </c>
    </row>
    <row r="13521">
      <c r="A13521" s="10">
        <v>45238.0</v>
      </c>
      <c r="B13521" s="11" t="s">
        <v>2141</v>
      </c>
      <c r="C13521" s="12">
        <v>2.0</v>
      </c>
      <c r="D13521" s="12">
        <f t="shared" si="1"/>
        <v>8</v>
      </c>
    </row>
    <row r="13522">
      <c r="A13522" s="10">
        <v>45238.0</v>
      </c>
      <c r="B13522" s="11" t="s">
        <v>6838</v>
      </c>
      <c r="C13522" s="12">
        <v>2.0</v>
      </c>
      <c r="D13522" s="12">
        <f t="shared" si="1"/>
        <v>8</v>
      </c>
    </row>
    <row r="13523">
      <c r="A13523" s="10">
        <v>45238.0</v>
      </c>
      <c r="B13523" s="11" t="s">
        <v>6029</v>
      </c>
      <c r="C13523" s="12">
        <v>2.0</v>
      </c>
      <c r="D13523" s="12">
        <f t="shared" si="1"/>
        <v>8</v>
      </c>
    </row>
    <row r="13524">
      <c r="A13524" s="10">
        <v>45231.0</v>
      </c>
      <c r="B13524" s="11" t="s">
        <v>3390</v>
      </c>
      <c r="C13524" s="12">
        <v>2.0</v>
      </c>
      <c r="D13524" s="12">
        <f t="shared" si="1"/>
        <v>1</v>
      </c>
    </row>
    <row r="13525">
      <c r="A13525" s="10">
        <v>45231.0</v>
      </c>
      <c r="B13525" s="11" t="s">
        <v>2413</v>
      </c>
      <c r="C13525" s="12">
        <v>2.0</v>
      </c>
      <c r="D13525" s="12">
        <f t="shared" si="1"/>
        <v>1</v>
      </c>
    </row>
    <row r="13526">
      <c r="A13526" s="10">
        <v>45231.0</v>
      </c>
      <c r="B13526" s="11" t="s">
        <v>2707</v>
      </c>
      <c r="C13526" s="12">
        <v>2.0</v>
      </c>
      <c r="D13526" s="12">
        <f t="shared" si="1"/>
        <v>1</v>
      </c>
    </row>
    <row r="13527">
      <c r="A13527" s="10">
        <v>45231.0</v>
      </c>
      <c r="B13527" s="11" t="s">
        <v>1255</v>
      </c>
      <c r="C13527" s="12">
        <v>2.0</v>
      </c>
      <c r="D13527" s="12">
        <f t="shared" si="1"/>
        <v>1</v>
      </c>
    </row>
    <row r="13528">
      <c r="A13528" s="10">
        <v>45231.0</v>
      </c>
      <c r="B13528" s="11" t="s">
        <v>5890</v>
      </c>
      <c r="C13528" s="12">
        <v>2.0</v>
      </c>
      <c r="D13528" s="12">
        <f t="shared" si="1"/>
        <v>1</v>
      </c>
    </row>
    <row r="13529">
      <c r="A13529" s="10">
        <v>45231.0</v>
      </c>
      <c r="B13529" s="11" t="s">
        <v>1418</v>
      </c>
      <c r="C13529" s="12">
        <v>2.0</v>
      </c>
      <c r="D13529" s="12">
        <f t="shared" si="1"/>
        <v>1</v>
      </c>
    </row>
    <row r="13530">
      <c r="A13530" s="10">
        <v>45231.0</v>
      </c>
      <c r="B13530" s="11" t="s">
        <v>2268</v>
      </c>
      <c r="C13530" s="12">
        <v>2.0</v>
      </c>
      <c r="D13530" s="12">
        <f t="shared" si="1"/>
        <v>1</v>
      </c>
    </row>
    <row r="13531">
      <c r="A13531" s="10">
        <v>45240.0</v>
      </c>
      <c r="B13531" s="11" t="s">
        <v>2363</v>
      </c>
      <c r="C13531" s="12">
        <v>2.0</v>
      </c>
      <c r="D13531" s="12">
        <f t="shared" si="1"/>
        <v>10</v>
      </c>
    </row>
    <row r="13532">
      <c r="A13532" s="10">
        <v>45240.0</v>
      </c>
      <c r="B13532" s="11" t="s">
        <v>6839</v>
      </c>
      <c r="C13532" s="12">
        <v>2.0</v>
      </c>
      <c r="D13532" s="12">
        <f t="shared" si="1"/>
        <v>10</v>
      </c>
    </row>
    <row r="13533">
      <c r="A13533" s="10">
        <v>45240.0</v>
      </c>
      <c r="B13533" s="11" t="s">
        <v>1872</v>
      </c>
      <c r="C13533" s="12">
        <v>2.0</v>
      </c>
      <c r="D13533" s="12">
        <f t="shared" si="1"/>
        <v>10</v>
      </c>
    </row>
    <row r="13534">
      <c r="A13534" s="10">
        <v>45240.0</v>
      </c>
      <c r="B13534" s="11" t="s">
        <v>5069</v>
      </c>
      <c r="C13534" s="12">
        <v>2.0</v>
      </c>
      <c r="D13534" s="12">
        <f t="shared" si="1"/>
        <v>10</v>
      </c>
    </row>
    <row r="13535">
      <c r="A13535" s="10">
        <v>45240.0</v>
      </c>
      <c r="B13535" s="11" t="s">
        <v>738</v>
      </c>
      <c r="C13535" s="12">
        <v>2.0</v>
      </c>
      <c r="D13535" s="12">
        <f t="shared" si="1"/>
        <v>10</v>
      </c>
    </row>
    <row r="13536">
      <c r="A13536" s="10">
        <v>45240.0</v>
      </c>
      <c r="B13536" s="11" t="s">
        <v>3568</v>
      </c>
      <c r="C13536" s="12">
        <v>2.0</v>
      </c>
      <c r="D13536" s="12">
        <f t="shared" si="1"/>
        <v>10</v>
      </c>
    </row>
    <row r="13537">
      <c r="A13537" s="10">
        <v>45240.0</v>
      </c>
      <c r="B13537" s="11" t="s">
        <v>6840</v>
      </c>
      <c r="C13537" s="12">
        <v>2.0</v>
      </c>
      <c r="D13537" s="12">
        <f t="shared" si="1"/>
        <v>10</v>
      </c>
    </row>
    <row r="13538">
      <c r="A13538" s="10">
        <v>45240.0</v>
      </c>
      <c r="B13538" s="11" t="s">
        <v>1732</v>
      </c>
      <c r="C13538" s="12">
        <v>2.0</v>
      </c>
      <c r="D13538" s="12">
        <f t="shared" si="1"/>
        <v>10</v>
      </c>
    </row>
    <row r="13539">
      <c r="A13539" s="10">
        <v>45240.0</v>
      </c>
      <c r="B13539" s="11" t="s">
        <v>221</v>
      </c>
      <c r="C13539" s="12">
        <v>2.0</v>
      </c>
      <c r="D13539" s="12">
        <f t="shared" si="1"/>
        <v>10</v>
      </c>
    </row>
    <row r="13540">
      <c r="A13540" s="10">
        <v>45240.0</v>
      </c>
      <c r="B13540" s="11" t="s">
        <v>6841</v>
      </c>
      <c r="C13540" s="12">
        <v>2.0</v>
      </c>
      <c r="D13540" s="12">
        <f t="shared" si="1"/>
        <v>10</v>
      </c>
    </row>
    <row r="13541">
      <c r="A13541" s="10">
        <v>45233.0</v>
      </c>
      <c r="B13541" s="11" t="s">
        <v>6842</v>
      </c>
      <c r="C13541" s="12">
        <v>2.0</v>
      </c>
      <c r="D13541" s="12">
        <f t="shared" si="1"/>
        <v>3</v>
      </c>
    </row>
    <row r="13542">
      <c r="A13542" s="10">
        <v>45233.0</v>
      </c>
      <c r="B13542" s="11" t="s">
        <v>2497</v>
      </c>
      <c r="C13542" s="12">
        <v>2.0</v>
      </c>
      <c r="D13542" s="12">
        <f t="shared" si="1"/>
        <v>3</v>
      </c>
    </row>
    <row r="13543">
      <c r="A13543" s="10">
        <v>45233.0</v>
      </c>
      <c r="B13543" s="11" t="s">
        <v>6843</v>
      </c>
      <c r="C13543" s="12">
        <v>2.0</v>
      </c>
      <c r="D13543" s="12">
        <f t="shared" si="1"/>
        <v>3</v>
      </c>
    </row>
    <row r="13544">
      <c r="A13544" s="10">
        <v>45233.0</v>
      </c>
      <c r="B13544" s="11" t="s">
        <v>6844</v>
      </c>
      <c r="C13544" s="12">
        <v>2.0</v>
      </c>
      <c r="D13544" s="12">
        <f t="shared" si="1"/>
        <v>3</v>
      </c>
    </row>
    <row r="13545">
      <c r="A13545" s="10">
        <v>45233.0</v>
      </c>
      <c r="B13545" s="11" t="s">
        <v>4789</v>
      </c>
      <c r="C13545" s="12">
        <v>2.0</v>
      </c>
      <c r="D13545" s="12">
        <f t="shared" si="1"/>
        <v>3</v>
      </c>
    </row>
    <row r="13546">
      <c r="A13546" s="10">
        <v>45250.0</v>
      </c>
      <c r="B13546" s="11" t="s">
        <v>1528</v>
      </c>
      <c r="C13546" s="12">
        <v>2.0</v>
      </c>
      <c r="D13546" s="12">
        <f t="shared" si="1"/>
        <v>20</v>
      </c>
    </row>
    <row r="13547">
      <c r="A13547" s="10">
        <v>45250.0</v>
      </c>
      <c r="B13547" s="11" t="s">
        <v>1542</v>
      </c>
      <c r="C13547" s="12">
        <v>2.0</v>
      </c>
      <c r="D13547" s="12">
        <f t="shared" si="1"/>
        <v>20</v>
      </c>
    </row>
    <row r="13548">
      <c r="A13548" s="10">
        <v>45250.0</v>
      </c>
      <c r="B13548" s="11" t="s">
        <v>6845</v>
      </c>
      <c r="C13548" s="12">
        <v>2.0</v>
      </c>
      <c r="D13548" s="12">
        <f t="shared" si="1"/>
        <v>20</v>
      </c>
    </row>
    <row r="13549">
      <c r="A13549" s="10">
        <v>45250.0</v>
      </c>
      <c r="B13549" s="11" t="s">
        <v>6846</v>
      </c>
      <c r="C13549" s="12">
        <v>2.0</v>
      </c>
      <c r="D13549" s="12">
        <f t="shared" si="1"/>
        <v>20</v>
      </c>
    </row>
    <row r="13550">
      <c r="A13550" s="10">
        <v>45250.0</v>
      </c>
      <c r="B13550" s="11" t="s">
        <v>2792</v>
      </c>
      <c r="C13550" s="12">
        <v>2.0</v>
      </c>
      <c r="D13550" s="12">
        <f t="shared" si="1"/>
        <v>20</v>
      </c>
    </row>
    <row r="13551">
      <c r="A13551" s="10">
        <v>45250.0</v>
      </c>
      <c r="B13551" s="11" t="s">
        <v>2444</v>
      </c>
      <c r="C13551" s="12">
        <v>2.0</v>
      </c>
      <c r="D13551" s="12">
        <f t="shared" si="1"/>
        <v>20</v>
      </c>
    </row>
    <row r="13552">
      <c r="A13552" s="10">
        <v>45250.0</v>
      </c>
      <c r="B13552" s="11" t="s">
        <v>3695</v>
      </c>
      <c r="C13552" s="12">
        <v>2.0</v>
      </c>
      <c r="D13552" s="12">
        <f t="shared" si="1"/>
        <v>20</v>
      </c>
    </row>
    <row r="13553">
      <c r="A13553" s="10">
        <v>45250.0</v>
      </c>
      <c r="B13553" s="11" t="s">
        <v>6847</v>
      </c>
      <c r="C13553" s="12">
        <v>2.0</v>
      </c>
      <c r="D13553" s="12">
        <f t="shared" si="1"/>
        <v>20</v>
      </c>
    </row>
    <row r="13554">
      <c r="A13554" s="10">
        <v>45250.0</v>
      </c>
      <c r="B13554" s="11" t="s">
        <v>1054</v>
      </c>
      <c r="C13554" s="12">
        <v>2.0</v>
      </c>
      <c r="D13554" s="12">
        <f t="shared" si="1"/>
        <v>20</v>
      </c>
    </row>
    <row r="13555">
      <c r="A13555" s="10">
        <v>45252.0</v>
      </c>
      <c r="B13555" s="11" t="s">
        <v>6848</v>
      </c>
      <c r="C13555" s="12">
        <v>2.0</v>
      </c>
      <c r="D13555" s="12">
        <f t="shared" si="1"/>
        <v>22</v>
      </c>
    </row>
    <row r="13556">
      <c r="A13556" s="10">
        <v>45252.0</v>
      </c>
      <c r="B13556" s="11" t="s">
        <v>6250</v>
      </c>
      <c r="C13556" s="12">
        <v>2.0</v>
      </c>
      <c r="D13556" s="12">
        <f t="shared" si="1"/>
        <v>22</v>
      </c>
    </row>
    <row r="13557">
      <c r="A13557" s="10">
        <v>45252.0</v>
      </c>
      <c r="B13557" s="11" t="s">
        <v>6316</v>
      </c>
      <c r="C13557" s="12">
        <v>2.0</v>
      </c>
      <c r="D13557" s="12">
        <f t="shared" si="1"/>
        <v>22</v>
      </c>
    </row>
    <row r="13558">
      <c r="A13558" s="10">
        <v>45252.0</v>
      </c>
      <c r="B13558" s="11" t="s">
        <v>1887</v>
      </c>
      <c r="C13558" s="12">
        <v>2.0</v>
      </c>
      <c r="D13558" s="12">
        <f t="shared" si="1"/>
        <v>22</v>
      </c>
    </row>
    <row r="13559">
      <c r="A13559" s="10">
        <v>45252.0</v>
      </c>
      <c r="B13559" s="11" t="s">
        <v>6290</v>
      </c>
      <c r="C13559" s="12">
        <v>2.0</v>
      </c>
      <c r="D13559" s="12">
        <f t="shared" si="1"/>
        <v>22</v>
      </c>
    </row>
    <row r="13560">
      <c r="A13560" s="10">
        <v>45252.0</v>
      </c>
      <c r="B13560" s="11" t="s">
        <v>6849</v>
      </c>
      <c r="C13560" s="12">
        <v>2.0</v>
      </c>
      <c r="D13560" s="12">
        <f t="shared" si="1"/>
        <v>22</v>
      </c>
    </row>
    <row r="13561">
      <c r="A13561" s="10">
        <v>45252.0</v>
      </c>
      <c r="B13561" s="11" t="s">
        <v>713</v>
      </c>
      <c r="C13561" s="12">
        <v>2.0</v>
      </c>
      <c r="D13561" s="12">
        <f t="shared" si="1"/>
        <v>22</v>
      </c>
    </row>
    <row r="13562">
      <c r="A13562" s="10">
        <v>45252.0</v>
      </c>
      <c r="B13562" s="11" t="s">
        <v>1758</v>
      </c>
      <c r="C13562" s="12">
        <v>2.0</v>
      </c>
      <c r="D13562" s="12">
        <f t="shared" si="1"/>
        <v>22</v>
      </c>
    </row>
    <row r="13563">
      <c r="A13563" s="10">
        <v>45251.0</v>
      </c>
      <c r="B13563" s="11" t="s">
        <v>946</v>
      </c>
      <c r="C13563" s="12">
        <v>2.0</v>
      </c>
      <c r="D13563" s="12">
        <f t="shared" si="1"/>
        <v>21</v>
      </c>
    </row>
    <row r="13564">
      <c r="A13564" s="10">
        <v>45251.0</v>
      </c>
      <c r="B13564" s="11" t="s">
        <v>2137</v>
      </c>
      <c r="C13564" s="12">
        <v>2.0</v>
      </c>
      <c r="D13564" s="12">
        <f t="shared" si="1"/>
        <v>21</v>
      </c>
    </row>
    <row r="13565">
      <c r="A13565" s="10">
        <v>45251.0</v>
      </c>
      <c r="B13565" s="11" t="s">
        <v>2611</v>
      </c>
      <c r="C13565" s="12">
        <v>2.0</v>
      </c>
      <c r="D13565" s="12">
        <f t="shared" si="1"/>
        <v>21</v>
      </c>
    </row>
    <row r="13566">
      <c r="A13566" s="10">
        <v>45251.0</v>
      </c>
      <c r="B13566" s="11" t="s">
        <v>6850</v>
      </c>
      <c r="C13566" s="12">
        <v>2.0</v>
      </c>
      <c r="D13566" s="12">
        <f t="shared" si="1"/>
        <v>21</v>
      </c>
    </row>
    <row r="13567">
      <c r="A13567" s="10">
        <v>45251.0</v>
      </c>
      <c r="B13567" s="11" t="s">
        <v>6851</v>
      </c>
      <c r="C13567" s="12">
        <v>2.0</v>
      </c>
      <c r="D13567" s="12">
        <f t="shared" si="1"/>
        <v>21</v>
      </c>
    </row>
    <row r="13568">
      <c r="A13568" s="10">
        <v>45251.0</v>
      </c>
      <c r="B13568" s="11" t="s">
        <v>4477</v>
      </c>
      <c r="C13568" s="12">
        <v>2.0</v>
      </c>
      <c r="D13568" s="12">
        <f t="shared" si="1"/>
        <v>21</v>
      </c>
    </row>
    <row r="13569">
      <c r="A13569" s="10">
        <v>45251.0</v>
      </c>
      <c r="B13569" s="11" t="s">
        <v>962</v>
      </c>
      <c r="C13569" s="12">
        <v>2.0</v>
      </c>
      <c r="D13569" s="12">
        <f t="shared" si="1"/>
        <v>21</v>
      </c>
    </row>
    <row r="13570">
      <c r="A13570" s="10">
        <v>45251.0</v>
      </c>
      <c r="B13570" s="11" t="s">
        <v>276</v>
      </c>
      <c r="C13570" s="12">
        <v>2.0</v>
      </c>
      <c r="D13570" s="12">
        <f t="shared" si="1"/>
        <v>21</v>
      </c>
    </row>
    <row r="13571">
      <c r="A13571" s="10">
        <v>45251.0</v>
      </c>
      <c r="B13571" s="11" t="s">
        <v>99</v>
      </c>
      <c r="C13571" s="12">
        <v>2.0</v>
      </c>
      <c r="D13571" s="12">
        <f t="shared" si="1"/>
        <v>21</v>
      </c>
    </row>
    <row r="13572">
      <c r="A13572" s="10">
        <v>45251.0</v>
      </c>
      <c r="B13572" s="11" t="s">
        <v>1528</v>
      </c>
      <c r="C13572" s="12">
        <v>2.0</v>
      </c>
      <c r="D13572" s="12">
        <f t="shared" si="1"/>
        <v>21</v>
      </c>
    </row>
    <row r="13573">
      <c r="A13573" s="10">
        <v>45257.0</v>
      </c>
      <c r="B13573" s="11" t="s">
        <v>1650</v>
      </c>
      <c r="C13573" s="12">
        <v>2.0</v>
      </c>
      <c r="D13573" s="12">
        <f t="shared" si="1"/>
        <v>27</v>
      </c>
    </row>
    <row r="13574">
      <c r="A13574" s="10">
        <v>45257.0</v>
      </c>
      <c r="B13574" s="11" t="s">
        <v>3928</v>
      </c>
      <c r="C13574" s="12">
        <v>2.0</v>
      </c>
      <c r="D13574" s="12">
        <f t="shared" si="1"/>
        <v>27</v>
      </c>
    </row>
    <row r="13575">
      <c r="A13575" s="10">
        <v>45257.0</v>
      </c>
      <c r="B13575" s="11" t="s">
        <v>6852</v>
      </c>
      <c r="C13575" s="12">
        <v>2.0</v>
      </c>
      <c r="D13575" s="12">
        <f t="shared" si="1"/>
        <v>27</v>
      </c>
    </row>
    <row r="13576">
      <c r="A13576" s="10">
        <v>45257.0</v>
      </c>
      <c r="B13576" s="11" t="s">
        <v>41</v>
      </c>
      <c r="C13576" s="12">
        <v>2.0</v>
      </c>
      <c r="D13576" s="12">
        <f t="shared" si="1"/>
        <v>27</v>
      </c>
    </row>
    <row r="13577">
      <c r="A13577" s="10">
        <v>45257.0</v>
      </c>
      <c r="B13577" s="11" t="s">
        <v>6853</v>
      </c>
      <c r="C13577" s="12">
        <v>2.0</v>
      </c>
      <c r="D13577" s="12">
        <f t="shared" si="1"/>
        <v>27</v>
      </c>
    </row>
    <row r="13578">
      <c r="A13578" s="10">
        <v>45260.0</v>
      </c>
      <c r="B13578" s="11" t="s">
        <v>1062</v>
      </c>
      <c r="C13578" s="12">
        <v>2.0</v>
      </c>
      <c r="D13578" s="12">
        <f t="shared" si="1"/>
        <v>30</v>
      </c>
    </row>
    <row r="13579">
      <c r="A13579" s="10">
        <v>45260.0</v>
      </c>
      <c r="B13579" s="11" t="s">
        <v>1296</v>
      </c>
      <c r="C13579" s="12">
        <v>2.0</v>
      </c>
      <c r="D13579" s="12">
        <f t="shared" si="1"/>
        <v>30</v>
      </c>
    </row>
    <row r="13580">
      <c r="A13580" s="10">
        <v>45260.0</v>
      </c>
      <c r="B13580" s="11" t="s">
        <v>6854</v>
      </c>
      <c r="C13580" s="12">
        <v>2.0</v>
      </c>
      <c r="D13580" s="12">
        <f t="shared" si="1"/>
        <v>30</v>
      </c>
    </row>
    <row r="13581">
      <c r="A13581" s="10">
        <v>45260.0</v>
      </c>
      <c r="B13581" s="11" t="s">
        <v>257</v>
      </c>
      <c r="C13581" s="12">
        <v>2.0</v>
      </c>
      <c r="D13581" s="12">
        <f t="shared" si="1"/>
        <v>30</v>
      </c>
    </row>
    <row r="13582">
      <c r="A13582" s="10">
        <v>45260.0</v>
      </c>
      <c r="B13582" s="11" t="s">
        <v>4421</v>
      </c>
      <c r="C13582" s="12">
        <v>2.0</v>
      </c>
      <c r="D13582" s="12">
        <f t="shared" si="1"/>
        <v>30</v>
      </c>
    </row>
    <row r="13583">
      <c r="A13583" s="10">
        <v>45260.0</v>
      </c>
      <c r="B13583" s="11" t="s">
        <v>6855</v>
      </c>
      <c r="C13583" s="12">
        <v>2.0</v>
      </c>
      <c r="D13583" s="12">
        <f t="shared" si="1"/>
        <v>30</v>
      </c>
    </row>
    <row r="13584">
      <c r="A13584" s="10">
        <v>45260.0</v>
      </c>
      <c r="B13584" s="11" t="s">
        <v>6856</v>
      </c>
      <c r="C13584" s="12">
        <v>2.0</v>
      </c>
      <c r="D13584" s="12">
        <f t="shared" si="1"/>
        <v>30</v>
      </c>
    </row>
    <row r="13585">
      <c r="A13585" s="10">
        <v>45260.0</v>
      </c>
      <c r="B13585" s="11" t="s">
        <v>6857</v>
      </c>
      <c r="C13585" s="12">
        <v>2.0</v>
      </c>
      <c r="D13585" s="12">
        <f t="shared" si="1"/>
        <v>30</v>
      </c>
    </row>
    <row r="13586">
      <c r="A13586" s="10">
        <v>45260.0</v>
      </c>
      <c r="B13586" s="11" t="s">
        <v>6858</v>
      </c>
      <c r="C13586" s="12">
        <v>2.0</v>
      </c>
      <c r="D13586" s="12">
        <f t="shared" si="1"/>
        <v>30</v>
      </c>
    </row>
    <row r="13587">
      <c r="A13587" s="10">
        <v>45260.0</v>
      </c>
      <c r="B13587" s="11" t="s">
        <v>6859</v>
      </c>
      <c r="C13587" s="12">
        <v>2.0</v>
      </c>
      <c r="D13587" s="12">
        <f t="shared" si="1"/>
        <v>30</v>
      </c>
    </row>
    <row r="13588">
      <c r="A13588" s="10">
        <v>45260.0</v>
      </c>
      <c r="B13588" s="11" t="s">
        <v>157</v>
      </c>
      <c r="C13588" s="12">
        <v>2.0</v>
      </c>
      <c r="D13588" s="12">
        <f t="shared" si="1"/>
        <v>30</v>
      </c>
    </row>
    <row r="13589">
      <c r="A13589" s="10">
        <v>45239.0</v>
      </c>
      <c r="B13589" s="11" t="s">
        <v>6860</v>
      </c>
      <c r="C13589" s="12">
        <v>2.0</v>
      </c>
      <c r="D13589" s="12">
        <f t="shared" si="1"/>
        <v>9</v>
      </c>
    </row>
    <row r="13590">
      <c r="A13590" s="10">
        <v>45239.0</v>
      </c>
      <c r="B13590" s="11" t="s">
        <v>2363</v>
      </c>
      <c r="C13590" s="12">
        <v>2.0</v>
      </c>
      <c r="D13590" s="12">
        <f t="shared" si="1"/>
        <v>9</v>
      </c>
    </row>
    <row r="13591">
      <c r="A13591" s="10">
        <v>45239.0</v>
      </c>
      <c r="B13591" s="11" t="s">
        <v>1882</v>
      </c>
      <c r="C13591" s="12">
        <v>2.0</v>
      </c>
      <c r="D13591" s="12">
        <f t="shared" si="1"/>
        <v>9</v>
      </c>
    </row>
    <row r="13592">
      <c r="A13592" s="10">
        <v>45239.0</v>
      </c>
      <c r="B13592" s="11" t="s">
        <v>3931</v>
      </c>
      <c r="C13592" s="12">
        <v>2.0</v>
      </c>
      <c r="D13592" s="12">
        <f t="shared" si="1"/>
        <v>9</v>
      </c>
    </row>
    <row r="13593">
      <c r="A13593" s="10">
        <v>45239.0</v>
      </c>
      <c r="B13593" s="11" t="s">
        <v>6087</v>
      </c>
      <c r="C13593" s="12">
        <v>2.0</v>
      </c>
      <c r="D13593" s="12">
        <f t="shared" si="1"/>
        <v>9</v>
      </c>
    </row>
    <row r="13594">
      <c r="A13594" s="10">
        <v>45239.0</v>
      </c>
      <c r="B13594" s="11" t="s">
        <v>1800</v>
      </c>
      <c r="C13594" s="12">
        <v>2.0</v>
      </c>
      <c r="D13594" s="12">
        <f t="shared" si="1"/>
        <v>9</v>
      </c>
    </row>
    <row r="13595">
      <c r="A13595" s="10">
        <v>45239.0</v>
      </c>
      <c r="B13595" s="11" t="s">
        <v>2138</v>
      </c>
      <c r="C13595" s="12">
        <v>2.0</v>
      </c>
      <c r="D13595" s="12">
        <f t="shared" si="1"/>
        <v>9</v>
      </c>
    </row>
    <row r="13596">
      <c r="A13596" s="10">
        <v>45232.0</v>
      </c>
      <c r="B13596" s="11" t="s">
        <v>2627</v>
      </c>
      <c r="C13596" s="12">
        <v>2.0</v>
      </c>
      <c r="D13596" s="12">
        <f t="shared" si="1"/>
        <v>2</v>
      </c>
    </row>
    <row r="13597">
      <c r="A13597" s="10">
        <v>45232.0</v>
      </c>
      <c r="B13597" s="11" t="s">
        <v>1419</v>
      </c>
      <c r="C13597" s="12">
        <v>2.0</v>
      </c>
      <c r="D13597" s="12">
        <f t="shared" si="1"/>
        <v>2</v>
      </c>
    </row>
    <row r="13598">
      <c r="A13598" s="10">
        <v>45232.0</v>
      </c>
      <c r="B13598" s="11" t="s">
        <v>3153</v>
      </c>
      <c r="C13598" s="12">
        <v>2.0</v>
      </c>
      <c r="D13598" s="12">
        <f t="shared" si="1"/>
        <v>2</v>
      </c>
    </row>
    <row r="13599">
      <c r="A13599" s="10">
        <v>45232.0</v>
      </c>
      <c r="B13599" s="11" t="s">
        <v>1070</v>
      </c>
      <c r="C13599" s="12">
        <v>2.0</v>
      </c>
      <c r="D13599" s="12">
        <f t="shared" si="1"/>
        <v>2</v>
      </c>
    </row>
    <row r="13600">
      <c r="A13600" s="10">
        <v>45232.0</v>
      </c>
      <c r="B13600" s="11" t="s">
        <v>5964</v>
      </c>
      <c r="C13600" s="12">
        <v>2.0</v>
      </c>
      <c r="D13600" s="12">
        <f t="shared" si="1"/>
        <v>2</v>
      </c>
    </row>
    <row r="13601">
      <c r="A13601" s="10">
        <v>45232.0</v>
      </c>
      <c r="B13601" s="11" t="s">
        <v>6861</v>
      </c>
      <c r="C13601" s="12">
        <v>2.0</v>
      </c>
      <c r="D13601" s="12">
        <f t="shared" si="1"/>
        <v>2</v>
      </c>
    </row>
    <row r="13602">
      <c r="A13602" s="10">
        <v>45232.0</v>
      </c>
      <c r="B13602" s="11" t="s">
        <v>5770</v>
      </c>
      <c r="C13602" s="12">
        <v>2.0</v>
      </c>
      <c r="D13602" s="12">
        <f t="shared" si="1"/>
        <v>2</v>
      </c>
    </row>
    <row r="13603">
      <c r="A13603" s="10">
        <v>45232.0</v>
      </c>
      <c r="B13603" s="11" t="s">
        <v>4616</v>
      </c>
      <c r="C13603" s="12">
        <v>2.0</v>
      </c>
      <c r="D13603" s="12">
        <f t="shared" si="1"/>
        <v>2</v>
      </c>
    </row>
    <row r="13604">
      <c r="A13604" s="10">
        <v>45232.0</v>
      </c>
      <c r="B13604" s="11" t="s">
        <v>6862</v>
      </c>
      <c r="C13604" s="12">
        <v>2.0</v>
      </c>
      <c r="D13604" s="12">
        <f t="shared" si="1"/>
        <v>2</v>
      </c>
    </row>
    <row r="13605">
      <c r="A13605" s="10">
        <v>45232.0</v>
      </c>
      <c r="B13605" s="11" t="s">
        <v>6863</v>
      </c>
      <c r="C13605" s="12">
        <v>2.0</v>
      </c>
      <c r="D13605" s="12">
        <f t="shared" si="1"/>
        <v>2</v>
      </c>
    </row>
    <row r="13606">
      <c r="A13606" s="10">
        <v>45237.0</v>
      </c>
      <c r="B13606" s="11" t="s">
        <v>3118</v>
      </c>
      <c r="C13606" s="12">
        <v>2.0</v>
      </c>
      <c r="D13606" s="12">
        <f t="shared" si="1"/>
        <v>7</v>
      </c>
    </row>
    <row r="13607">
      <c r="A13607" s="10">
        <v>45237.0</v>
      </c>
      <c r="B13607" s="11" t="s">
        <v>3976</v>
      </c>
      <c r="C13607" s="12">
        <v>2.0</v>
      </c>
      <c r="D13607" s="12">
        <f t="shared" si="1"/>
        <v>7</v>
      </c>
    </row>
    <row r="13608">
      <c r="A13608" s="10">
        <v>45237.0</v>
      </c>
      <c r="B13608" s="11" t="s">
        <v>2887</v>
      </c>
      <c r="C13608" s="12">
        <v>2.0</v>
      </c>
      <c r="D13608" s="12">
        <f t="shared" si="1"/>
        <v>7</v>
      </c>
    </row>
    <row r="13609">
      <c r="A13609" s="10">
        <v>45237.0</v>
      </c>
      <c r="B13609" s="11" t="s">
        <v>6864</v>
      </c>
      <c r="C13609" s="12">
        <v>2.0</v>
      </c>
      <c r="D13609" s="12">
        <f t="shared" si="1"/>
        <v>7</v>
      </c>
    </row>
    <row r="13610">
      <c r="A13610" s="10">
        <v>45237.0</v>
      </c>
      <c r="B13610" s="11" t="s">
        <v>3568</v>
      </c>
      <c r="C13610" s="12">
        <v>2.0</v>
      </c>
      <c r="D13610" s="12">
        <f t="shared" si="1"/>
        <v>7</v>
      </c>
    </row>
    <row r="13611">
      <c r="A13611" s="10">
        <v>45237.0</v>
      </c>
      <c r="B13611" s="11" t="s">
        <v>5926</v>
      </c>
      <c r="C13611" s="12">
        <v>2.0</v>
      </c>
      <c r="D13611" s="12">
        <f t="shared" si="1"/>
        <v>7</v>
      </c>
    </row>
    <row r="13612">
      <c r="A13612" s="10">
        <v>45237.0</v>
      </c>
      <c r="B13612" s="11" t="s">
        <v>2225</v>
      </c>
      <c r="C13612" s="12">
        <v>2.0</v>
      </c>
      <c r="D13612" s="12">
        <f t="shared" si="1"/>
        <v>7</v>
      </c>
    </row>
    <row r="13613">
      <c r="A13613" s="10">
        <v>45237.0</v>
      </c>
      <c r="B13613" s="11" t="s">
        <v>1569</v>
      </c>
      <c r="C13613" s="12">
        <v>2.0</v>
      </c>
      <c r="D13613" s="12">
        <f t="shared" si="1"/>
        <v>7</v>
      </c>
    </row>
    <row r="13614">
      <c r="A13614" s="10">
        <v>45237.0</v>
      </c>
      <c r="B13614" s="11" t="s">
        <v>6865</v>
      </c>
      <c r="C13614" s="12">
        <v>2.0</v>
      </c>
      <c r="D13614" s="12">
        <f t="shared" si="1"/>
        <v>7</v>
      </c>
    </row>
    <row r="13615">
      <c r="A13615" s="10">
        <v>45237.0</v>
      </c>
      <c r="B13615" s="11" t="s">
        <v>157</v>
      </c>
      <c r="C13615" s="12">
        <v>2.0</v>
      </c>
      <c r="D13615" s="12">
        <f t="shared" si="1"/>
        <v>7</v>
      </c>
    </row>
    <row r="13616">
      <c r="A13616" s="10">
        <v>45237.0</v>
      </c>
      <c r="B13616" s="11" t="s">
        <v>6866</v>
      </c>
      <c r="C13616" s="12">
        <v>2.0</v>
      </c>
      <c r="D13616" s="12">
        <f t="shared" si="1"/>
        <v>7</v>
      </c>
    </row>
    <row r="13617">
      <c r="A13617" s="10">
        <v>45256.0</v>
      </c>
      <c r="B13617" s="11" t="s">
        <v>6679</v>
      </c>
      <c r="C13617" s="12">
        <v>2.0</v>
      </c>
      <c r="D13617" s="12">
        <f t="shared" si="1"/>
        <v>26</v>
      </c>
    </row>
    <row r="13618">
      <c r="A13618" s="10">
        <v>45256.0</v>
      </c>
      <c r="B13618" s="11" t="s">
        <v>1145</v>
      </c>
      <c r="C13618" s="12">
        <v>2.0</v>
      </c>
      <c r="D13618" s="12">
        <f t="shared" si="1"/>
        <v>26</v>
      </c>
    </row>
    <row r="13619">
      <c r="A13619" s="10">
        <v>45256.0</v>
      </c>
      <c r="B13619" s="11" t="s">
        <v>6867</v>
      </c>
      <c r="C13619" s="12">
        <v>2.0</v>
      </c>
      <c r="D13619" s="12">
        <f t="shared" si="1"/>
        <v>26</v>
      </c>
    </row>
    <row r="13620">
      <c r="A13620" s="10">
        <v>45256.0</v>
      </c>
      <c r="B13620" s="11" t="s">
        <v>1745</v>
      </c>
      <c r="C13620" s="12">
        <v>2.0</v>
      </c>
      <c r="D13620" s="12">
        <f t="shared" si="1"/>
        <v>26</v>
      </c>
    </row>
    <row r="13621">
      <c r="A13621" s="10">
        <v>45256.0</v>
      </c>
      <c r="B13621" s="11" t="s">
        <v>6868</v>
      </c>
      <c r="C13621" s="12">
        <v>2.0</v>
      </c>
      <c r="D13621" s="12">
        <f t="shared" si="1"/>
        <v>26</v>
      </c>
    </row>
    <row r="13622">
      <c r="A13622" s="10">
        <v>45255.0</v>
      </c>
      <c r="B13622" s="11" t="s">
        <v>1708</v>
      </c>
      <c r="C13622" s="12">
        <v>2.0</v>
      </c>
      <c r="D13622" s="12">
        <f t="shared" si="1"/>
        <v>25</v>
      </c>
    </row>
    <row r="13623">
      <c r="A13623" s="10">
        <v>45255.0</v>
      </c>
      <c r="B13623" s="11" t="s">
        <v>6869</v>
      </c>
      <c r="C13623" s="12">
        <v>2.0</v>
      </c>
      <c r="D13623" s="12">
        <f t="shared" si="1"/>
        <v>25</v>
      </c>
    </row>
    <row r="13624">
      <c r="A13624" s="10">
        <v>45255.0</v>
      </c>
      <c r="B13624" s="11" t="s">
        <v>1116</v>
      </c>
      <c r="C13624" s="12">
        <v>2.0</v>
      </c>
      <c r="D13624" s="12">
        <f t="shared" si="1"/>
        <v>25</v>
      </c>
    </row>
    <row r="13625">
      <c r="A13625" s="10">
        <v>45255.0</v>
      </c>
      <c r="B13625" s="11" t="s">
        <v>6802</v>
      </c>
      <c r="C13625" s="12">
        <v>2.0</v>
      </c>
      <c r="D13625" s="12">
        <f t="shared" si="1"/>
        <v>25</v>
      </c>
    </row>
    <row r="13626">
      <c r="A13626" s="10">
        <v>45247.0</v>
      </c>
      <c r="B13626" s="11" t="s">
        <v>5123</v>
      </c>
      <c r="C13626" s="12">
        <v>2.0</v>
      </c>
      <c r="D13626" s="12">
        <f t="shared" si="1"/>
        <v>17</v>
      </c>
    </row>
    <row r="13627">
      <c r="A13627" s="10">
        <v>45247.0</v>
      </c>
      <c r="B13627" s="11" t="s">
        <v>5629</v>
      </c>
      <c r="C13627" s="12">
        <v>2.0</v>
      </c>
      <c r="D13627" s="12">
        <f t="shared" si="1"/>
        <v>17</v>
      </c>
    </row>
    <row r="13628">
      <c r="A13628" s="10">
        <v>45247.0</v>
      </c>
      <c r="B13628" s="11" t="s">
        <v>1662</v>
      </c>
      <c r="C13628" s="12">
        <v>2.0</v>
      </c>
      <c r="D13628" s="12">
        <f t="shared" si="1"/>
        <v>17</v>
      </c>
    </row>
    <row r="13629">
      <c r="A13629" s="10">
        <v>45247.0</v>
      </c>
      <c r="B13629" s="11" t="s">
        <v>6573</v>
      </c>
      <c r="C13629" s="12">
        <v>2.0</v>
      </c>
      <c r="D13629" s="12">
        <f t="shared" si="1"/>
        <v>17</v>
      </c>
    </row>
    <row r="13630">
      <c r="A13630" s="10">
        <v>45247.0</v>
      </c>
      <c r="B13630" s="11" t="s">
        <v>6821</v>
      </c>
      <c r="C13630" s="12">
        <v>2.0</v>
      </c>
      <c r="D13630" s="12">
        <f t="shared" si="1"/>
        <v>17</v>
      </c>
    </row>
    <row r="13631">
      <c r="A13631" s="10">
        <v>45247.0</v>
      </c>
      <c r="B13631" s="11" t="s">
        <v>6870</v>
      </c>
      <c r="C13631" s="12">
        <v>2.0</v>
      </c>
      <c r="D13631" s="12">
        <f t="shared" si="1"/>
        <v>17</v>
      </c>
    </row>
    <row r="13632">
      <c r="A13632" s="10">
        <v>45247.0</v>
      </c>
      <c r="B13632" s="11" t="s">
        <v>6871</v>
      </c>
      <c r="C13632" s="12">
        <v>2.0</v>
      </c>
      <c r="D13632" s="12">
        <f t="shared" si="1"/>
        <v>17</v>
      </c>
    </row>
    <row r="13633">
      <c r="A13633" s="10">
        <v>45253.0</v>
      </c>
      <c r="B13633" s="11" t="s">
        <v>5836</v>
      </c>
      <c r="C13633" s="12">
        <v>2.0</v>
      </c>
      <c r="D13633" s="12">
        <f t="shared" si="1"/>
        <v>23</v>
      </c>
    </row>
    <row r="13634">
      <c r="A13634" s="10">
        <v>45253.0</v>
      </c>
      <c r="B13634" s="11" t="s">
        <v>3746</v>
      </c>
      <c r="C13634" s="12">
        <v>2.0</v>
      </c>
      <c r="D13634" s="12">
        <f t="shared" si="1"/>
        <v>23</v>
      </c>
    </row>
    <row r="13635">
      <c r="A13635" s="10">
        <v>45253.0</v>
      </c>
      <c r="B13635" s="11" t="s">
        <v>3169</v>
      </c>
      <c r="C13635" s="12">
        <v>2.0</v>
      </c>
      <c r="D13635" s="12">
        <f t="shared" si="1"/>
        <v>23</v>
      </c>
    </row>
    <row r="13636">
      <c r="A13636" s="10">
        <v>45253.0</v>
      </c>
      <c r="B13636" s="11" t="s">
        <v>5035</v>
      </c>
      <c r="C13636" s="12">
        <v>2.0</v>
      </c>
      <c r="D13636" s="12">
        <f t="shared" si="1"/>
        <v>23</v>
      </c>
    </row>
    <row r="13637">
      <c r="A13637" s="10">
        <v>45253.0</v>
      </c>
      <c r="B13637" s="11" t="s">
        <v>6872</v>
      </c>
      <c r="C13637" s="12">
        <v>2.0</v>
      </c>
      <c r="D13637" s="12">
        <f t="shared" si="1"/>
        <v>23</v>
      </c>
    </row>
    <row r="13638">
      <c r="A13638" s="10">
        <v>45235.0</v>
      </c>
      <c r="B13638" s="11" t="s">
        <v>2239</v>
      </c>
      <c r="C13638" s="12">
        <v>2.0</v>
      </c>
      <c r="D13638" s="12">
        <f t="shared" si="1"/>
        <v>5</v>
      </c>
    </row>
    <row r="13639">
      <c r="A13639" s="10">
        <v>45235.0</v>
      </c>
      <c r="B13639" s="11" t="s">
        <v>315</v>
      </c>
      <c r="C13639" s="12">
        <v>2.0</v>
      </c>
      <c r="D13639" s="12">
        <f t="shared" si="1"/>
        <v>5</v>
      </c>
    </row>
    <row r="13640">
      <c r="A13640" s="10">
        <v>45235.0</v>
      </c>
      <c r="B13640" s="11" t="s">
        <v>35</v>
      </c>
      <c r="C13640" s="12">
        <v>2.0</v>
      </c>
      <c r="D13640" s="12">
        <f t="shared" si="1"/>
        <v>5</v>
      </c>
    </row>
    <row r="13641">
      <c r="A13641" s="10">
        <v>45235.0</v>
      </c>
      <c r="B13641" s="11" t="s">
        <v>909</v>
      </c>
      <c r="C13641" s="12">
        <v>2.0</v>
      </c>
      <c r="D13641" s="12">
        <f t="shared" si="1"/>
        <v>5</v>
      </c>
    </row>
    <row r="13642">
      <c r="A13642" s="10">
        <v>45235.0</v>
      </c>
      <c r="B13642" s="11" t="s">
        <v>309</v>
      </c>
      <c r="C13642" s="12">
        <v>2.0</v>
      </c>
      <c r="D13642" s="12">
        <f t="shared" si="1"/>
        <v>5</v>
      </c>
    </row>
    <row r="13643">
      <c r="A13643" s="10">
        <v>45254.0</v>
      </c>
      <c r="B13643" s="11" t="s">
        <v>1418</v>
      </c>
      <c r="C13643" s="12">
        <v>2.0</v>
      </c>
      <c r="D13643" s="12">
        <f t="shared" si="1"/>
        <v>24</v>
      </c>
    </row>
    <row r="13644">
      <c r="A13644" s="10">
        <v>45254.0</v>
      </c>
      <c r="B13644" s="11" t="s">
        <v>313</v>
      </c>
      <c r="C13644" s="12">
        <v>2.0</v>
      </c>
      <c r="D13644" s="12">
        <f t="shared" si="1"/>
        <v>24</v>
      </c>
    </row>
    <row r="13645">
      <c r="A13645" s="10">
        <v>45254.0</v>
      </c>
      <c r="B13645" s="11" t="s">
        <v>1365</v>
      </c>
      <c r="C13645" s="12">
        <v>2.0</v>
      </c>
      <c r="D13645" s="12">
        <f t="shared" si="1"/>
        <v>24</v>
      </c>
    </row>
    <row r="13646">
      <c r="A13646" s="10">
        <v>45254.0</v>
      </c>
      <c r="B13646" s="11" t="s">
        <v>300</v>
      </c>
      <c r="C13646" s="12">
        <v>2.0</v>
      </c>
      <c r="D13646" s="12">
        <f t="shared" si="1"/>
        <v>24</v>
      </c>
    </row>
    <row r="13647">
      <c r="A13647" s="10">
        <v>45254.0</v>
      </c>
      <c r="B13647" s="11" t="s">
        <v>6873</v>
      </c>
      <c r="C13647" s="12">
        <v>2.0</v>
      </c>
      <c r="D13647" s="12">
        <f t="shared" si="1"/>
        <v>24</v>
      </c>
    </row>
    <row r="13648">
      <c r="A13648" s="10">
        <v>45254.0</v>
      </c>
      <c r="B13648" s="11" t="s">
        <v>1669</v>
      </c>
      <c r="C13648" s="12">
        <v>2.0</v>
      </c>
      <c r="D13648" s="12">
        <f t="shared" si="1"/>
        <v>24</v>
      </c>
    </row>
    <row r="13649">
      <c r="A13649" s="10">
        <v>45246.0</v>
      </c>
      <c r="B13649" s="11" t="s">
        <v>5302</v>
      </c>
      <c r="C13649" s="12">
        <v>2.0</v>
      </c>
      <c r="D13649" s="12">
        <f t="shared" si="1"/>
        <v>16</v>
      </c>
    </row>
    <row r="13650">
      <c r="A13650" s="10">
        <v>45246.0</v>
      </c>
      <c r="B13650" s="11" t="s">
        <v>6874</v>
      </c>
      <c r="C13650" s="12">
        <v>2.0</v>
      </c>
      <c r="D13650" s="12">
        <f t="shared" si="1"/>
        <v>16</v>
      </c>
    </row>
    <row r="13651">
      <c r="A13651" s="10">
        <v>45246.0</v>
      </c>
      <c r="B13651" s="11" t="s">
        <v>81</v>
      </c>
      <c r="C13651" s="12">
        <v>2.0</v>
      </c>
      <c r="D13651" s="12">
        <f t="shared" si="1"/>
        <v>16</v>
      </c>
    </row>
    <row r="13652">
      <c r="A13652" s="10">
        <v>45246.0</v>
      </c>
      <c r="B13652" s="11" t="s">
        <v>557</v>
      </c>
      <c r="C13652" s="12">
        <v>2.0</v>
      </c>
      <c r="D13652" s="12">
        <f t="shared" si="1"/>
        <v>16</v>
      </c>
    </row>
    <row r="13653">
      <c r="A13653" s="10">
        <v>45246.0</v>
      </c>
      <c r="B13653" s="11" t="s">
        <v>6875</v>
      </c>
      <c r="C13653" s="12">
        <v>2.0</v>
      </c>
      <c r="D13653" s="12">
        <f t="shared" si="1"/>
        <v>16</v>
      </c>
    </row>
    <row r="13654">
      <c r="A13654" s="10">
        <v>45246.0</v>
      </c>
      <c r="B13654" s="11" t="s">
        <v>207</v>
      </c>
      <c r="C13654" s="12">
        <v>2.0</v>
      </c>
      <c r="D13654" s="12">
        <f t="shared" si="1"/>
        <v>16</v>
      </c>
    </row>
    <row r="13655">
      <c r="A13655" s="10">
        <v>45246.0</v>
      </c>
      <c r="B13655" s="11" t="s">
        <v>112</v>
      </c>
      <c r="C13655" s="12">
        <v>2.0</v>
      </c>
      <c r="D13655" s="12">
        <f t="shared" si="1"/>
        <v>16</v>
      </c>
    </row>
    <row r="13656">
      <c r="A13656" s="10">
        <v>45246.0</v>
      </c>
      <c r="B13656" s="11" t="s">
        <v>6876</v>
      </c>
      <c r="C13656" s="12">
        <v>2.0</v>
      </c>
      <c r="D13656" s="12">
        <f t="shared" si="1"/>
        <v>16</v>
      </c>
    </row>
    <row r="13657">
      <c r="A13657" s="10">
        <v>45246.0</v>
      </c>
      <c r="B13657" s="11" t="s">
        <v>5390</v>
      </c>
      <c r="C13657" s="12">
        <v>2.0</v>
      </c>
      <c r="D13657" s="12">
        <f t="shared" si="1"/>
        <v>16</v>
      </c>
    </row>
    <row r="13658">
      <c r="A13658" s="10">
        <v>45246.0</v>
      </c>
      <c r="B13658" s="11" t="s">
        <v>3985</v>
      </c>
      <c r="C13658" s="12">
        <v>2.0</v>
      </c>
      <c r="D13658" s="12">
        <f t="shared" si="1"/>
        <v>16</v>
      </c>
    </row>
    <row r="13659">
      <c r="A13659" s="10">
        <v>45234.0</v>
      </c>
      <c r="B13659" s="11" t="s">
        <v>981</v>
      </c>
      <c r="C13659" s="12">
        <v>2.0</v>
      </c>
      <c r="D13659" s="12">
        <f t="shared" si="1"/>
        <v>4</v>
      </c>
    </row>
    <row r="13660">
      <c r="A13660" s="10">
        <v>45234.0</v>
      </c>
      <c r="B13660" s="11" t="s">
        <v>6713</v>
      </c>
      <c r="C13660" s="12">
        <v>2.0</v>
      </c>
      <c r="D13660" s="12">
        <f t="shared" si="1"/>
        <v>4</v>
      </c>
    </row>
    <row r="13661">
      <c r="A13661" s="10">
        <v>45234.0</v>
      </c>
      <c r="B13661" s="11" t="s">
        <v>1800</v>
      </c>
      <c r="C13661" s="12">
        <v>2.0</v>
      </c>
      <c r="D13661" s="12">
        <f t="shared" si="1"/>
        <v>4</v>
      </c>
    </row>
    <row r="13662">
      <c r="A13662" s="10">
        <v>45234.0</v>
      </c>
      <c r="B13662" s="11" t="s">
        <v>449</v>
      </c>
      <c r="C13662" s="12">
        <v>2.0</v>
      </c>
      <c r="D13662" s="12">
        <f t="shared" si="1"/>
        <v>4</v>
      </c>
    </row>
    <row r="13663">
      <c r="A13663" s="10">
        <v>45234.0</v>
      </c>
      <c r="B13663" s="11" t="s">
        <v>3045</v>
      </c>
      <c r="C13663" s="12">
        <v>2.0</v>
      </c>
      <c r="D13663" s="12">
        <f t="shared" si="1"/>
        <v>4</v>
      </c>
    </row>
    <row r="13664">
      <c r="A13664" s="10">
        <v>45234.0</v>
      </c>
      <c r="B13664" s="11" t="s">
        <v>5927</v>
      </c>
      <c r="C13664" s="12">
        <v>2.0</v>
      </c>
      <c r="D13664" s="12">
        <f t="shared" si="1"/>
        <v>4</v>
      </c>
    </row>
    <row r="13665">
      <c r="A13665" s="10">
        <v>45234.0</v>
      </c>
      <c r="B13665" s="11" t="s">
        <v>5878</v>
      </c>
      <c r="C13665" s="12">
        <v>2.0</v>
      </c>
      <c r="D13665" s="12">
        <f t="shared" si="1"/>
        <v>4</v>
      </c>
    </row>
    <row r="13666">
      <c r="A13666" s="10">
        <v>45234.0</v>
      </c>
      <c r="B13666" s="11" t="s">
        <v>6877</v>
      </c>
      <c r="C13666" s="12">
        <v>2.0</v>
      </c>
      <c r="D13666" s="12">
        <f t="shared" si="1"/>
        <v>4</v>
      </c>
    </row>
    <row r="13667">
      <c r="A13667" s="10">
        <v>45236.0</v>
      </c>
      <c r="B13667" s="11" t="s">
        <v>6474</v>
      </c>
      <c r="C13667" s="12">
        <v>2.0</v>
      </c>
      <c r="D13667" s="12">
        <f t="shared" si="1"/>
        <v>6</v>
      </c>
    </row>
    <row r="13668">
      <c r="A13668" s="10">
        <v>45236.0</v>
      </c>
      <c r="B13668" s="11" t="s">
        <v>238</v>
      </c>
      <c r="C13668" s="12">
        <v>2.0</v>
      </c>
      <c r="D13668" s="12">
        <f t="shared" si="1"/>
        <v>6</v>
      </c>
    </row>
    <row r="13669">
      <c r="A13669" s="10">
        <v>45243.0</v>
      </c>
      <c r="B13669" s="11" t="s">
        <v>129</v>
      </c>
      <c r="C13669" s="12">
        <v>2.0</v>
      </c>
      <c r="D13669" s="12">
        <f t="shared" si="1"/>
        <v>13</v>
      </c>
    </row>
    <row r="13670">
      <c r="A13670" s="10">
        <v>45243.0</v>
      </c>
      <c r="B13670" s="11" t="s">
        <v>361</v>
      </c>
      <c r="C13670" s="12">
        <v>2.0</v>
      </c>
      <c r="D13670" s="12">
        <f t="shared" si="1"/>
        <v>13</v>
      </c>
    </row>
    <row r="13671">
      <c r="A13671" s="10">
        <v>45243.0</v>
      </c>
      <c r="B13671" s="11" t="s">
        <v>2054</v>
      </c>
      <c r="C13671" s="12">
        <v>2.0</v>
      </c>
      <c r="D13671" s="12">
        <f t="shared" si="1"/>
        <v>13</v>
      </c>
    </row>
    <row r="13672">
      <c r="A13672" s="10">
        <v>45243.0</v>
      </c>
      <c r="B13672" s="11" t="s">
        <v>1073</v>
      </c>
      <c r="C13672" s="12">
        <v>2.0</v>
      </c>
      <c r="D13672" s="12">
        <f t="shared" si="1"/>
        <v>13</v>
      </c>
    </row>
    <row r="13673">
      <c r="A13673" s="10">
        <v>45243.0</v>
      </c>
      <c r="B13673" s="11" t="s">
        <v>2266</v>
      </c>
      <c r="C13673" s="12">
        <v>2.0</v>
      </c>
      <c r="D13673" s="12">
        <f t="shared" si="1"/>
        <v>13</v>
      </c>
    </row>
    <row r="13674">
      <c r="A13674" s="10">
        <v>45243.0</v>
      </c>
      <c r="B13674" s="11" t="s">
        <v>6878</v>
      </c>
      <c r="C13674" s="12">
        <v>2.0</v>
      </c>
      <c r="D13674" s="12">
        <f t="shared" si="1"/>
        <v>13</v>
      </c>
    </row>
    <row r="13675">
      <c r="A13675" s="10">
        <v>45244.0</v>
      </c>
      <c r="B13675" s="11" t="s">
        <v>434</v>
      </c>
      <c r="C13675" s="12">
        <v>2.0</v>
      </c>
      <c r="D13675" s="12">
        <f t="shared" si="1"/>
        <v>14</v>
      </c>
    </row>
    <row r="13676">
      <c r="A13676" s="10">
        <v>45244.0</v>
      </c>
      <c r="B13676" s="11" t="s">
        <v>2119</v>
      </c>
      <c r="C13676" s="12">
        <v>2.0</v>
      </c>
      <c r="D13676" s="12">
        <f t="shared" si="1"/>
        <v>14</v>
      </c>
    </row>
    <row r="13677">
      <c r="A13677" s="10">
        <v>45244.0</v>
      </c>
      <c r="B13677" s="11" t="s">
        <v>6879</v>
      </c>
      <c r="C13677" s="12">
        <v>2.0</v>
      </c>
      <c r="D13677" s="12">
        <f t="shared" si="1"/>
        <v>14</v>
      </c>
    </row>
    <row r="13678">
      <c r="A13678" s="10">
        <v>45244.0</v>
      </c>
      <c r="B13678" s="11" t="s">
        <v>986</v>
      </c>
      <c r="C13678" s="12">
        <v>2.0</v>
      </c>
      <c r="D13678" s="12">
        <f t="shared" si="1"/>
        <v>14</v>
      </c>
    </row>
    <row r="13679">
      <c r="A13679" s="10">
        <v>45244.0</v>
      </c>
      <c r="B13679" s="11" t="s">
        <v>4007</v>
      </c>
      <c r="C13679" s="12">
        <v>2.0</v>
      </c>
      <c r="D13679" s="12">
        <f t="shared" si="1"/>
        <v>14</v>
      </c>
    </row>
    <row r="13680">
      <c r="A13680" s="10">
        <v>45244.0</v>
      </c>
      <c r="B13680" s="11" t="s">
        <v>6313</v>
      </c>
      <c r="C13680" s="12">
        <v>2.0</v>
      </c>
      <c r="D13680" s="12">
        <f t="shared" si="1"/>
        <v>14</v>
      </c>
    </row>
    <row r="13681">
      <c r="A13681" s="10">
        <v>45244.0</v>
      </c>
      <c r="B13681" s="11" t="s">
        <v>1631</v>
      </c>
      <c r="C13681" s="12">
        <v>2.0</v>
      </c>
      <c r="D13681" s="12">
        <f t="shared" si="1"/>
        <v>14</v>
      </c>
    </row>
    <row r="13682">
      <c r="A13682" s="10">
        <v>45244.0</v>
      </c>
      <c r="B13682" s="11" t="s">
        <v>1757</v>
      </c>
      <c r="C13682" s="12">
        <v>2.0</v>
      </c>
      <c r="D13682" s="12">
        <f t="shared" si="1"/>
        <v>14</v>
      </c>
    </row>
    <row r="13683">
      <c r="A13683" s="10">
        <v>45244.0</v>
      </c>
      <c r="B13683" s="11" t="s">
        <v>6167</v>
      </c>
      <c r="C13683" s="12">
        <v>2.0</v>
      </c>
      <c r="D13683" s="12">
        <f t="shared" si="1"/>
        <v>14</v>
      </c>
    </row>
    <row r="13684">
      <c r="A13684" s="10">
        <v>45244.0</v>
      </c>
      <c r="B13684" s="11" t="s">
        <v>2272</v>
      </c>
      <c r="C13684" s="12">
        <v>2.0</v>
      </c>
      <c r="D13684" s="12">
        <f t="shared" si="1"/>
        <v>14</v>
      </c>
    </row>
    <row r="13685">
      <c r="A13685" s="10">
        <v>45249.0</v>
      </c>
      <c r="B13685" s="11" t="s">
        <v>6880</v>
      </c>
      <c r="C13685" s="12">
        <v>2.0</v>
      </c>
      <c r="D13685" s="12">
        <f t="shared" si="1"/>
        <v>19</v>
      </c>
    </row>
    <row r="13686">
      <c r="A13686" s="10">
        <v>45249.0</v>
      </c>
      <c r="B13686" s="11" t="s">
        <v>6881</v>
      </c>
      <c r="C13686" s="12">
        <v>2.0</v>
      </c>
      <c r="D13686" s="12">
        <f t="shared" si="1"/>
        <v>19</v>
      </c>
    </row>
    <row r="13687">
      <c r="A13687" s="10">
        <v>45249.0</v>
      </c>
      <c r="B13687" s="11" t="s">
        <v>63</v>
      </c>
      <c r="C13687" s="12">
        <v>2.0</v>
      </c>
      <c r="D13687" s="12">
        <f t="shared" si="1"/>
        <v>19</v>
      </c>
    </row>
    <row r="13688">
      <c r="A13688" s="10">
        <v>45249.0</v>
      </c>
      <c r="B13688" s="11" t="s">
        <v>6882</v>
      </c>
      <c r="C13688" s="12">
        <v>2.0</v>
      </c>
      <c r="D13688" s="12">
        <f t="shared" si="1"/>
        <v>19</v>
      </c>
    </row>
    <row r="13689">
      <c r="A13689" s="10">
        <v>45249.0</v>
      </c>
      <c r="B13689" s="11" t="s">
        <v>6883</v>
      </c>
      <c r="C13689" s="12">
        <v>2.0</v>
      </c>
      <c r="D13689" s="12">
        <f t="shared" si="1"/>
        <v>19</v>
      </c>
    </row>
    <row r="13690">
      <c r="A13690" s="10">
        <v>45249.0</v>
      </c>
      <c r="B13690" s="11" t="s">
        <v>6884</v>
      </c>
      <c r="C13690" s="12">
        <v>2.0</v>
      </c>
      <c r="D13690" s="12">
        <f t="shared" si="1"/>
        <v>19</v>
      </c>
    </row>
    <row r="13691">
      <c r="A13691" s="10">
        <v>45245.0</v>
      </c>
      <c r="B13691" s="11" t="s">
        <v>1915</v>
      </c>
      <c r="C13691" s="12">
        <v>2.0</v>
      </c>
      <c r="D13691" s="12">
        <f t="shared" si="1"/>
        <v>15</v>
      </c>
    </row>
    <row r="13692">
      <c r="A13692" s="10">
        <v>45245.0</v>
      </c>
      <c r="B13692" s="11" t="s">
        <v>6703</v>
      </c>
      <c r="C13692" s="12">
        <v>2.0</v>
      </c>
      <c r="D13692" s="12">
        <f t="shared" si="1"/>
        <v>15</v>
      </c>
    </row>
    <row r="13693">
      <c r="A13693" s="10">
        <v>45245.0</v>
      </c>
      <c r="B13693" s="11" t="s">
        <v>5915</v>
      </c>
      <c r="C13693" s="12">
        <v>2.0</v>
      </c>
      <c r="D13693" s="12">
        <f t="shared" si="1"/>
        <v>15</v>
      </c>
    </row>
    <row r="13694">
      <c r="A13694" s="10">
        <v>45245.0</v>
      </c>
      <c r="B13694" s="11" t="s">
        <v>2497</v>
      </c>
      <c r="C13694" s="12">
        <v>2.0</v>
      </c>
      <c r="D13694" s="12">
        <f t="shared" si="1"/>
        <v>15</v>
      </c>
    </row>
    <row r="13695">
      <c r="A13695" s="10">
        <v>45245.0</v>
      </c>
      <c r="B13695" s="11" t="s">
        <v>2606</v>
      </c>
      <c r="C13695" s="12">
        <v>2.0</v>
      </c>
      <c r="D13695" s="12">
        <f t="shared" si="1"/>
        <v>15</v>
      </c>
    </row>
    <row r="13696">
      <c r="A13696" s="10">
        <v>45245.0</v>
      </c>
      <c r="B13696" s="11" t="s">
        <v>2225</v>
      </c>
      <c r="C13696" s="12">
        <v>2.0</v>
      </c>
      <c r="D13696" s="12">
        <f t="shared" si="1"/>
        <v>15</v>
      </c>
    </row>
    <row r="13697">
      <c r="A13697" s="10">
        <v>45245.0</v>
      </c>
      <c r="B13697" s="11" t="s">
        <v>6316</v>
      </c>
      <c r="C13697" s="12">
        <v>2.0</v>
      </c>
      <c r="D13697" s="12">
        <f t="shared" si="1"/>
        <v>15</v>
      </c>
    </row>
    <row r="13698">
      <c r="A13698" s="10">
        <v>45245.0</v>
      </c>
      <c r="B13698" s="11" t="s">
        <v>2598</v>
      </c>
      <c r="C13698" s="12">
        <v>2.0</v>
      </c>
      <c r="D13698" s="12">
        <f t="shared" si="1"/>
        <v>15</v>
      </c>
    </row>
    <row r="13699">
      <c r="A13699" s="10">
        <v>45245.0</v>
      </c>
      <c r="B13699" s="11" t="s">
        <v>6885</v>
      </c>
      <c r="C13699" s="12">
        <v>2.0</v>
      </c>
      <c r="D13699" s="12">
        <f t="shared" si="1"/>
        <v>15</v>
      </c>
    </row>
    <row r="13700">
      <c r="A13700" s="10">
        <v>45245.0</v>
      </c>
      <c r="B13700" s="11" t="s">
        <v>6886</v>
      </c>
      <c r="C13700" s="12">
        <v>2.0</v>
      </c>
      <c r="D13700" s="12">
        <f t="shared" si="1"/>
        <v>15</v>
      </c>
    </row>
    <row r="13701">
      <c r="A13701" s="10">
        <v>45245.0</v>
      </c>
      <c r="B13701" s="11" t="s">
        <v>4500</v>
      </c>
      <c r="C13701" s="12">
        <v>2.0</v>
      </c>
      <c r="D13701" s="12">
        <f t="shared" si="1"/>
        <v>15</v>
      </c>
    </row>
    <row r="13702">
      <c r="A13702" s="10">
        <v>45245.0</v>
      </c>
      <c r="B13702" s="11" t="s">
        <v>4406</v>
      </c>
      <c r="C13702" s="12">
        <v>2.0</v>
      </c>
      <c r="D13702" s="12">
        <f t="shared" si="1"/>
        <v>15</v>
      </c>
    </row>
    <row r="13703">
      <c r="A13703" s="10">
        <v>45241.0</v>
      </c>
      <c r="B13703" s="11" t="s">
        <v>2239</v>
      </c>
      <c r="C13703" s="12">
        <v>2.0</v>
      </c>
      <c r="D13703" s="12">
        <f t="shared" si="1"/>
        <v>11</v>
      </c>
    </row>
    <row r="13704">
      <c r="A13704" s="10">
        <v>45241.0</v>
      </c>
      <c r="B13704" s="11" t="s">
        <v>1245</v>
      </c>
      <c r="C13704" s="12">
        <v>2.0</v>
      </c>
      <c r="D13704" s="12">
        <f t="shared" si="1"/>
        <v>11</v>
      </c>
    </row>
    <row r="13705">
      <c r="A13705" s="10">
        <v>45241.0</v>
      </c>
      <c r="B13705" s="11" t="s">
        <v>124</v>
      </c>
      <c r="C13705" s="12">
        <v>2.0</v>
      </c>
      <c r="D13705" s="12">
        <f t="shared" si="1"/>
        <v>11</v>
      </c>
    </row>
    <row r="13706">
      <c r="A13706" s="10">
        <v>45241.0</v>
      </c>
      <c r="B13706" s="11" t="s">
        <v>1982</v>
      </c>
      <c r="C13706" s="12">
        <v>2.0</v>
      </c>
      <c r="D13706" s="12">
        <f t="shared" si="1"/>
        <v>11</v>
      </c>
    </row>
    <row r="13707">
      <c r="A13707" s="10">
        <v>45241.0</v>
      </c>
      <c r="B13707" s="11" t="s">
        <v>6887</v>
      </c>
      <c r="C13707" s="12">
        <v>2.0</v>
      </c>
      <c r="D13707" s="12">
        <f t="shared" si="1"/>
        <v>11</v>
      </c>
    </row>
    <row r="13708">
      <c r="A13708" s="10">
        <v>45241.0</v>
      </c>
      <c r="B13708" s="11" t="s">
        <v>2593</v>
      </c>
      <c r="C13708" s="12">
        <v>2.0</v>
      </c>
      <c r="D13708" s="12">
        <f t="shared" si="1"/>
        <v>11</v>
      </c>
    </row>
    <row r="13709">
      <c r="A13709" s="10">
        <v>45258.0</v>
      </c>
      <c r="B13709" s="11" t="s">
        <v>45</v>
      </c>
      <c r="C13709" s="12">
        <v>2.0</v>
      </c>
      <c r="D13709" s="12">
        <f t="shared" si="1"/>
        <v>28</v>
      </c>
    </row>
    <row r="13710">
      <c r="A13710" s="10">
        <v>45258.0</v>
      </c>
      <c r="B13710" s="11" t="s">
        <v>4937</v>
      </c>
      <c r="C13710" s="12">
        <v>2.0</v>
      </c>
      <c r="D13710" s="12">
        <f t="shared" si="1"/>
        <v>28</v>
      </c>
    </row>
    <row r="13711">
      <c r="A13711" s="10">
        <v>45258.0</v>
      </c>
      <c r="B13711" s="11" t="s">
        <v>2599</v>
      </c>
      <c r="C13711" s="12">
        <v>2.0</v>
      </c>
      <c r="D13711" s="12">
        <f t="shared" si="1"/>
        <v>28</v>
      </c>
    </row>
    <row r="13712">
      <c r="A13712" s="10">
        <v>45258.0</v>
      </c>
      <c r="B13712" s="11" t="s">
        <v>6888</v>
      </c>
      <c r="C13712" s="12">
        <v>2.0</v>
      </c>
      <c r="D13712" s="12">
        <f t="shared" si="1"/>
        <v>28</v>
      </c>
    </row>
    <row r="13713">
      <c r="A13713" s="10">
        <v>45258.0</v>
      </c>
      <c r="B13713" s="11" t="s">
        <v>6889</v>
      </c>
      <c r="C13713" s="12">
        <v>2.0</v>
      </c>
      <c r="D13713" s="12">
        <f t="shared" si="1"/>
        <v>28</v>
      </c>
    </row>
    <row r="13714">
      <c r="A13714" s="10">
        <v>45258.0</v>
      </c>
      <c r="B13714" s="11" t="s">
        <v>6890</v>
      </c>
      <c r="C13714" s="12">
        <v>2.0</v>
      </c>
      <c r="D13714" s="12">
        <f t="shared" si="1"/>
        <v>28</v>
      </c>
    </row>
    <row r="13715">
      <c r="A13715" s="10">
        <v>45258.0</v>
      </c>
      <c r="B13715" s="11" t="s">
        <v>1992</v>
      </c>
      <c r="C13715" s="12">
        <v>2.0</v>
      </c>
      <c r="D13715" s="12">
        <f t="shared" si="1"/>
        <v>28</v>
      </c>
    </row>
    <row r="13716">
      <c r="A13716" s="10">
        <v>45258.0</v>
      </c>
      <c r="B13716" s="11" t="s">
        <v>6891</v>
      </c>
      <c r="C13716" s="12">
        <v>2.0</v>
      </c>
      <c r="D13716" s="12">
        <f t="shared" si="1"/>
        <v>28</v>
      </c>
    </row>
    <row r="13717">
      <c r="A13717" s="10">
        <v>45258.0</v>
      </c>
      <c r="B13717" s="11" t="s">
        <v>6892</v>
      </c>
      <c r="C13717" s="12">
        <v>2.0</v>
      </c>
      <c r="D13717" s="12">
        <f t="shared" si="1"/>
        <v>28</v>
      </c>
    </row>
    <row r="13718">
      <c r="A13718" s="10">
        <v>45258.0</v>
      </c>
      <c r="B13718" s="11" t="s">
        <v>3956</v>
      </c>
      <c r="C13718" s="12">
        <v>2.0</v>
      </c>
      <c r="D13718" s="12">
        <f t="shared" si="1"/>
        <v>28</v>
      </c>
    </row>
    <row r="13719">
      <c r="A13719" s="10">
        <v>45248.0</v>
      </c>
      <c r="B13719" s="11" t="s">
        <v>6893</v>
      </c>
      <c r="C13719" s="12">
        <v>2.0</v>
      </c>
      <c r="D13719" s="12">
        <f t="shared" si="1"/>
        <v>18</v>
      </c>
    </row>
    <row r="13720">
      <c r="A13720" s="10">
        <v>45248.0</v>
      </c>
      <c r="B13720" s="11" t="s">
        <v>870</v>
      </c>
      <c r="C13720" s="12">
        <v>2.0</v>
      </c>
      <c r="D13720" s="12">
        <f t="shared" si="1"/>
        <v>18</v>
      </c>
    </row>
    <row r="13721">
      <c r="A13721" s="10">
        <v>45248.0</v>
      </c>
      <c r="B13721" s="11" t="s">
        <v>3544</v>
      </c>
      <c r="C13721" s="12">
        <v>2.0</v>
      </c>
      <c r="D13721" s="12">
        <f t="shared" si="1"/>
        <v>18</v>
      </c>
    </row>
    <row r="13722">
      <c r="A13722" s="10">
        <v>45248.0</v>
      </c>
      <c r="B13722" s="11" t="s">
        <v>246</v>
      </c>
      <c r="C13722" s="12">
        <v>2.0</v>
      </c>
      <c r="D13722" s="12">
        <f t="shared" si="1"/>
        <v>18</v>
      </c>
    </row>
    <row r="13723">
      <c r="A13723" s="10">
        <v>45248.0</v>
      </c>
      <c r="B13723" s="11" t="s">
        <v>87</v>
      </c>
      <c r="C13723" s="12">
        <v>2.0</v>
      </c>
      <c r="D13723" s="12">
        <f t="shared" si="1"/>
        <v>18</v>
      </c>
    </row>
    <row r="13724">
      <c r="A13724" s="10">
        <v>45259.0</v>
      </c>
      <c r="B13724" s="11" t="s">
        <v>6894</v>
      </c>
      <c r="C13724" s="12">
        <v>2.0</v>
      </c>
      <c r="D13724" s="12">
        <f t="shared" si="1"/>
        <v>29</v>
      </c>
    </row>
    <row r="13725">
      <c r="A13725" s="10">
        <v>45259.0</v>
      </c>
      <c r="B13725" s="11" t="s">
        <v>2883</v>
      </c>
      <c r="C13725" s="12">
        <v>2.0</v>
      </c>
      <c r="D13725" s="12">
        <f t="shared" si="1"/>
        <v>29</v>
      </c>
    </row>
    <row r="13726">
      <c r="A13726" s="10">
        <v>45259.0</v>
      </c>
      <c r="B13726" s="11" t="s">
        <v>3305</v>
      </c>
      <c r="C13726" s="12">
        <v>2.0</v>
      </c>
      <c r="D13726" s="12">
        <f t="shared" si="1"/>
        <v>29</v>
      </c>
    </row>
    <row r="13727">
      <c r="A13727" s="10">
        <v>45259.0</v>
      </c>
      <c r="B13727" s="11" t="s">
        <v>2317</v>
      </c>
      <c r="C13727" s="12">
        <v>2.0</v>
      </c>
      <c r="D13727" s="12">
        <f t="shared" si="1"/>
        <v>29</v>
      </c>
    </row>
    <row r="13728">
      <c r="A13728" s="10">
        <v>45259.0</v>
      </c>
      <c r="B13728" s="11" t="s">
        <v>196</v>
      </c>
      <c r="C13728" s="12">
        <v>2.0</v>
      </c>
      <c r="D13728" s="12">
        <f t="shared" si="1"/>
        <v>29</v>
      </c>
    </row>
    <row r="13729">
      <c r="A13729" s="10">
        <v>45259.0</v>
      </c>
      <c r="B13729" s="11" t="s">
        <v>6013</v>
      </c>
      <c r="C13729" s="12">
        <v>2.0</v>
      </c>
      <c r="D13729" s="12">
        <f t="shared" si="1"/>
        <v>29</v>
      </c>
    </row>
    <row r="13730">
      <c r="A13730" s="10">
        <v>45259.0</v>
      </c>
      <c r="B13730" s="11" t="s">
        <v>3161</v>
      </c>
      <c r="C13730" s="12">
        <v>2.0</v>
      </c>
      <c r="D13730" s="12">
        <f t="shared" si="1"/>
        <v>29</v>
      </c>
    </row>
    <row r="13731">
      <c r="A13731" s="10">
        <v>45259.0</v>
      </c>
      <c r="B13731" s="11" t="s">
        <v>1133</v>
      </c>
      <c r="C13731" s="12">
        <v>2.0</v>
      </c>
      <c r="D13731" s="12">
        <f t="shared" si="1"/>
        <v>29</v>
      </c>
    </row>
    <row r="13732">
      <c r="A13732" s="10">
        <v>45259.0</v>
      </c>
      <c r="B13732" s="11" t="s">
        <v>5226</v>
      </c>
      <c r="C13732" s="12">
        <v>2.0</v>
      </c>
      <c r="D13732" s="12">
        <f t="shared" si="1"/>
        <v>29</v>
      </c>
    </row>
    <row r="13733">
      <c r="A13733" s="10">
        <v>45242.0</v>
      </c>
      <c r="B13733" s="11" t="s">
        <v>582</v>
      </c>
      <c r="C13733" s="12">
        <v>2.0</v>
      </c>
      <c r="D13733" s="12">
        <f t="shared" si="1"/>
        <v>12</v>
      </c>
    </row>
    <row r="13734">
      <c r="A13734" s="10">
        <v>45242.0</v>
      </c>
      <c r="B13734" s="11" t="s">
        <v>6895</v>
      </c>
      <c r="C13734" s="12">
        <v>2.0</v>
      </c>
      <c r="D13734" s="12">
        <f t="shared" si="1"/>
        <v>12</v>
      </c>
    </row>
    <row r="13735">
      <c r="A13735" s="10">
        <v>45242.0</v>
      </c>
      <c r="B13735" s="11" t="s">
        <v>6896</v>
      </c>
      <c r="C13735" s="12">
        <v>2.0</v>
      </c>
      <c r="D13735" s="12">
        <f t="shared" si="1"/>
        <v>12</v>
      </c>
    </row>
    <row r="13736">
      <c r="A13736" s="10">
        <v>45242.0</v>
      </c>
      <c r="B13736" s="11" t="s">
        <v>6897</v>
      </c>
      <c r="C13736" s="12">
        <v>2.0</v>
      </c>
      <c r="D13736" s="12">
        <f t="shared" si="1"/>
        <v>12</v>
      </c>
    </row>
    <row r="13737">
      <c r="A13737" s="10">
        <v>45242.0</v>
      </c>
      <c r="B13737" s="11" t="s">
        <v>1569</v>
      </c>
      <c r="C13737" s="12">
        <v>2.0</v>
      </c>
      <c r="D13737" s="12">
        <f t="shared" si="1"/>
        <v>12</v>
      </c>
    </row>
    <row r="13738">
      <c r="A13738" s="10">
        <v>45238.0</v>
      </c>
      <c r="B13738" s="11" t="s">
        <v>403</v>
      </c>
      <c r="C13738" s="12">
        <v>2.0</v>
      </c>
      <c r="D13738" s="12">
        <f t="shared" si="1"/>
        <v>8</v>
      </c>
    </row>
    <row r="13739">
      <c r="A13739" s="10">
        <v>45238.0</v>
      </c>
      <c r="B13739" s="11" t="s">
        <v>2627</v>
      </c>
      <c r="C13739" s="12">
        <v>2.0</v>
      </c>
      <c r="D13739" s="12">
        <f t="shared" si="1"/>
        <v>8</v>
      </c>
    </row>
    <row r="13740">
      <c r="A13740" s="10">
        <v>45238.0</v>
      </c>
      <c r="B13740" s="11" t="s">
        <v>6898</v>
      </c>
      <c r="C13740" s="12">
        <v>2.0</v>
      </c>
      <c r="D13740" s="12">
        <f t="shared" si="1"/>
        <v>8</v>
      </c>
    </row>
    <row r="13741">
      <c r="A13741" s="10">
        <v>45238.0</v>
      </c>
      <c r="B13741" s="11" t="s">
        <v>4234</v>
      </c>
      <c r="C13741" s="12">
        <v>2.0</v>
      </c>
      <c r="D13741" s="12">
        <f t="shared" si="1"/>
        <v>8</v>
      </c>
    </row>
    <row r="13742">
      <c r="A13742" s="10">
        <v>45238.0</v>
      </c>
      <c r="B13742" s="11" t="s">
        <v>1098</v>
      </c>
      <c r="C13742" s="12">
        <v>2.0</v>
      </c>
      <c r="D13742" s="12">
        <f t="shared" si="1"/>
        <v>8</v>
      </c>
    </row>
    <row r="13743">
      <c r="A13743" s="10">
        <v>45238.0</v>
      </c>
      <c r="B13743" s="11" t="s">
        <v>6899</v>
      </c>
      <c r="C13743" s="12">
        <v>2.0</v>
      </c>
      <c r="D13743" s="12">
        <f t="shared" si="1"/>
        <v>8</v>
      </c>
    </row>
    <row r="13744">
      <c r="A13744" s="10">
        <v>45231.0</v>
      </c>
      <c r="B13744" s="11" t="s">
        <v>6900</v>
      </c>
      <c r="C13744" s="12">
        <v>2.0</v>
      </c>
      <c r="D13744" s="12">
        <f t="shared" si="1"/>
        <v>1</v>
      </c>
    </row>
    <row r="13745">
      <c r="A13745" s="10">
        <v>45231.0</v>
      </c>
      <c r="B13745" s="11" t="s">
        <v>1263</v>
      </c>
      <c r="C13745" s="12">
        <v>2.0</v>
      </c>
      <c r="D13745" s="12">
        <f t="shared" si="1"/>
        <v>1</v>
      </c>
    </row>
    <row r="13746">
      <c r="A13746" s="10">
        <v>45231.0</v>
      </c>
      <c r="B13746" s="11" t="s">
        <v>373</v>
      </c>
      <c r="C13746" s="12">
        <v>2.0</v>
      </c>
      <c r="D13746" s="12">
        <f t="shared" si="1"/>
        <v>1</v>
      </c>
    </row>
    <row r="13747">
      <c r="A13747" s="10">
        <v>45231.0</v>
      </c>
      <c r="B13747" s="11" t="s">
        <v>6901</v>
      </c>
      <c r="C13747" s="12">
        <v>2.0</v>
      </c>
      <c r="D13747" s="12">
        <f t="shared" si="1"/>
        <v>1</v>
      </c>
    </row>
    <row r="13748">
      <c r="A13748" s="10">
        <v>45231.0</v>
      </c>
      <c r="B13748" s="11" t="s">
        <v>6902</v>
      </c>
      <c r="C13748" s="12">
        <v>2.0</v>
      </c>
      <c r="D13748" s="12">
        <f t="shared" si="1"/>
        <v>1</v>
      </c>
    </row>
    <row r="13749">
      <c r="A13749" s="10">
        <v>45231.0</v>
      </c>
      <c r="B13749" s="11" t="s">
        <v>6903</v>
      </c>
      <c r="C13749" s="12">
        <v>2.0</v>
      </c>
      <c r="D13749" s="12">
        <f t="shared" si="1"/>
        <v>1</v>
      </c>
    </row>
    <row r="13750">
      <c r="A13750" s="10">
        <v>45231.0</v>
      </c>
      <c r="B13750" s="11" t="s">
        <v>6904</v>
      </c>
      <c r="C13750" s="12">
        <v>2.0</v>
      </c>
      <c r="D13750" s="12">
        <f t="shared" si="1"/>
        <v>1</v>
      </c>
    </row>
    <row r="13751">
      <c r="A13751" s="10">
        <v>45240.0</v>
      </c>
      <c r="B13751" s="11" t="s">
        <v>78</v>
      </c>
      <c r="C13751" s="12">
        <v>2.0</v>
      </c>
      <c r="D13751" s="12">
        <f t="shared" si="1"/>
        <v>10</v>
      </c>
    </row>
    <row r="13752">
      <c r="A13752" s="10">
        <v>45240.0</v>
      </c>
      <c r="B13752" s="11" t="s">
        <v>203</v>
      </c>
      <c r="C13752" s="12">
        <v>2.0</v>
      </c>
      <c r="D13752" s="12">
        <f t="shared" si="1"/>
        <v>10</v>
      </c>
    </row>
    <row r="13753">
      <c r="A13753" s="10">
        <v>45240.0</v>
      </c>
      <c r="B13753" s="11" t="s">
        <v>6905</v>
      </c>
      <c r="C13753" s="12">
        <v>2.0</v>
      </c>
      <c r="D13753" s="12">
        <f t="shared" si="1"/>
        <v>10</v>
      </c>
    </row>
    <row r="13754">
      <c r="A13754" s="10">
        <v>45240.0</v>
      </c>
      <c r="B13754" s="11" t="s">
        <v>6906</v>
      </c>
      <c r="C13754" s="12">
        <v>2.0</v>
      </c>
      <c r="D13754" s="12">
        <f t="shared" si="1"/>
        <v>10</v>
      </c>
    </row>
    <row r="13755">
      <c r="A13755" s="10">
        <v>45240.0</v>
      </c>
      <c r="B13755" s="11" t="s">
        <v>2853</v>
      </c>
      <c r="C13755" s="12">
        <v>2.0</v>
      </c>
      <c r="D13755" s="12">
        <f t="shared" si="1"/>
        <v>10</v>
      </c>
    </row>
    <row r="13756">
      <c r="A13756" s="10">
        <v>45240.0</v>
      </c>
      <c r="B13756" s="11" t="s">
        <v>6907</v>
      </c>
      <c r="C13756" s="12">
        <v>2.0</v>
      </c>
      <c r="D13756" s="12">
        <f t="shared" si="1"/>
        <v>10</v>
      </c>
    </row>
    <row r="13757">
      <c r="A13757" s="10">
        <v>45233.0</v>
      </c>
      <c r="B13757" s="11" t="s">
        <v>6908</v>
      </c>
      <c r="C13757" s="12">
        <v>2.0</v>
      </c>
      <c r="D13757" s="12">
        <f t="shared" si="1"/>
        <v>3</v>
      </c>
    </row>
    <row r="13758">
      <c r="A13758" s="10">
        <v>45233.0</v>
      </c>
      <c r="B13758" s="11" t="s">
        <v>6909</v>
      </c>
      <c r="C13758" s="12">
        <v>2.0</v>
      </c>
      <c r="D13758" s="12">
        <f t="shared" si="1"/>
        <v>3</v>
      </c>
    </row>
    <row r="13759">
      <c r="A13759" s="10">
        <v>45233.0</v>
      </c>
      <c r="B13759" s="11" t="s">
        <v>1270</v>
      </c>
      <c r="C13759" s="12">
        <v>2.0</v>
      </c>
      <c r="D13759" s="12">
        <f t="shared" si="1"/>
        <v>3</v>
      </c>
    </row>
    <row r="13760">
      <c r="A13760" s="10">
        <v>45233.0</v>
      </c>
      <c r="B13760" s="11" t="s">
        <v>1343</v>
      </c>
      <c r="C13760" s="12">
        <v>2.0</v>
      </c>
      <c r="D13760" s="12">
        <f t="shared" si="1"/>
        <v>3</v>
      </c>
    </row>
    <row r="13761">
      <c r="A13761" s="10">
        <v>45233.0</v>
      </c>
      <c r="B13761" s="11" t="s">
        <v>1020</v>
      </c>
      <c r="C13761" s="12">
        <v>2.0</v>
      </c>
      <c r="D13761" s="12">
        <f t="shared" si="1"/>
        <v>3</v>
      </c>
    </row>
    <row r="13762">
      <c r="A13762" s="10">
        <v>45233.0</v>
      </c>
      <c r="B13762" s="11" t="s">
        <v>2960</v>
      </c>
      <c r="C13762" s="12">
        <v>2.0</v>
      </c>
      <c r="D13762" s="12">
        <f t="shared" si="1"/>
        <v>3</v>
      </c>
    </row>
    <row r="13763">
      <c r="A13763" s="10">
        <v>45233.0</v>
      </c>
      <c r="B13763" s="11" t="s">
        <v>1838</v>
      </c>
      <c r="C13763" s="12">
        <v>2.0</v>
      </c>
      <c r="D13763" s="12">
        <f t="shared" si="1"/>
        <v>3</v>
      </c>
    </row>
    <row r="13764">
      <c r="A13764" s="10">
        <v>45250.0</v>
      </c>
      <c r="B13764" s="11" t="s">
        <v>4975</v>
      </c>
      <c r="C13764" s="12">
        <v>2.0</v>
      </c>
      <c r="D13764" s="12">
        <f t="shared" si="1"/>
        <v>20</v>
      </c>
    </row>
    <row r="13765">
      <c r="A13765" s="10">
        <v>45250.0</v>
      </c>
      <c r="B13765" s="11" t="s">
        <v>894</v>
      </c>
      <c r="C13765" s="12">
        <v>2.0</v>
      </c>
      <c r="D13765" s="12">
        <f t="shared" si="1"/>
        <v>20</v>
      </c>
    </row>
    <row r="13766">
      <c r="A13766" s="10">
        <v>45250.0</v>
      </c>
      <c r="B13766" s="11" t="s">
        <v>6910</v>
      </c>
      <c r="C13766" s="12">
        <v>2.0</v>
      </c>
      <c r="D13766" s="12">
        <f t="shared" si="1"/>
        <v>20</v>
      </c>
    </row>
    <row r="13767">
      <c r="A13767" s="10">
        <v>45250.0</v>
      </c>
      <c r="B13767" s="11" t="s">
        <v>6911</v>
      </c>
      <c r="C13767" s="12">
        <v>2.0</v>
      </c>
      <c r="D13767" s="12">
        <f t="shared" si="1"/>
        <v>20</v>
      </c>
    </row>
    <row r="13768">
      <c r="A13768" s="10">
        <v>45252.0</v>
      </c>
      <c r="B13768" s="11" t="s">
        <v>6912</v>
      </c>
      <c r="C13768" s="12">
        <v>2.0</v>
      </c>
      <c r="D13768" s="12">
        <f t="shared" si="1"/>
        <v>22</v>
      </c>
    </row>
    <row r="13769">
      <c r="A13769" s="10">
        <v>45252.0</v>
      </c>
      <c r="B13769" s="11" t="s">
        <v>6913</v>
      </c>
      <c r="C13769" s="12">
        <v>2.0</v>
      </c>
      <c r="D13769" s="12">
        <f t="shared" si="1"/>
        <v>22</v>
      </c>
    </row>
    <row r="13770">
      <c r="A13770" s="10">
        <v>45252.0</v>
      </c>
      <c r="B13770" s="11" t="s">
        <v>3951</v>
      </c>
      <c r="C13770" s="12">
        <v>2.0</v>
      </c>
      <c r="D13770" s="12">
        <f t="shared" si="1"/>
        <v>22</v>
      </c>
    </row>
    <row r="13771">
      <c r="A13771" s="10">
        <v>45252.0</v>
      </c>
      <c r="B13771" s="11" t="s">
        <v>3349</v>
      </c>
      <c r="C13771" s="12">
        <v>2.0</v>
      </c>
      <c r="D13771" s="12">
        <f t="shared" si="1"/>
        <v>22</v>
      </c>
    </row>
    <row r="13772">
      <c r="A13772" s="10">
        <v>45252.0</v>
      </c>
      <c r="B13772" s="11" t="s">
        <v>6160</v>
      </c>
      <c r="C13772" s="12">
        <v>2.0</v>
      </c>
      <c r="D13772" s="12">
        <f t="shared" si="1"/>
        <v>22</v>
      </c>
    </row>
    <row r="13773">
      <c r="A13773" s="10">
        <v>45252.0</v>
      </c>
      <c r="B13773" s="11" t="s">
        <v>1838</v>
      </c>
      <c r="C13773" s="12">
        <v>2.0</v>
      </c>
      <c r="D13773" s="12">
        <f t="shared" si="1"/>
        <v>22</v>
      </c>
    </row>
    <row r="13774">
      <c r="A13774" s="10">
        <v>45252.0</v>
      </c>
      <c r="B13774" s="11" t="s">
        <v>2442</v>
      </c>
      <c r="C13774" s="12">
        <v>2.0</v>
      </c>
      <c r="D13774" s="12">
        <f t="shared" si="1"/>
        <v>22</v>
      </c>
    </row>
    <row r="13775">
      <c r="A13775" s="10">
        <v>45252.0</v>
      </c>
      <c r="B13775" s="11" t="s">
        <v>1003</v>
      </c>
      <c r="C13775" s="12">
        <v>2.0</v>
      </c>
      <c r="D13775" s="12">
        <f t="shared" si="1"/>
        <v>22</v>
      </c>
    </row>
    <row r="13776">
      <c r="A13776" s="10">
        <v>45252.0</v>
      </c>
      <c r="B13776" s="11" t="s">
        <v>6914</v>
      </c>
      <c r="C13776" s="12">
        <v>2.0</v>
      </c>
      <c r="D13776" s="12">
        <f t="shared" si="1"/>
        <v>22</v>
      </c>
    </row>
    <row r="13777">
      <c r="A13777" s="10">
        <v>45252.0</v>
      </c>
      <c r="B13777" s="11" t="s">
        <v>6915</v>
      </c>
      <c r="C13777" s="12">
        <v>2.0</v>
      </c>
      <c r="D13777" s="12">
        <f t="shared" si="1"/>
        <v>22</v>
      </c>
    </row>
    <row r="13778">
      <c r="A13778" s="10">
        <v>45252.0</v>
      </c>
      <c r="B13778" s="11" t="s">
        <v>6916</v>
      </c>
      <c r="C13778" s="12">
        <v>2.0</v>
      </c>
      <c r="D13778" s="12">
        <f t="shared" si="1"/>
        <v>22</v>
      </c>
    </row>
    <row r="13779">
      <c r="A13779" s="10">
        <v>45252.0</v>
      </c>
      <c r="B13779" s="11" t="s">
        <v>6917</v>
      </c>
      <c r="C13779" s="12">
        <v>2.0</v>
      </c>
      <c r="D13779" s="12">
        <f t="shared" si="1"/>
        <v>22</v>
      </c>
    </row>
    <row r="13780">
      <c r="A13780" s="10">
        <v>45251.0</v>
      </c>
      <c r="B13780" s="11" t="s">
        <v>5192</v>
      </c>
      <c r="C13780" s="12">
        <v>2.0</v>
      </c>
      <c r="D13780" s="12">
        <f t="shared" si="1"/>
        <v>21</v>
      </c>
    </row>
    <row r="13781">
      <c r="A13781" s="10">
        <v>45251.0</v>
      </c>
      <c r="B13781" s="11" t="s">
        <v>6918</v>
      </c>
      <c r="C13781" s="12">
        <v>2.0</v>
      </c>
      <c r="D13781" s="12">
        <f t="shared" si="1"/>
        <v>21</v>
      </c>
    </row>
    <row r="13782">
      <c r="A13782" s="10">
        <v>45251.0</v>
      </c>
      <c r="B13782" s="11" t="s">
        <v>1752</v>
      </c>
      <c r="C13782" s="12">
        <v>2.0</v>
      </c>
      <c r="D13782" s="12">
        <f t="shared" si="1"/>
        <v>21</v>
      </c>
    </row>
    <row r="13783">
      <c r="A13783" s="10">
        <v>45251.0</v>
      </c>
      <c r="B13783" s="11" t="s">
        <v>2239</v>
      </c>
      <c r="C13783" s="12">
        <v>2.0</v>
      </c>
      <c r="D13783" s="12">
        <f t="shared" si="1"/>
        <v>21</v>
      </c>
    </row>
    <row r="13784">
      <c r="A13784" s="10">
        <v>45251.0</v>
      </c>
      <c r="B13784" s="11" t="s">
        <v>5869</v>
      </c>
      <c r="C13784" s="12">
        <v>2.0</v>
      </c>
      <c r="D13784" s="12">
        <f t="shared" si="1"/>
        <v>21</v>
      </c>
    </row>
    <row r="13785">
      <c r="A13785" s="10">
        <v>45251.0</v>
      </c>
      <c r="B13785" s="11" t="s">
        <v>2598</v>
      </c>
      <c r="C13785" s="12">
        <v>2.0</v>
      </c>
      <c r="D13785" s="12">
        <f t="shared" si="1"/>
        <v>21</v>
      </c>
    </row>
    <row r="13786">
      <c r="A13786" s="10">
        <v>45251.0</v>
      </c>
      <c r="B13786" s="11" t="s">
        <v>6919</v>
      </c>
      <c r="C13786" s="12">
        <v>2.0</v>
      </c>
      <c r="D13786" s="12">
        <f t="shared" si="1"/>
        <v>21</v>
      </c>
    </row>
    <row r="13787">
      <c r="A13787" s="10">
        <v>45251.0</v>
      </c>
      <c r="B13787" s="11" t="s">
        <v>6920</v>
      </c>
      <c r="C13787" s="12">
        <v>2.0</v>
      </c>
      <c r="D13787" s="12">
        <f t="shared" si="1"/>
        <v>21</v>
      </c>
    </row>
    <row r="13788">
      <c r="A13788" s="10">
        <v>45251.0</v>
      </c>
      <c r="B13788" s="11" t="s">
        <v>6921</v>
      </c>
      <c r="C13788" s="12">
        <v>2.0</v>
      </c>
      <c r="D13788" s="12">
        <f t="shared" si="1"/>
        <v>21</v>
      </c>
    </row>
    <row r="13789">
      <c r="A13789" s="10">
        <v>45251.0</v>
      </c>
      <c r="B13789" s="11" t="s">
        <v>6922</v>
      </c>
      <c r="C13789" s="12">
        <v>2.0</v>
      </c>
      <c r="D13789" s="12">
        <f t="shared" si="1"/>
        <v>21</v>
      </c>
    </row>
    <row r="13790">
      <c r="A13790" s="10">
        <v>45257.0</v>
      </c>
      <c r="B13790" s="11" t="s">
        <v>6923</v>
      </c>
      <c r="C13790" s="12">
        <v>2.0</v>
      </c>
      <c r="D13790" s="12">
        <f t="shared" si="1"/>
        <v>27</v>
      </c>
    </row>
    <row r="13791">
      <c r="A13791" s="10">
        <v>45257.0</v>
      </c>
      <c r="B13791" s="11" t="s">
        <v>6924</v>
      </c>
      <c r="C13791" s="12">
        <v>2.0</v>
      </c>
      <c r="D13791" s="12">
        <f t="shared" si="1"/>
        <v>27</v>
      </c>
    </row>
    <row r="13792">
      <c r="A13792" s="10">
        <v>45260.0</v>
      </c>
      <c r="B13792" s="11" t="s">
        <v>3106</v>
      </c>
      <c r="C13792" s="12">
        <v>2.0</v>
      </c>
      <c r="D13792" s="12">
        <f t="shared" si="1"/>
        <v>30</v>
      </c>
    </row>
    <row r="13793">
      <c r="A13793" s="10">
        <v>45260.0</v>
      </c>
      <c r="B13793" s="11" t="s">
        <v>6925</v>
      </c>
      <c r="C13793" s="12">
        <v>2.0</v>
      </c>
      <c r="D13793" s="12">
        <f t="shared" si="1"/>
        <v>30</v>
      </c>
    </row>
    <row r="13794">
      <c r="A13794" s="10">
        <v>45260.0</v>
      </c>
      <c r="B13794" s="11" t="s">
        <v>403</v>
      </c>
      <c r="C13794" s="12">
        <v>2.0</v>
      </c>
      <c r="D13794" s="12">
        <f t="shared" si="1"/>
        <v>30</v>
      </c>
    </row>
    <row r="13795">
      <c r="A13795" s="10">
        <v>45260.0</v>
      </c>
      <c r="B13795" s="11" t="s">
        <v>1821</v>
      </c>
      <c r="C13795" s="12">
        <v>2.0</v>
      </c>
      <c r="D13795" s="12">
        <f t="shared" si="1"/>
        <v>30</v>
      </c>
    </row>
    <row r="13796">
      <c r="A13796" s="10">
        <v>45260.0</v>
      </c>
      <c r="B13796" s="11" t="s">
        <v>6926</v>
      </c>
      <c r="C13796" s="12">
        <v>2.0</v>
      </c>
      <c r="D13796" s="12">
        <f t="shared" si="1"/>
        <v>30</v>
      </c>
    </row>
    <row r="13797">
      <c r="A13797" s="10">
        <v>45260.0</v>
      </c>
      <c r="B13797" s="11" t="s">
        <v>6927</v>
      </c>
      <c r="C13797" s="12">
        <v>2.0</v>
      </c>
      <c r="D13797" s="12">
        <f t="shared" si="1"/>
        <v>30</v>
      </c>
    </row>
    <row r="13798">
      <c r="A13798" s="10">
        <v>45260.0</v>
      </c>
      <c r="B13798" s="11" t="s">
        <v>6928</v>
      </c>
      <c r="C13798" s="12">
        <v>2.0</v>
      </c>
      <c r="D13798" s="12">
        <f t="shared" si="1"/>
        <v>30</v>
      </c>
    </row>
    <row r="13799">
      <c r="A13799" s="10">
        <v>45260.0</v>
      </c>
      <c r="B13799" s="11" t="s">
        <v>6498</v>
      </c>
      <c r="C13799" s="12">
        <v>2.0</v>
      </c>
      <c r="D13799" s="12">
        <f t="shared" si="1"/>
        <v>30</v>
      </c>
    </row>
    <row r="13800">
      <c r="A13800" s="10">
        <v>45239.0</v>
      </c>
      <c r="B13800" s="11" t="s">
        <v>510</v>
      </c>
      <c r="C13800" s="12">
        <v>2.0</v>
      </c>
      <c r="D13800" s="12">
        <f t="shared" si="1"/>
        <v>9</v>
      </c>
    </row>
    <row r="13801">
      <c r="A13801" s="10">
        <v>45239.0</v>
      </c>
      <c r="B13801" s="11" t="s">
        <v>6929</v>
      </c>
      <c r="C13801" s="12">
        <v>2.0</v>
      </c>
      <c r="D13801" s="12">
        <f t="shared" si="1"/>
        <v>9</v>
      </c>
    </row>
    <row r="13802">
      <c r="A13802" s="10">
        <v>45239.0</v>
      </c>
      <c r="B13802" s="11" t="s">
        <v>2611</v>
      </c>
      <c r="C13802" s="12">
        <v>2.0</v>
      </c>
      <c r="D13802" s="12">
        <f t="shared" si="1"/>
        <v>9</v>
      </c>
    </row>
    <row r="13803">
      <c r="A13803" s="10">
        <v>45239.0</v>
      </c>
      <c r="B13803" s="11" t="s">
        <v>125</v>
      </c>
      <c r="C13803" s="12">
        <v>2.0</v>
      </c>
      <c r="D13803" s="12">
        <f t="shared" si="1"/>
        <v>9</v>
      </c>
    </row>
    <row r="13804">
      <c r="A13804" s="10">
        <v>45239.0</v>
      </c>
      <c r="B13804" s="11" t="s">
        <v>6930</v>
      </c>
      <c r="C13804" s="12">
        <v>2.0</v>
      </c>
      <c r="D13804" s="12">
        <f t="shared" si="1"/>
        <v>9</v>
      </c>
    </row>
    <row r="13805">
      <c r="A13805" s="10">
        <v>45239.0</v>
      </c>
      <c r="B13805" s="11" t="s">
        <v>6565</v>
      </c>
      <c r="C13805" s="12">
        <v>2.0</v>
      </c>
      <c r="D13805" s="12">
        <f t="shared" si="1"/>
        <v>9</v>
      </c>
    </row>
    <row r="13806">
      <c r="A13806" s="10">
        <v>45232.0</v>
      </c>
      <c r="B13806" s="11" t="s">
        <v>1528</v>
      </c>
      <c r="C13806" s="12">
        <v>2.0</v>
      </c>
      <c r="D13806" s="12">
        <f t="shared" si="1"/>
        <v>2</v>
      </c>
    </row>
    <row r="13807">
      <c r="A13807" s="10">
        <v>45232.0</v>
      </c>
      <c r="B13807" s="11" t="s">
        <v>4969</v>
      </c>
      <c r="C13807" s="12">
        <v>2.0</v>
      </c>
      <c r="D13807" s="12">
        <f t="shared" si="1"/>
        <v>2</v>
      </c>
    </row>
    <row r="13808">
      <c r="A13808" s="10">
        <v>45232.0</v>
      </c>
      <c r="B13808" s="11" t="s">
        <v>547</v>
      </c>
      <c r="C13808" s="12">
        <v>2.0</v>
      </c>
      <c r="D13808" s="12">
        <f t="shared" si="1"/>
        <v>2</v>
      </c>
    </row>
    <row r="13809">
      <c r="A13809" s="10">
        <v>45232.0</v>
      </c>
      <c r="B13809" s="11" t="s">
        <v>418</v>
      </c>
      <c r="C13809" s="12">
        <v>2.0</v>
      </c>
      <c r="D13809" s="12">
        <f t="shared" si="1"/>
        <v>2</v>
      </c>
    </row>
    <row r="13810">
      <c r="A13810" s="10">
        <v>45232.0</v>
      </c>
      <c r="B13810" s="11" t="s">
        <v>530</v>
      </c>
      <c r="C13810" s="12">
        <v>2.0</v>
      </c>
      <c r="D13810" s="12">
        <f t="shared" si="1"/>
        <v>2</v>
      </c>
    </row>
    <row r="13811">
      <c r="A13811" s="10">
        <v>45232.0</v>
      </c>
      <c r="B13811" s="11" t="s">
        <v>704</v>
      </c>
      <c r="C13811" s="12">
        <v>2.0</v>
      </c>
      <c r="D13811" s="12">
        <f t="shared" si="1"/>
        <v>2</v>
      </c>
    </row>
    <row r="13812">
      <c r="A13812" s="10">
        <v>45232.0</v>
      </c>
      <c r="B13812" s="11" t="s">
        <v>6931</v>
      </c>
      <c r="C13812" s="12">
        <v>2.0</v>
      </c>
      <c r="D13812" s="12">
        <f t="shared" si="1"/>
        <v>2</v>
      </c>
    </row>
    <row r="13813">
      <c r="A13813" s="10">
        <v>45232.0</v>
      </c>
      <c r="B13813" s="11" t="s">
        <v>6932</v>
      </c>
      <c r="C13813" s="12">
        <v>2.0</v>
      </c>
      <c r="D13813" s="12">
        <f t="shared" si="1"/>
        <v>2</v>
      </c>
    </row>
    <row r="13814">
      <c r="A13814" s="10">
        <v>45232.0</v>
      </c>
      <c r="B13814" s="11" t="s">
        <v>403</v>
      </c>
      <c r="C13814" s="12">
        <v>2.0</v>
      </c>
      <c r="D13814" s="12">
        <f t="shared" si="1"/>
        <v>2</v>
      </c>
    </row>
    <row r="13815">
      <c r="A13815" s="10">
        <v>45232.0</v>
      </c>
      <c r="B13815" s="11" t="s">
        <v>255</v>
      </c>
      <c r="C13815" s="12">
        <v>2.0</v>
      </c>
      <c r="D13815" s="12">
        <f t="shared" si="1"/>
        <v>2</v>
      </c>
    </row>
    <row r="13816">
      <c r="A13816" s="10">
        <v>45232.0</v>
      </c>
      <c r="B13816" s="11" t="s">
        <v>4549</v>
      </c>
      <c r="C13816" s="12">
        <v>2.0</v>
      </c>
      <c r="D13816" s="12">
        <f t="shared" si="1"/>
        <v>2</v>
      </c>
    </row>
    <row r="13817">
      <c r="A13817" s="10">
        <v>45232.0</v>
      </c>
      <c r="B13817" s="11" t="s">
        <v>1116</v>
      </c>
      <c r="C13817" s="12">
        <v>2.0</v>
      </c>
      <c r="D13817" s="12">
        <f t="shared" si="1"/>
        <v>2</v>
      </c>
    </row>
    <row r="13818">
      <c r="A13818" s="10">
        <v>45232.0</v>
      </c>
      <c r="B13818" s="11" t="s">
        <v>5159</v>
      </c>
      <c r="C13818" s="12">
        <v>2.0</v>
      </c>
      <c r="D13818" s="12">
        <f t="shared" si="1"/>
        <v>2</v>
      </c>
    </row>
    <row r="13819">
      <c r="A13819" s="10">
        <v>45232.0</v>
      </c>
      <c r="B13819" s="11" t="s">
        <v>6933</v>
      </c>
      <c r="C13819" s="12">
        <v>2.0</v>
      </c>
      <c r="D13819" s="12">
        <f t="shared" si="1"/>
        <v>2</v>
      </c>
    </row>
    <row r="13820">
      <c r="A13820" s="10">
        <v>45232.0</v>
      </c>
      <c r="B13820" s="11" t="s">
        <v>6264</v>
      </c>
      <c r="C13820" s="12">
        <v>2.0</v>
      </c>
      <c r="D13820" s="12">
        <f t="shared" si="1"/>
        <v>2</v>
      </c>
    </row>
    <row r="13821">
      <c r="A13821" s="10">
        <v>45232.0</v>
      </c>
      <c r="B13821" s="11" t="s">
        <v>2450</v>
      </c>
      <c r="C13821" s="12">
        <v>2.0</v>
      </c>
      <c r="D13821" s="12">
        <f t="shared" si="1"/>
        <v>2</v>
      </c>
    </row>
    <row r="13822">
      <c r="A13822" s="10">
        <v>45237.0</v>
      </c>
      <c r="B13822" s="11" t="s">
        <v>3858</v>
      </c>
      <c r="C13822" s="12">
        <v>2.0</v>
      </c>
      <c r="D13822" s="12">
        <f t="shared" si="1"/>
        <v>7</v>
      </c>
    </row>
    <row r="13823">
      <c r="A13823" s="10">
        <v>45237.0</v>
      </c>
      <c r="B13823" s="11" t="s">
        <v>1419</v>
      </c>
      <c r="C13823" s="12">
        <v>2.0</v>
      </c>
      <c r="D13823" s="12">
        <f t="shared" si="1"/>
        <v>7</v>
      </c>
    </row>
    <row r="13824">
      <c r="A13824" s="10">
        <v>45237.0</v>
      </c>
      <c r="B13824" s="11" t="s">
        <v>1745</v>
      </c>
      <c r="C13824" s="12">
        <v>2.0</v>
      </c>
      <c r="D13824" s="12">
        <f t="shared" si="1"/>
        <v>7</v>
      </c>
    </row>
    <row r="13825">
      <c r="A13825" s="10">
        <v>45237.0</v>
      </c>
      <c r="B13825" s="11" t="s">
        <v>2909</v>
      </c>
      <c r="C13825" s="12">
        <v>2.0</v>
      </c>
      <c r="D13825" s="12">
        <f t="shared" si="1"/>
        <v>7</v>
      </c>
    </row>
    <row r="13826">
      <c r="A13826" s="10">
        <v>45237.0</v>
      </c>
      <c r="B13826" s="11" t="s">
        <v>6934</v>
      </c>
      <c r="C13826" s="12">
        <v>2.0</v>
      </c>
      <c r="D13826" s="12">
        <f t="shared" si="1"/>
        <v>7</v>
      </c>
    </row>
    <row r="13827">
      <c r="A13827" s="10">
        <v>45237.0</v>
      </c>
      <c r="B13827" s="11" t="s">
        <v>914</v>
      </c>
      <c r="C13827" s="12">
        <v>2.0</v>
      </c>
      <c r="D13827" s="12">
        <f t="shared" si="1"/>
        <v>7</v>
      </c>
    </row>
    <row r="13828">
      <c r="A13828" s="10">
        <v>45237.0</v>
      </c>
      <c r="B13828" s="11" t="s">
        <v>6935</v>
      </c>
      <c r="C13828" s="12">
        <v>2.0</v>
      </c>
      <c r="D13828" s="12">
        <f t="shared" si="1"/>
        <v>7</v>
      </c>
    </row>
    <row r="13829">
      <c r="A13829" s="10">
        <v>45237.0</v>
      </c>
      <c r="B13829" s="11" t="s">
        <v>3390</v>
      </c>
      <c r="C13829" s="12">
        <v>2.0</v>
      </c>
      <c r="D13829" s="12">
        <f t="shared" si="1"/>
        <v>7</v>
      </c>
    </row>
    <row r="13830">
      <c r="A13830" s="10">
        <v>45256.0</v>
      </c>
      <c r="B13830" s="11" t="s">
        <v>4849</v>
      </c>
      <c r="C13830" s="12">
        <v>2.0</v>
      </c>
      <c r="D13830" s="12">
        <f t="shared" si="1"/>
        <v>26</v>
      </c>
    </row>
    <row r="13831">
      <c r="A13831" s="10">
        <v>45256.0</v>
      </c>
      <c r="B13831" s="11" t="s">
        <v>1239</v>
      </c>
      <c r="C13831" s="12">
        <v>2.0</v>
      </c>
      <c r="D13831" s="12">
        <f t="shared" si="1"/>
        <v>26</v>
      </c>
    </row>
    <row r="13832">
      <c r="A13832" s="10">
        <v>45256.0</v>
      </c>
      <c r="B13832" s="11" t="s">
        <v>2761</v>
      </c>
      <c r="C13832" s="12">
        <v>2.0</v>
      </c>
      <c r="D13832" s="12">
        <f t="shared" si="1"/>
        <v>26</v>
      </c>
    </row>
    <row r="13833">
      <c r="A13833" s="10">
        <v>45256.0</v>
      </c>
      <c r="B13833" s="11" t="s">
        <v>192</v>
      </c>
      <c r="C13833" s="12">
        <v>2.0</v>
      </c>
      <c r="D13833" s="12">
        <f t="shared" si="1"/>
        <v>26</v>
      </c>
    </row>
    <row r="13834">
      <c r="A13834" s="10">
        <v>45255.0</v>
      </c>
      <c r="B13834" s="11" t="s">
        <v>2450</v>
      </c>
      <c r="C13834" s="12">
        <v>2.0</v>
      </c>
      <c r="D13834" s="12">
        <f t="shared" si="1"/>
        <v>25</v>
      </c>
    </row>
    <row r="13835">
      <c r="A13835" s="10">
        <v>45255.0</v>
      </c>
      <c r="B13835" s="11" t="s">
        <v>5249</v>
      </c>
      <c r="C13835" s="12">
        <v>2.0</v>
      </c>
      <c r="D13835" s="12">
        <f t="shared" si="1"/>
        <v>25</v>
      </c>
    </row>
    <row r="13836">
      <c r="A13836" s="10">
        <v>45247.0</v>
      </c>
      <c r="B13836" s="11" t="s">
        <v>1022</v>
      </c>
      <c r="C13836" s="12">
        <v>2.0</v>
      </c>
      <c r="D13836" s="12">
        <f t="shared" si="1"/>
        <v>17</v>
      </c>
    </row>
    <row r="13837">
      <c r="A13837" s="10">
        <v>45247.0</v>
      </c>
      <c r="B13837" s="11" t="s">
        <v>3026</v>
      </c>
      <c r="C13837" s="12">
        <v>2.0</v>
      </c>
      <c r="D13837" s="12">
        <f t="shared" si="1"/>
        <v>17</v>
      </c>
    </row>
    <row r="13838">
      <c r="A13838" s="10">
        <v>45247.0</v>
      </c>
      <c r="B13838" s="11" t="s">
        <v>3900</v>
      </c>
      <c r="C13838" s="12">
        <v>2.0</v>
      </c>
      <c r="D13838" s="12">
        <f t="shared" si="1"/>
        <v>17</v>
      </c>
    </row>
    <row r="13839">
      <c r="A13839" s="10">
        <v>45247.0</v>
      </c>
      <c r="B13839" s="11" t="s">
        <v>1008</v>
      </c>
      <c r="C13839" s="12">
        <v>2.0</v>
      </c>
      <c r="D13839" s="12">
        <f t="shared" si="1"/>
        <v>17</v>
      </c>
    </row>
    <row r="13840">
      <c r="A13840" s="10">
        <v>45247.0</v>
      </c>
      <c r="B13840" s="11" t="s">
        <v>5570</v>
      </c>
      <c r="C13840" s="12">
        <v>2.0</v>
      </c>
      <c r="D13840" s="12">
        <f t="shared" si="1"/>
        <v>17</v>
      </c>
    </row>
    <row r="13841">
      <c r="A13841" s="10">
        <v>45247.0</v>
      </c>
      <c r="B13841" s="11" t="s">
        <v>180</v>
      </c>
      <c r="C13841" s="12">
        <v>2.0</v>
      </c>
      <c r="D13841" s="12">
        <f t="shared" si="1"/>
        <v>17</v>
      </c>
    </row>
    <row r="13842">
      <c r="A13842" s="10">
        <v>45247.0</v>
      </c>
      <c r="B13842" s="11" t="s">
        <v>549</v>
      </c>
      <c r="C13842" s="12">
        <v>2.0</v>
      </c>
      <c r="D13842" s="12">
        <f t="shared" si="1"/>
        <v>17</v>
      </c>
    </row>
    <row r="13843">
      <c r="A13843" s="10">
        <v>45253.0</v>
      </c>
      <c r="B13843" s="11" t="s">
        <v>2040</v>
      </c>
      <c r="C13843" s="12">
        <v>2.0</v>
      </c>
      <c r="D13843" s="12">
        <f t="shared" si="1"/>
        <v>23</v>
      </c>
    </row>
    <row r="13844">
      <c r="A13844" s="10">
        <v>45253.0</v>
      </c>
      <c r="B13844" s="11" t="s">
        <v>6925</v>
      </c>
      <c r="C13844" s="12">
        <v>2.0</v>
      </c>
      <c r="D13844" s="12">
        <f t="shared" si="1"/>
        <v>23</v>
      </c>
    </row>
    <row r="13845">
      <c r="A13845" s="10">
        <v>45253.0</v>
      </c>
      <c r="B13845" s="11" t="s">
        <v>6936</v>
      </c>
      <c r="C13845" s="12">
        <v>2.0</v>
      </c>
      <c r="D13845" s="12">
        <f t="shared" si="1"/>
        <v>23</v>
      </c>
    </row>
    <row r="13846">
      <c r="A13846" s="10">
        <v>45253.0</v>
      </c>
      <c r="B13846" s="11" t="s">
        <v>6937</v>
      </c>
      <c r="C13846" s="12">
        <v>2.0</v>
      </c>
      <c r="D13846" s="12">
        <f t="shared" si="1"/>
        <v>23</v>
      </c>
    </row>
    <row r="13847">
      <c r="A13847" s="10">
        <v>45253.0</v>
      </c>
      <c r="B13847" s="11" t="s">
        <v>3530</v>
      </c>
      <c r="C13847" s="12">
        <v>2.0</v>
      </c>
      <c r="D13847" s="12">
        <f t="shared" si="1"/>
        <v>23</v>
      </c>
    </row>
    <row r="13848">
      <c r="A13848" s="10">
        <v>45253.0</v>
      </c>
      <c r="B13848" s="11" t="s">
        <v>3006</v>
      </c>
      <c r="C13848" s="12">
        <v>2.0</v>
      </c>
      <c r="D13848" s="12">
        <f t="shared" si="1"/>
        <v>23</v>
      </c>
    </row>
    <row r="13849">
      <c r="A13849" s="10">
        <v>45253.0</v>
      </c>
      <c r="B13849" s="11" t="s">
        <v>6938</v>
      </c>
      <c r="C13849" s="12">
        <v>2.0</v>
      </c>
      <c r="D13849" s="12">
        <f t="shared" si="1"/>
        <v>23</v>
      </c>
    </row>
    <row r="13850">
      <c r="A13850" s="10">
        <v>45253.0</v>
      </c>
      <c r="B13850" s="11" t="s">
        <v>2611</v>
      </c>
      <c r="C13850" s="12">
        <v>2.0</v>
      </c>
      <c r="D13850" s="12">
        <f t="shared" si="1"/>
        <v>23</v>
      </c>
    </row>
    <row r="13851">
      <c r="A13851" s="10">
        <v>45253.0</v>
      </c>
      <c r="B13851" s="11" t="s">
        <v>257</v>
      </c>
      <c r="C13851" s="12">
        <v>2.0</v>
      </c>
      <c r="D13851" s="12">
        <f t="shared" si="1"/>
        <v>23</v>
      </c>
    </row>
    <row r="13852">
      <c r="A13852" s="10">
        <v>45235.0</v>
      </c>
      <c r="B13852" s="11" t="s">
        <v>650</v>
      </c>
      <c r="C13852" s="12">
        <v>2.0</v>
      </c>
      <c r="D13852" s="12">
        <f t="shared" si="1"/>
        <v>5</v>
      </c>
    </row>
    <row r="13853">
      <c r="A13853" s="10">
        <v>45235.0</v>
      </c>
      <c r="B13853" s="11" t="s">
        <v>603</v>
      </c>
      <c r="C13853" s="12">
        <v>2.0</v>
      </c>
      <c r="D13853" s="12">
        <f t="shared" si="1"/>
        <v>5</v>
      </c>
    </row>
    <row r="13854">
      <c r="A13854" s="10">
        <v>45235.0</v>
      </c>
      <c r="B13854" s="11" t="s">
        <v>6939</v>
      </c>
      <c r="C13854" s="12">
        <v>2.0</v>
      </c>
      <c r="D13854" s="12">
        <f t="shared" si="1"/>
        <v>5</v>
      </c>
    </row>
    <row r="13855">
      <c r="A13855" s="10">
        <v>45235.0</v>
      </c>
      <c r="B13855" s="11" t="s">
        <v>6940</v>
      </c>
      <c r="C13855" s="12">
        <v>2.0</v>
      </c>
      <c r="D13855" s="12">
        <f t="shared" si="1"/>
        <v>5</v>
      </c>
    </row>
    <row r="13856">
      <c r="A13856" s="10">
        <v>45235.0</v>
      </c>
      <c r="B13856" s="11" t="s">
        <v>5667</v>
      </c>
      <c r="C13856" s="12">
        <v>2.0</v>
      </c>
      <c r="D13856" s="12">
        <f t="shared" si="1"/>
        <v>5</v>
      </c>
    </row>
    <row r="13857">
      <c r="A13857" s="10">
        <v>45235.0</v>
      </c>
      <c r="B13857" s="11" t="s">
        <v>6941</v>
      </c>
      <c r="C13857" s="12">
        <v>2.0</v>
      </c>
      <c r="D13857" s="12">
        <f t="shared" si="1"/>
        <v>5</v>
      </c>
    </row>
    <row r="13858">
      <c r="A13858" s="10">
        <v>45235.0</v>
      </c>
      <c r="B13858" s="11" t="s">
        <v>6942</v>
      </c>
      <c r="C13858" s="12">
        <v>2.0</v>
      </c>
      <c r="D13858" s="12">
        <f t="shared" si="1"/>
        <v>5</v>
      </c>
    </row>
    <row r="13859">
      <c r="A13859" s="10">
        <v>45235.0</v>
      </c>
      <c r="B13859" s="11" t="s">
        <v>1538</v>
      </c>
      <c r="C13859" s="12">
        <v>2.0</v>
      </c>
      <c r="D13859" s="12">
        <f t="shared" si="1"/>
        <v>5</v>
      </c>
    </row>
    <row r="13860">
      <c r="A13860" s="10">
        <v>45235.0</v>
      </c>
      <c r="B13860" s="11" t="s">
        <v>6943</v>
      </c>
      <c r="C13860" s="12">
        <v>2.0</v>
      </c>
      <c r="D13860" s="12">
        <f t="shared" si="1"/>
        <v>5</v>
      </c>
    </row>
    <row r="13861">
      <c r="A13861" s="10">
        <v>45254.0</v>
      </c>
      <c r="B13861" s="11" t="s">
        <v>6944</v>
      </c>
      <c r="C13861" s="12">
        <v>2.0</v>
      </c>
      <c r="D13861" s="12">
        <f t="shared" si="1"/>
        <v>24</v>
      </c>
    </row>
    <row r="13862">
      <c r="A13862" s="10">
        <v>45254.0</v>
      </c>
      <c r="B13862" s="11" t="s">
        <v>4625</v>
      </c>
      <c r="C13862" s="12">
        <v>2.0</v>
      </c>
      <c r="D13862" s="12">
        <f t="shared" si="1"/>
        <v>24</v>
      </c>
    </row>
    <row r="13863">
      <c r="A13863" s="10">
        <v>45254.0</v>
      </c>
      <c r="B13863" s="11" t="s">
        <v>6468</v>
      </c>
      <c r="C13863" s="12">
        <v>2.0</v>
      </c>
      <c r="D13863" s="12">
        <f t="shared" si="1"/>
        <v>24</v>
      </c>
    </row>
    <row r="13864">
      <c r="A13864" s="10">
        <v>45254.0</v>
      </c>
      <c r="B13864" s="11" t="s">
        <v>414</v>
      </c>
      <c r="C13864" s="12">
        <v>2.0</v>
      </c>
      <c r="D13864" s="12">
        <f t="shared" si="1"/>
        <v>24</v>
      </c>
    </row>
    <row r="13865">
      <c r="A13865" s="10">
        <v>45254.0</v>
      </c>
      <c r="B13865" s="11" t="s">
        <v>164</v>
      </c>
      <c r="C13865" s="12">
        <v>2.0</v>
      </c>
      <c r="D13865" s="12">
        <f t="shared" si="1"/>
        <v>24</v>
      </c>
    </row>
    <row r="13866">
      <c r="A13866" s="10">
        <v>45254.0</v>
      </c>
      <c r="B13866" s="11" t="s">
        <v>569</v>
      </c>
      <c r="C13866" s="12">
        <v>2.0</v>
      </c>
      <c r="D13866" s="12">
        <f t="shared" si="1"/>
        <v>24</v>
      </c>
    </row>
    <row r="13867">
      <c r="A13867" s="10">
        <v>45254.0</v>
      </c>
      <c r="B13867" s="11" t="s">
        <v>4932</v>
      </c>
      <c r="C13867" s="12">
        <v>2.0</v>
      </c>
      <c r="D13867" s="12">
        <f t="shared" si="1"/>
        <v>24</v>
      </c>
    </row>
    <row r="13868">
      <c r="A13868" s="10">
        <v>45254.0</v>
      </c>
      <c r="B13868" s="11" t="s">
        <v>1056</v>
      </c>
      <c r="C13868" s="12">
        <v>2.0</v>
      </c>
      <c r="D13868" s="12">
        <f t="shared" si="1"/>
        <v>24</v>
      </c>
    </row>
    <row r="13869">
      <c r="A13869" s="10">
        <v>45246.0</v>
      </c>
      <c r="B13869" s="11" t="s">
        <v>2328</v>
      </c>
      <c r="C13869" s="12">
        <v>2.0</v>
      </c>
      <c r="D13869" s="12">
        <f t="shared" si="1"/>
        <v>16</v>
      </c>
    </row>
    <row r="13870">
      <c r="A13870" s="10">
        <v>45246.0</v>
      </c>
      <c r="B13870" s="11" t="s">
        <v>2420</v>
      </c>
      <c r="C13870" s="12">
        <v>2.0</v>
      </c>
      <c r="D13870" s="12">
        <f t="shared" si="1"/>
        <v>16</v>
      </c>
    </row>
    <row r="13871">
      <c r="A13871" s="10">
        <v>45246.0</v>
      </c>
      <c r="B13871" s="11" t="s">
        <v>5434</v>
      </c>
      <c r="C13871" s="12">
        <v>2.0</v>
      </c>
      <c r="D13871" s="12">
        <f t="shared" si="1"/>
        <v>16</v>
      </c>
    </row>
    <row r="13872">
      <c r="A13872" s="10">
        <v>45246.0</v>
      </c>
      <c r="B13872" s="11" t="s">
        <v>3855</v>
      </c>
      <c r="C13872" s="12">
        <v>2.0</v>
      </c>
      <c r="D13872" s="12">
        <f t="shared" si="1"/>
        <v>16</v>
      </c>
    </row>
    <row r="13873">
      <c r="A13873" s="10">
        <v>45234.0</v>
      </c>
      <c r="B13873" s="11" t="s">
        <v>6945</v>
      </c>
      <c r="C13873" s="12">
        <v>2.0</v>
      </c>
      <c r="D13873" s="12">
        <f t="shared" si="1"/>
        <v>4</v>
      </c>
    </row>
    <row r="13874">
      <c r="A13874" s="10">
        <v>45234.0</v>
      </c>
      <c r="B13874" s="11" t="s">
        <v>2267</v>
      </c>
      <c r="C13874" s="12">
        <v>2.0</v>
      </c>
      <c r="D13874" s="12">
        <f t="shared" si="1"/>
        <v>4</v>
      </c>
    </row>
    <row r="13875">
      <c r="A13875" s="10">
        <v>45236.0</v>
      </c>
      <c r="B13875" s="11" t="s">
        <v>2267</v>
      </c>
      <c r="C13875" s="12">
        <v>2.0</v>
      </c>
      <c r="D13875" s="12">
        <f t="shared" si="1"/>
        <v>6</v>
      </c>
    </row>
    <row r="13876">
      <c r="A13876" s="10">
        <v>45236.0</v>
      </c>
      <c r="B13876" s="11" t="s">
        <v>6946</v>
      </c>
      <c r="C13876" s="12">
        <v>2.0</v>
      </c>
      <c r="D13876" s="12">
        <f t="shared" si="1"/>
        <v>6</v>
      </c>
    </row>
    <row r="13877">
      <c r="A13877" s="10">
        <v>45236.0</v>
      </c>
      <c r="B13877" s="11" t="s">
        <v>3762</v>
      </c>
      <c r="C13877" s="12">
        <v>2.0</v>
      </c>
      <c r="D13877" s="12">
        <f t="shared" si="1"/>
        <v>6</v>
      </c>
    </row>
    <row r="13878">
      <c r="A13878" s="10">
        <v>45236.0</v>
      </c>
      <c r="B13878" s="11" t="s">
        <v>3310</v>
      </c>
      <c r="C13878" s="12">
        <v>2.0</v>
      </c>
      <c r="D13878" s="12">
        <f t="shared" si="1"/>
        <v>6</v>
      </c>
    </row>
    <row r="13879">
      <c r="A13879" s="10">
        <v>45236.0</v>
      </c>
      <c r="B13879" s="11" t="s">
        <v>320</v>
      </c>
      <c r="C13879" s="12">
        <v>2.0</v>
      </c>
      <c r="D13879" s="12">
        <f t="shared" si="1"/>
        <v>6</v>
      </c>
    </row>
    <row r="13880">
      <c r="A13880" s="10">
        <v>45236.0</v>
      </c>
      <c r="B13880" s="11" t="s">
        <v>1223</v>
      </c>
      <c r="C13880" s="12">
        <v>2.0</v>
      </c>
      <c r="D13880" s="12">
        <f t="shared" si="1"/>
        <v>6</v>
      </c>
    </row>
    <row r="13881">
      <c r="A13881" s="10">
        <v>45236.0</v>
      </c>
      <c r="B13881" s="11" t="s">
        <v>6802</v>
      </c>
      <c r="C13881" s="12">
        <v>2.0</v>
      </c>
      <c r="D13881" s="12">
        <f t="shared" si="1"/>
        <v>6</v>
      </c>
    </row>
    <row r="13882">
      <c r="A13882" s="10">
        <v>45236.0</v>
      </c>
      <c r="B13882" s="11" t="s">
        <v>6947</v>
      </c>
      <c r="C13882" s="12">
        <v>2.0</v>
      </c>
      <c r="D13882" s="12">
        <f t="shared" si="1"/>
        <v>6</v>
      </c>
    </row>
    <row r="13883">
      <c r="A13883" s="10">
        <v>45236.0</v>
      </c>
      <c r="B13883" s="11" t="s">
        <v>6948</v>
      </c>
      <c r="C13883" s="12">
        <v>2.0</v>
      </c>
      <c r="D13883" s="12">
        <f t="shared" si="1"/>
        <v>6</v>
      </c>
    </row>
    <row r="13884">
      <c r="A13884" s="10">
        <v>45236.0</v>
      </c>
      <c r="B13884" s="11" t="s">
        <v>3805</v>
      </c>
      <c r="C13884" s="12">
        <v>2.0</v>
      </c>
      <c r="D13884" s="12">
        <f t="shared" si="1"/>
        <v>6</v>
      </c>
    </row>
    <row r="13885">
      <c r="A13885" s="10">
        <v>45236.0</v>
      </c>
      <c r="B13885" s="11" t="s">
        <v>3740</v>
      </c>
      <c r="C13885" s="12">
        <v>2.0</v>
      </c>
      <c r="D13885" s="12">
        <f t="shared" si="1"/>
        <v>6</v>
      </c>
    </row>
    <row r="13886">
      <c r="A13886" s="10">
        <v>45236.0</v>
      </c>
      <c r="B13886" s="11" t="s">
        <v>3827</v>
      </c>
      <c r="C13886" s="12">
        <v>2.0</v>
      </c>
      <c r="D13886" s="12">
        <f t="shared" si="1"/>
        <v>6</v>
      </c>
    </row>
    <row r="13887">
      <c r="A13887" s="10">
        <v>45236.0</v>
      </c>
      <c r="B13887" s="11" t="s">
        <v>1575</v>
      </c>
      <c r="C13887" s="12">
        <v>2.0</v>
      </c>
      <c r="D13887" s="12">
        <f t="shared" si="1"/>
        <v>6</v>
      </c>
    </row>
    <row r="13888">
      <c r="A13888" s="10">
        <v>45236.0</v>
      </c>
      <c r="B13888" s="11" t="s">
        <v>6949</v>
      </c>
      <c r="C13888" s="12">
        <v>2.0</v>
      </c>
      <c r="D13888" s="12">
        <f t="shared" si="1"/>
        <v>6</v>
      </c>
    </row>
    <row r="13889">
      <c r="A13889" s="10">
        <v>45243.0</v>
      </c>
      <c r="B13889" s="11" t="s">
        <v>6950</v>
      </c>
      <c r="C13889" s="12">
        <v>2.0</v>
      </c>
      <c r="D13889" s="12">
        <f t="shared" si="1"/>
        <v>13</v>
      </c>
    </row>
    <row r="13890">
      <c r="A13890" s="10">
        <v>45243.0</v>
      </c>
      <c r="B13890" s="11" t="s">
        <v>1982</v>
      </c>
      <c r="C13890" s="12">
        <v>2.0</v>
      </c>
      <c r="D13890" s="12">
        <f t="shared" si="1"/>
        <v>13</v>
      </c>
    </row>
    <row r="13891">
      <c r="A13891" s="10">
        <v>45243.0</v>
      </c>
      <c r="B13891" s="11" t="s">
        <v>6694</v>
      </c>
      <c r="C13891" s="12">
        <v>2.0</v>
      </c>
      <c r="D13891" s="12">
        <f t="shared" si="1"/>
        <v>13</v>
      </c>
    </row>
    <row r="13892">
      <c r="A13892" s="10">
        <v>45243.0</v>
      </c>
      <c r="B13892" s="11" t="s">
        <v>1653</v>
      </c>
      <c r="C13892" s="12">
        <v>2.0</v>
      </c>
      <c r="D13892" s="12">
        <f t="shared" si="1"/>
        <v>13</v>
      </c>
    </row>
    <row r="13893">
      <c r="A13893" s="10">
        <v>45243.0</v>
      </c>
      <c r="B13893" s="11" t="s">
        <v>2513</v>
      </c>
      <c r="C13893" s="12">
        <v>2.0</v>
      </c>
      <c r="D13893" s="12">
        <f t="shared" si="1"/>
        <v>13</v>
      </c>
    </row>
    <row r="13894">
      <c r="A13894" s="10">
        <v>45243.0</v>
      </c>
      <c r="B13894" s="11" t="s">
        <v>2141</v>
      </c>
      <c r="C13894" s="12">
        <v>2.0</v>
      </c>
      <c r="D13894" s="12">
        <f t="shared" si="1"/>
        <v>13</v>
      </c>
    </row>
    <row r="13895">
      <c r="A13895" s="10">
        <v>45243.0</v>
      </c>
      <c r="B13895" s="11" t="s">
        <v>1745</v>
      </c>
      <c r="C13895" s="12">
        <v>2.0</v>
      </c>
      <c r="D13895" s="12">
        <f t="shared" si="1"/>
        <v>13</v>
      </c>
    </row>
    <row r="13896">
      <c r="A13896" s="10">
        <v>45243.0</v>
      </c>
      <c r="B13896" s="11" t="s">
        <v>6951</v>
      </c>
      <c r="C13896" s="12">
        <v>2.0</v>
      </c>
      <c r="D13896" s="12">
        <f t="shared" si="1"/>
        <v>13</v>
      </c>
    </row>
    <row r="13897">
      <c r="A13897" s="10">
        <v>45243.0</v>
      </c>
      <c r="B13897" s="11" t="s">
        <v>511</v>
      </c>
      <c r="C13897" s="12">
        <v>2.0</v>
      </c>
      <c r="D13897" s="12">
        <f t="shared" si="1"/>
        <v>13</v>
      </c>
    </row>
    <row r="13898">
      <c r="A13898" s="10">
        <v>45243.0</v>
      </c>
      <c r="B13898" s="11" t="s">
        <v>6952</v>
      </c>
      <c r="C13898" s="12">
        <v>2.0</v>
      </c>
      <c r="D13898" s="12">
        <f t="shared" si="1"/>
        <v>13</v>
      </c>
    </row>
    <row r="13899">
      <c r="A13899" s="10">
        <v>45243.0</v>
      </c>
      <c r="B13899" s="11" t="s">
        <v>1090</v>
      </c>
      <c r="C13899" s="12">
        <v>2.0</v>
      </c>
      <c r="D13899" s="12">
        <f t="shared" si="1"/>
        <v>13</v>
      </c>
    </row>
    <row r="13900">
      <c r="A13900" s="10">
        <v>45244.0</v>
      </c>
      <c r="B13900" s="11" t="s">
        <v>845</v>
      </c>
      <c r="C13900" s="12">
        <v>2.0</v>
      </c>
      <c r="D13900" s="12">
        <f t="shared" si="1"/>
        <v>14</v>
      </c>
    </row>
    <row r="13901">
      <c r="A13901" s="10">
        <v>45244.0</v>
      </c>
      <c r="B13901" s="11" t="s">
        <v>5049</v>
      </c>
      <c r="C13901" s="12">
        <v>2.0</v>
      </c>
      <c r="D13901" s="12">
        <f t="shared" si="1"/>
        <v>14</v>
      </c>
    </row>
    <row r="13902">
      <c r="A13902" s="10">
        <v>45244.0</v>
      </c>
      <c r="B13902" s="11" t="s">
        <v>442</v>
      </c>
      <c r="C13902" s="12">
        <v>2.0</v>
      </c>
      <c r="D13902" s="12">
        <f t="shared" si="1"/>
        <v>14</v>
      </c>
    </row>
    <row r="13903">
      <c r="A13903" s="10">
        <v>45244.0</v>
      </c>
      <c r="B13903" s="11" t="s">
        <v>5992</v>
      </c>
      <c r="C13903" s="12">
        <v>2.0</v>
      </c>
      <c r="D13903" s="12">
        <f t="shared" si="1"/>
        <v>14</v>
      </c>
    </row>
    <row r="13904">
      <c r="A13904" s="10">
        <v>45244.0</v>
      </c>
      <c r="B13904" s="11" t="s">
        <v>6953</v>
      </c>
      <c r="C13904" s="12">
        <v>2.0</v>
      </c>
      <c r="D13904" s="12">
        <f t="shared" si="1"/>
        <v>14</v>
      </c>
    </row>
    <row r="13905">
      <c r="A13905" s="10">
        <v>45244.0</v>
      </c>
      <c r="B13905" s="11" t="s">
        <v>1288</v>
      </c>
      <c r="C13905" s="12">
        <v>2.0</v>
      </c>
      <c r="D13905" s="12">
        <f t="shared" si="1"/>
        <v>14</v>
      </c>
    </row>
    <row r="13906">
      <c r="A13906" s="10">
        <v>45244.0</v>
      </c>
      <c r="B13906" s="11" t="s">
        <v>6954</v>
      </c>
      <c r="C13906" s="12">
        <v>2.0</v>
      </c>
      <c r="D13906" s="12">
        <f t="shared" si="1"/>
        <v>14</v>
      </c>
    </row>
    <row r="13907">
      <c r="A13907" s="10">
        <v>45244.0</v>
      </c>
      <c r="B13907" s="11" t="s">
        <v>6955</v>
      </c>
      <c r="C13907" s="12">
        <v>2.0</v>
      </c>
      <c r="D13907" s="12">
        <f t="shared" si="1"/>
        <v>14</v>
      </c>
    </row>
    <row r="13908">
      <c r="A13908" s="10">
        <v>45244.0</v>
      </c>
      <c r="B13908" s="11" t="s">
        <v>4627</v>
      </c>
      <c r="C13908" s="12">
        <v>2.0</v>
      </c>
      <c r="D13908" s="12">
        <f t="shared" si="1"/>
        <v>14</v>
      </c>
    </row>
    <row r="13909">
      <c r="A13909" s="10">
        <v>45249.0</v>
      </c>
      <c r="B13909" s="11" t="s">
        <v>3926</v>
      </c>
      <c r="C13909" s="12">
        <v>2.0</v>
      </c>
      <c r="D13909" s="12">
        <f t="shared" si="1"/>
        <v>19</v>
      </c>
    </row>
    <row r="13910">
      <c r="A13910" s="10">
        <v>45249.0</v>
      </c>
      <c r="B13910" s="11" t="s">
        <v>6956</v>
      </c>
      <c r="C13910" s="12">
        <v>2.0</v>
      </c>
      <c r="D13910" s="12">
        <f t="shared" si="1"/>
        <v>19</v>
      </c>
    </row>
    <row r="13911">
      <c r="A13911" s="10">
        <v>45249.0</v>
      </c>
      <c r="B13911" s="11" t="s">
        <v>6957</v>
      </c>
      <c r="C13911" s="12">
        <v>2.0</v>
      </c>
      <c r="D13911" s="12">
        <f t="shared" si="1"/>
        <v>19</v>
      </c>
    </row>
    <row r="13912">
      <c r="A13912" s="10">
        <v>45249.0</v>
      </c>
      <c r="B13912" s="11" t="s">
        <v>2442</v>
      </c>
      <c r="C13912" s="12">
        <v>2.0</v>
      </c>
      <c r="D13912" s="12">
        <f t="shared" si="1"/>
        <v>19</v>
      </c>
    </row>
    <row r="13913">
      <c r="A13913" s="10">
        <v>45249.0</v>
      </c>
      <c r="B13913" s="11" t="s">
        <v>6958</v>
      </c>
      <c r="C13913" s="12">
        <v>2.0</v>
      </c>
      <c r="D13913" s="12">
        <f t="shared" si="1"/>
        <v>19</v>
      </c>
    </row>
    <row r="13914">
      <c r="A13914" s="10">
        <v>45249.0</v>
      </c>
      <c r="B13914" s="11" t="s">
        <v>1048</v>
      </c>
      <c r="C13914" s="12">
        <v>2.0</v>
      </c>
      <c r="D13914" s="12">
        <f t="shared" si="1"/>
        <v>19</v>
      </c>
    </row>
    <row r="13915">
      <c r="A13915" s="10">
        <v>45245.0</v>
      </c>
      <c r="B13915" s="11" t="s">
        <v>4472</v>
      </c>
      <c r="C13915" s="12">
        <v>2.0</v>
      </c>
      <c r="D13915" s="12">
        <f t="shared" si="1"/>
        <v>15</v>
      </c>
    </row>
    <row r="13916">
      <c r="A13916" s="10">
        <v>45245.0</v>
      </c>
      <c r="B13916" s="11" t="s">
        <v>229</v>
      </c>
      <c r="C13916" s="12">
        <v>2.0</v>
      </c>
      <c r="D13916" s="12">
        <f t="shared" si="1"/>
        <v>15</v>
      </c>
    </row>
    <row r="13917">
      <c r="A13917" s="10">
        <v>45245.0</v>
      </c>
      <c r="B13917" s="11" t="s">
        <v>2911</v>
      </c>
      <c r="C13917" s="12">
        <v>2.0</v>
      </c>
      <c r="D13917" s="12">
        <f t="shared" si="1"/>
        <v>15</v>
      </c>
    </row>
    <row r="13918">
      <c r="A13918" s="10">
        <v>45245.0</v>
      </c>
      <c r="B13918" s="11" t="s">
        <v>80</v>
      </c>
      <c r="C13918" s="12">
        <v>2.0</v>
      </c>
      <c r="D13918" s="12">
        <f t="shared" si="1"/>
        <v>15</v>
      </c>
    </row>
    <row r="13919">
      <c r="A13919" s="10">
        <v>45245.0</v>
      </c>
      <c r="B13919" s="11" t="s">
        <v>6959</v>
      </c>
      <c r="C13919" s="12">
        <v>2.0</v>
      </c>
      <c r="D13919" s="12">
        <f t="shared" si="1"/>
        <v>15</v>
      </c>
    </row>
    <row r="13920">
      <c r="A13920" s="10">
        <v>45241.0</v>
      </c>
      <c r="B13920" s="11" t="s">
        <v>1354</v>
      </c>
      <c r="C13920" s="12">
        <v>2.0</v>
      </c>
      <c r="D13920" s="12">
        <f t="shared" si="1"/>
        <v>11</v>
      </c>
    </row>
    <row r="13921">
      <c r="A13921" s="10">
        <v>45241.0</v>
      </c>
      <c r="B13921" s="11" t="s">
        <v>6960</v>
      </c>
      <c r="C13921" s="12">
        <v>2.0</v>
      </c>
      <c r="D13921" s="12">
        <f t="shared" si="1"/>
        <v>11</v>
      </c>
    </row>
    <row r="13922">
      <c r="A13922" s="10">
        <v>45241.0</v>
      </c>
      <c r="B13922" s="11" t="s">
        <v>2707</v>
      </c>
      <c r="C13922" s="12">
        <v>2.0</v>
      </c>
      <c r="D13922" s="12">
        <f t="shared" si="1"/>
        <v>11</v>
      </c>
    </row>
    <row r="13923">
      <c r="A13923" s="10">
        <v>45241.0</v>
      </c>
      <c r="B13923" s="11" t="s">
        <v>6961</v>
      </c>
      <c r="C13923" s="12">
        <v>2.0</v>
      </c>
      <c r="D13923" s="12">
        <f t="shared" si="1"/>
        <v>11</v>
      </c>
    </row>
    <row r="13924">
      <c r="A13924" s="10">
        <v>45258.0</v>
      </c>
      <c r="B13924" s="11" t="s">
        <v>246</v>
      </c>
      <c r="C13924" s="12">
        <v>2.0</v>
      </c>
      <c r="D13924" s="12">
        <f t="shared" si="1"/>
        <v>28</v>
      </c>
    </row>
    <row r="13925">
      <c r="A13925" s="10">
        <v>45258.0</v>
      </c>
      <c r="B13925" s="11" t="s">
        <v>728</v>
      </c>
      <c r="C13925" s="12">
        <v>2.0</v>
      </c>
      <c r="D13925" s="12">
        <f t="shared" si="1"/>
        <v>28</v>
      </c>
    </row>
    <row r="13926">
      <c r="A13926" s="10">
        <v>45258.0</v>
      </c>
      <c r="B13926" s="11" t="s">
        <v>892</v>
      </c>
      <c r="C13926" s="12">
        <v>2.0</v>
      </c>
      <c r="D13926" s="12">
        <f t="shared" si="1"/>
        <v>28</v>
      </c>
    </row>
    <row r="13927">
      <c r="A13927" s="10">
        <v>45258.0</v>
      </c>
      <c r="B13927" s="11" t="s">
        <v>6962</v>
      </c>
      <c r="C13927" s="12">
        <v>2.0</v>
      </c>
      <c r="D13927" s="12">
        <f t="shared" si="1"/>
        <v>28</v>
      </c>
    </row>
    <row r="13928">
      <c r="A13928" s="10">
        <v>45258.0</v>
      </c>
      <c r="B13928" s="11" t="s">
        <v>6963</v>
      </c>
      <c r="C13928" s="12">
        <v>2.0</v>
      </c>
      <c r="D13928" s="12">
        <f t="shared" si="1"/>
        <v>28</v>
      </c>
    </row>
    <row r="13929">
      <c r="A13929" s="10">
        <v>45258.0</v>
      </c>
      <c r="B13929" s="11" t="s">
        <v>6683</v>
      </c>
      <c r="C13929" s="12">
        <v>2.0</v>
      </c>
      <c r="D13929" s="12">
        <f t="shared" si="1"/>
        <v>28</v>
      </c>
    </row>
    <row r="13930">
      <c r="A13930" s="10">
        <v>45258.0</v>
      </c>
      <c r="B13930" s="11" t="s">
        <v>868</v>
      </c>
      <c r="C13930" s="12">
        <v>2.0</v>
      </c>
      <c r="D13930" s="12">
        <f t="shared" si="1"/>
        <v>28</v>
      </c>
    </row>
    <row r="13931">
      <c r="A13931" s="10">
        <v>45258.0</v>
      </c>
      <c r="B13931" s="11" t="s">
        <v>2836</v>
      </c>
      <c r="C13931" s="12">
        <v>2.0</v>
      </c>
      <c r="D13931" s="12">
        <f t="shared" si="1"/>
        <v>28</v>
      </c>
    </row>
    <row r="13932">
      <c r="A13932" s="10">
        <v>45258.0</v>
      </c>
      <c r="B13932" s="11" t="s">
        <v>6964</v>
      </c>
      <c r="C13932" s="12">
        <v>2.0</v>
      </c>
      <c r="D13932" s="12">
        <f t="shared" si="1"/>
        <v>28</v>
      </c>
    </row>
    <row r="13933">
      <c r="A13933" s="10">
        <v>45248.0</v>
      </c>
      <c r="B13933" s="11" t="s">
        <v>1059</v>
      </c>
      <c r="C13933" s="12">
        <v>2.0</v>
      </c>
      <c r="D13933" s="12">
        <f t="shared" si="1"/>
        <v>18</v>
      </c>
    </row>
    <row r="13934">
      <c r="A13934" s="10">
        <v>45248.0</v>
      </c>
      <c r="B13934" s="11" t="s">
        <v>4406</v>
      </c>
      <c r="C13934" s="12">
        <v>2.0</v>
      </c>
      <c r="D13934" s="12">
        <f t="shared" si="1"/>
        <v>18</v>
      </c>
    </row>
    <row r="13935">
      <c r="A13935" s="10">
        <v>45248.0</v>
      </c>
      <c r="B13935" s="11" t="s">
        <v>6661</v>
      </c>
      <c r="C13935" s="12">
        <v>2.0</v>
      </c>
      <c r="D13935" s="12">
        <f t="shared" si="1"/>
        <v>18</v>
      </c>
    </row>
    <row r="13936">
      <c r="A13936" s="10">
        <v>45248.0</v>
      </c>
      <c r="B13936" s="11" t="s">
        <v>697</v>
      </c>
      <c r="C13936" s="12">
        <v>2.0</v>
      </c>
      <c r="D13936" s="12">
        <f t="shared" si="1"/>
        <v>18</v>
      </c>
    </row>
    <row r="13937">
      <c r="A13937" s="10">
        <v>45248.0</v>
      </c>
      <c r="B13937" s="11" t="s">
        <v>60</v>
      </c>
      <c r="C13937" s="12">
        <v>2.0</v>
      </c>
      <c r="D13937" s="12">
        <f t="shared" si="1"/>
        <v>18</v>
      </c>
    </row>
    <row r="13938">
      <c r="A13938" s="10">
        <v>45248.0</v>
      </c>
      <c r="B13938" s="11" t="s">
        <v>5086</v>
      </c>
      <c r="C13938" s="12">
        <v>2.0</v>
      </c>
      <c r="D13938" s="12">
        <f t="shared" si="1"/>
        <v>18</v>
      </c>
    </row>
    <row r="13939">
      <c r="A13939" s="10">
        <v>45248.0</v>
      </c>
      <c r="B13939" s="11" t="s">
        <v>222</v>
      </c>
      <c r="C13939" s="12">
        <v>2.0</v>
      </c>
      <c r="D13939" s="12">
        <f t="shared" si="1"/>
        <v>18</v>
      </c>
    </row>
    <row r="13940">
      <c r="A13940" s="10">
        <v>45248.0</v>
      </c>
      <c r="B13940" s="11" t="s">
        <v>5231</v>
      </c>
      <c r="C13940" s="12">
        <v>2.0</v>
      </c>
      <c r="D13940" s="12">
        <f t="shared" si="1"/>
        <v>18</v>
      </c>
    </row>
    <row r="13941">
      <c r="A13941" s="10">
        <v>45248.0</v>
      </c>
      <c r="B13941" s="11" t="s">
        <v>6965</v>
      </c>
      <c r="C13941" s="12">
        <v>2.0</v>
      </c>
      <c r="D13941" s="12">
        <f t="shared" si="1"/>
        <v>18</v>
      </c>
    </row>
    <row r="13942">
      <c r="A13942" s="10">
        <v>45259.0</v>
      </c>
      <c r="B13942" s="11" t="s">
        <v>863</v>
      </c>
      <c r="C13942" s="12">
        <v>2.0</v>
      </c>
      <c r="D13942" s="12">
        <f t="shared" si="1"/>
        <v>29</v>
      </c>
    </row>
    <row r="13943">
      <c r="A13943" s="10">
        <v>45259.0</v>
      </c>
      <c r="B13943" s="11" t="s">
        <v>5377</v>
      </c>
      <c r="C13943" s="12">
        <v>2.0</v>
      </c>
      <c r="D13943" s="12">
        <f t="shared" si="1"/>
        <v>29</v>
      </c>
    </row>
    <row r="13944">
      <c r="A13944" s="10">
        <v>45259.0</v>
      </c>
      <c r="B13944" s="11" t="s">
        <v>1968</v>
      </c>
      <c r="C13944" s="12">
        <v>2.0</v>
      </c>
      <c r="D13944" s="12">
        <f t="shared" si="1"/>
        <v>29</v>
      </c>
    </row>
    <row r="13945">
      <c r="A13945" s="10">
        <v>45259.0</v>
      </c>
      <c r="B13945" s="11" t="s">
        <v>2144</v>
      </c>
      <c r="C13945" s="12">
        <v>2.0</v>
      </c>
      <c r="D13945" s="12">
        <f t="shared" si="1"/>
        <v>29</v>
      </c>
    </row>
    <row r="13946">
      <c r="A13946" s="10">
        <v>45259.0</v>
      </c>
      <c r="B13946" s="11" t="s">
        <v>6966</v>
      </c>
      <c r="C13946" s="12">
        <v>2.0</v>
      </c>
      <c r="D13946" s="12">
        <f t="shared" si="1"/>
        <v>29</v>
      </c>
    </row>
    <row r="13947">
      <c r="A13947" s="10">
        <v>45259.0</v>
      </c>
      <c r="B13947" s="11" t="s">
        <v>5886</v>
      </c>
      <c r="C13947" s="12">
        <v>2.0</v>
      </c>
      <c r="D13947" s="12">
        <f t="shared" si="1"/>
        <v>29</v>
      </c>
    </row>
    <row r="13948">
      <c r="A13948" s="10">
        <v>45259.0</v>
      </c>
      <c r="B13948" s="11" t="s">
        <v>221</v>
      </c>
      <c r="C13948" s="12">
        <v>2.0</v>
      </c>
      <c r="D13948" s="12">
        <f t="shared" si="1"/>
        <v>29</v>
      </c>
    </row>
    <row r="13949">
      <c r="A13949" s="10">
        <v>45242.0</v>
      </c>
      <c r="B13949" s="11" t="s">
        <v>4622</v>
      </c>
      <c r="C13949" s="12">
        <v>2.0</v>
      </c>
      <c r="D13949" s="12">
        <f t="shared" si="1"/>
        <v>12</v>
      </c>
    </row>
    <row r="13950">
      <c r="A13950" s="10">
        <v>45242.0</v>
      </c>
      <c r="B13950" s="11" t="s">
        <v>2225</v>
      </c>
      <c r="C13950" s="12">
        <v>2.0</v>
      </c>
      <c r="D13950" s="12">
        <f t="shared" si="1"/>
        <v>12</v>
      </c>
    </row>
    <row r="13951">
      <c r="A13951" s="10">
        <v>45242.0</v>
      </c>
      <c r="B13951" s="11" t="s">
        <v>605</v>
      </c>
      <c r="C13951" s="12">
        <v>2.0</v>
      </c>
      <c r="D13951" s="12">
        <f t="shared" si="1"/>
        <v>12</v>
      </c>
    </row>
    <row r="13952">
      <c r="A13952" s="10">
        <v>45238.0</v>
      </c>
      <c r="B13952" s="11" t="s">
        <v>3236</v>
      </c>
      <c r="C13952" s="12">
        <v>2.0</v>
      </c>
      <c r="D13952" s="12">
        <f t="shared" si="1"/>
        <v>8</v>
      </c>
    </row>
    <row r="13953">
      <c r="A13953" s="10">
        <v>45238.0</v>
      </c>
      <c r="B13953" s="11" t="s">
        <v>6403</v>
      </c>
      <c r="C13953" s="12">
        <v>2.0</v>
      </c>
      <c r="D13953" s="12">
        <f t="shared" si="1"/>
        <v>8</v>
      </c>
    </row>
    <row r="13954">
      <c r="A13954" s="10">
        <v>45238.0</v>
      </c>
      <c r="B13954" s="11" t="s">
        <v>3509</v>
      </c>
      <c r="C13954" s="12">
        <v>2.0</v>
      </c>
      <c r="D13954" s="12">
        <f t="shared" si="1"/>
        <v>8</v>
      </c>
    </row>
    <row r="13955">
      <c r="A13955" s="10">
        <v>45238.0</v>
      </c>
      <c r="B13955" s="11" t="s">
        <v>1607</v>
      </c>
      <c r="C13955" s="12">
        <v>2.0</v>
      </c>
      <c r="D13955" s="12">
        <f t="shared" si="1"/>
        <v>8</v>
      </c>
    </row>
    <row r="13956">
      <c r="A13956" s="10">
        <v>45238.0</v>
      </c>
      <c r="B13956" s="11" t="s">
        <v>892</v>
      </c>
      <c r="C13956" s="12">
        <v>2.0</v>
      </c>
      <c r="D13956" s="12">
        <f t="shared" si="1"/>
        <v>8</v>
      </c>
    </row>
    <row r="13957">
      <c r="A13957" s="10">
        <v>45238.0</v>
      </c>
      <c r="B13957" s="11" t="s">
        <v>6967</v>
      </c>
      <c r="C13957" s="12">
        <v>2.0</v>
      </c>
      <c r="D13957" s="12">
        <f t="shared" si="1"/>
        <v>8</v>
      </c>
    </row>
    <row r="13958">
      <c r="A13958" s="10">
        <v>45238.0</v>
      </c>
      <c r="B13958" s="11" t="s">
        <v>6968</v>
      </c>
      <c r="C13958" s="12">
        <v>2.0</v>
      </c>
      <c r="D13958" s="12">
        <f t="shared" si="1"/>
        <v>8</v>
      </c>
    </row>
    <row r="13959">
      <c r="A13959" s="10">
        <v>45231.0</v>
      </c>
      <c r="B13959" s="11" t="s">
        <v>3875</v>
      </c>
      <c r="C13959" s="12">
        <v>2.0</v>
      </c>
      <c r="D13959" s="12">
        <f t="shared" si="1"/>
        <v>1</v>
      </c>
    </row>
    <row r="13960">
      <c r="A13960" s="10">
        <v>45231.0</v>
      </c>
      <c r="B13960" s="11" t="s">
        <v>6969</v>
      </c>
      <c r="C13960" s="12">
        <v>2.0</v>
      </c>
      <c r="D13960" s="12">
        <f t="shared" si="1"/>
        <v>1</v>
      </c>
    </row>
    <row r="13961">
      <c r="A13961" s="10">
        <v>45231.0</v>
      </c>
      <c r="B13961" s="11" t="s">
        <v>6970</v>
      </c>
      <c r="C13961" s="12">
        <v>2.0</v>
      </c>
      <c r="D13961" s="12">
        <f t="shared" si="1"/>
        <v>1</v>
      </c>
    </row>
    <row r="13962">
      <c r="A13962" s="10">
        <v>45231.0</v>
      </c>
      <c r="B13962" s="11" t="s">
        <v>258</v>
      </c>
      <c r="C13962" s="12">
        <v>2.0</v>
      </c>
      <c r="D13962" s="12">
        <f t="shared" si="1"/>
        <v>1</v>
      </c>
    </row>
    <row r="13963">
      <c r="A13963" s="10">
        <v>45231.0</v>
      </c>
      <c r="B13963" s="11" t="s">
        <v>1955</v>
      </c>
      <c r="C13963" s="12">
        <v>2.0</v>
      </c>
      <c r="D13963" s="12">
        <f t="shared" si="1"/>
        <v>1</v>
      </c>
    </row>
    <row r="13964">
      <c r="A13964" s="10">
        <v>45231.0</v>
      </c>
      <c r="B13964" s="11" t="s">
        <v>622</v>
      </c>
      <c r="C13964" s="12">
        <v>2.0</v>
      </c>
      <c r="D13964" s="12">
        <f t="shared" si="1"/>
        <v>1</v>
      </c>
    </row>
    <row r="13965">
      <c r="A13965" s="10">
        <v>45231.0</v>
      </c>
      <c r="B13965" s="11" t="s">
        <v>2128</v>
      </c>
      <c r="C13965" s="12">
        <v>2.0</v>
      </c>
      <c r="D13965" s="12">
        <f t="shared" si="1"/>
        <v>1</v>
      </c>
    </row>
    <row r="13966">
      <c r="A13966" s="10">
        <v>45231.0</v>
      </c>
      <c r="B13966" s="11" t="s">
        <v>2656</v>
      </c>
      <c r="C13966" s="12">
        <v>2.0</v>
      </c>
      <c r="D13966" s="12">
        <f t="shared" si="1"/>
        <v>1</v>
      </c>
    </row>
    <row r="13967">
      <c r="A13967" s="10">
        <v>45231.0</v>
      </c>
      <c r="B13967" s="11" t="s">
        <v>6971</v>
      </c>
      <c r="C13967" s="12">
        <v>2.0</v>
      </c>
      <c r="D13967" s="12">
        <f t="shared" si="1"/>
        <v>1</v>
      </c>
    </row>
    <row r="13968">
      <c r="A13968" s="10">
        <v>45231.0</v>
      </c>
      <c r="B13968" s="11" t="s">
        <v>6972</v>
      </c>
      <c r="C13968" s="12">
        <v>2.0</v>
      </c>
      <c r="D13968" s="12">
        <f t="shared" si="1"/>
        <v>1</v>
      </c>
    </row>
    <row r="13969">
      <c r="A13969" s="10">
        <v>45231.0</v>
      </c>
      <c r="B13969" s="11" t="s">
        <v>868</v>
      </c>
      <c r="C13969" s="12">
        <v>2.0</v>
      </c>
      <c r="D13969" s="12">
        <f t="shared" si="1"/>
        <v>1</v>
      </c>
    </row>
    <row r="13970">
      <c r="A13970" s="10">
        <v>45240.0</v>
      </c>
      <c r="B13970" s="11" t="s">
        <v>4117</v>
      </c>
      <c r="C13970" s="12">
        <v>2.0</v>
      </c>
      <c r="D13970" s="12">
        <f t="shared" si="1"/>
        <v>10</v>
      </c>
    </row>
    <row r="13971">
      <c r="A13971" s="10">
        <v>45240.0</v>
      </c>
      <c r="B13971" s="11" t="s">
        <v>6973</v>
      </c>
      <c r="C13971" s="12">
        <v>2.0</v>
      </c>
      <c r="D13971" s="12">
        <f t="shared" si="1"/>
        <v>10</v>
      </c>
    </row>
    <row r="13972">
      <c r="A13972" s="10">
        <v>45240.0</v>
      </c>
      <c r="B13972" s="11" t="s">
        <v>6974</v>
      </c>
      <c r="C13972" s="12">
        <v>2.0</v>
      </c>
      <c r="D13972" s="12">
        <f t="shared" si="1"/>
        <v>10</v>
      </c>
    </row>
    <row r="13973">
      <c r="A13973" s="10">
        <v>45240.0</v>
      </c>
      <c r="B13973" s="11" t="s">
        <v>1648</v>
      </c>
      <c r="C13973" s="12">
        <v>2.0</v>
      </c>
      <c r="D13973" s="12">
        <f t="shared" si="1"/>
        <v>10</v>
      </c>
    </row>
    <row r="13974">
      <c r="A13974" s="10">
        <v>45240.0</v>
      </c>
      <c r="B13974" s="11" t="s">
        <v>1460</v>
      </c>
      <c r="C13974" s="12">
        <v>2.0</v>
      </c>
      <c r="D13974" s="12">
        <f t="shared" si="1"/>
        <v>10</v>
      </c>
    </row>
    <row r="13975">
      <c r="A13975" s="10">
        <v>45240.0</v>
      </c>
      <c r="B13975" s="11" t="s">
        <v>6389</v>
      </c>
      <c r="C13975" s="12">
        <v>2.0</v>
      </c>
      <c r="D13975" s="12">
        <f t="shared" si="1"/>
        <v>10</v>
      </c>
    </row>
    <row r="13976">
      <c r="A13976" s="10">
        <v>45240.0</v>
      </c>
      <c r="B13976" s="11" t="s">
        <v>6345</v>
      </c>
      <c r="C13976" s="12">
        <v>2.0</v>
      </c>
      <c r="D13976" s="12">
        <f t="shared" si="1"/>
        <v>10</v>
      </c>
    </row>
    <row r="13977">
      <c r="A13977" s="10">
        <v>45240.0</v>
      </c>
      <c r="B13977" s="11" t="s">
        <v>6975</v>
      </c>
      <c r="C13977" s="12">
        <v>2.0</v>
      </c>
      <c r="D13977" s="12">
        <f t="shared" si="1"/>
        <v>10</v>
      </c>
    </row>
    <row r="13978">
      <c r="A13978" s="10">
        <v>45233.0</v>
      </c>
      <c r="B13978" s="11" t="s">
        <v>1171</v>
      </c>
      <c r="C13978" s="12">
        <v>2.0</v>
      </c>
      <c r="D13978" s="12">
        <f t="shared" si="1"/>
        <v>3</v>
      </c>
    </row>
    <row r="13979">
      <c r="A13979" s="10">
        <v>45233.0</v>
      </c>
      <c r="B13979" s="11" t="s">
        <v>4772</v>
      </c>
      <c r="C13979" s="12">
        <v>2.0</v>
      </c>
      <c r="D13979" s="12">
        <f t="shared" si="1"/>
        <v>3</v>
      </c>
    </row>
    <row r="13980">
      <c r="A13980" s="10">
        <v>45233.0</v>
      </c>
      <c r="B13980" s="11" t="s">
        <v>6976</v>
      </c>
      <c r="C13980" s="12">
        <v>2.0</v>
      </c>
      <c r="D13980" s="12">
        <f t="shared" si="1"/>
        <v>3</v>
      </c>
    </row>
    <row r="13981">
      <c r="A13981" s="10">
        <v>45233.0</v>
      </c>
      <c r="B13981" s="11" t="s">
        <v>6977</v>
      </c>
      <c r="C13981" s="12">
        <v>2.0</v>
      </c>
      <c r="D13981" s="12">
        <f t="shared" si="1"/>
        <v>3</v>
      </c>
    </row>
    <row r="13982">
      <c r="A13982" s="10">
        <v>45233.0</v>
      </c>
      <c r="B13982" s="11" t="s">
        <v>4310</v>
      </c>
      <c r="C13982" s="12">
        <v>2.0</v>
      </c>
      <c r="D13982" s="12">
        <f t="shared" si="1"/>
        <v>3</v>
      </c>
    </row>
    <row r="13983">
      <c r="A13983" s="10">
        <v>45233.0</v>
      </c>
      <c r="B13983" s="11" t="s">
        <v>6978</v>
      </c>
      <c r="C13983" s="12">
        <v>2.0</v>
      </c>
      <c r="D13983" s="12">
        <f t="shared" si="1"/>
        <v>3</v>
      </c>
    </row>
    <row r="13984">
      <c r="A13984" s="10">
        <v>45233.0</v>
      </c>
      <c r="B13984" s="11" t="s">
        <v>575</v>
      </c>
      <c r="C13984" s="12">
        <v>2.0</v>
      </c>
      <c r="D13984" s="12">
        <f t="shared" si="1"/>
        <v>3</v>
      </c>
    </row>
    <row r="13985">
      <c r="A13985" s="10">
        <v>45250.0</v>
      </c>
      <c r="B13985" s="11" t="s">
        <v>6168</v>
      </c>
      <c r="C13985" s="12">
        <v>2.0</v>
      </c>
      <c r="D13985" s="12">
        <f t="shared" si="1"/>
        <v>20</v>
      </c>
    </row>
    <row r="13986">
      <c r="A13986" s="10">
        <v>45250.0</v>
      </c>
      <c r="B13986" s="11" t="s">
        <v>6979</v>
      </c>
      <c r="C13986" s="12">
        <v>2.0</v>
      </c>
      <c r="D13986" s="12">
        <f t="shared" si="1"/>
        <v>20</v>
      </c>
    </row>
    <row r="13987">
      <c r="A13987" s="10">
        <v>45250.0</v>
      </c>
      <c r="B13987" s="11" t="s">
        <v>6980</v>
      </c>
      <c r="C13987" s="12">
        <v>2.0</v>
      </c>
      <c r="D13987" s="12">
        <f t="shared" si="1"/>
        <v>20</v>
      </c>
    </row>
    <row r="13988">
      <c r="A13988" s="10">
        <v>45250.0</v>
      </c>
      <c r="B13988" s="11" t="s">
        <v>4454</v>
      </c>
      <c r="C13988" s="12">
        <v>2.0</v>
      </c>
      <c r="D13988" s="12">
        <f t="shared" si="1"/>
        <v>20</v>
      </c>
    </row>
    <row r="13989">
      <c r="A13989" s="10">
        <v>45252.0</v>
      </c>
      <c r="B13989" s="11" t="s">
        <v>403</v>
      </c>
      <c r="C13989" s="12">
        <v>2.0</v>
      </c>
      <c r="D13989" s="12">
        <f t="shared" si="1"/>
        <v>22</v>
      </c>
    </row>
    <row r="13990">
      <c r="A13990" s="10">
        <v>45252.0</v>
      </c>
      <c r="B13990" s="11" t="s">
        <v>879</v>
      </c>
      <c r="C13990" s="12">
        <v>2.0</v>
      </c>
      <c r="D13990" s="12">
        <f t="shared" si="1"/>
        <v>22</v>
      </c>
    </row>
    <row r="13991">
      <c r="A13991" s="10">
        <v>45252.0</v>
      </c>
      <c r="B13991" s="11" t="s">
        <v>81</v>
      </c>
      <c r="C13991" s="12">
        <v>2.0</v>
      </c>
      <c r="D13991" s="12">
        <f t="shared" si="1"/>
        <v>22</v>
      </c>
    </row>
    <row r="13992">
      <c r="A13992" s="10">
        <v>45252.0</v>
      </c>
      <c r="B13992" s="11" t="s">
        <v>32</v>
      </c>
      <c r="C13992" s="12">
        <v>2.0</v>
      </c>
      <c r="D13992" s="12">
        <f t="shared" si="1"/>
        <v>22</v>
      </c>
    </row>
    <row r="13993">
      <c r="A13993" s="10">
        <v>45252.0</v>
      </c>
      <c r="B13993" s="11" t="s">
        <v>6981</v>
      </c>
      <c r="C13993" s="12">
        <v>2.0</v>
      </c>
      <c r="D13993" s="12">
        <f t="shared" si="1"/>
        <v>22</v>
      </c>
    </row>
    <row r="13994">
      <c r="A13994" s="10">
        <v>45252.0</v>
      </c>
      <c r="B13994" s="11" t="s">
        <v>6982</v>
      </c>
      <c r="C13994" s="12">
        <v>2.0</v>
      </c>
      <c r="D13994" s="12">
        <f t="shared" si="1"/>
        <v>22</v>
      </c>
    </row>
    <row r="13995">
      <c r="A13995" s="10">
        <v>45252.0</v>
      </c>
      <c r="B13995" s="11" t="s">
        <v>530</v>
      </c>
      <c r="C13995" s="12">
        <v>2.0</v>
      </c>
      <c r="D13995" s="12">
        <f t="shared" si="1"/>
        <v>22</v>
      </c>
    </row>
    <row r="13996">
      <c r="A13996" s="10">
        <v>45252.0</v>
      </c>
      <c r="B13996" s="11" t="s">
        <v>6983</v>
      </c>
      <c r="C13996" s="12">
        <v>2.0</v>
      </c>
      <c r="D13996" s="12">
        <f t="shared" si="1"/>
        <v>22</v>
      </c>
    </row>
    <row r="13997">
      <c r="A13997" s="10">
        <v>45252.0</v>
      </c>
      <c r="B13997" s="11" t="s">
        <v>1996</v>
      </c>
      <c r="C13997" s="12">
        <v>2.0</v>
      </c>
      <c r="D13997" s="12">
        <f t="shared" si="1"/>
        <v>22</v>
      </c>
    </row>
    <row r="13998">
      <c r="A13998" s="10">
        <v>45252.0</v>
      </c>
      <c r="B13998" s="11" t="s">
        <v>6984</v>
      </c>
      <c r="C13998" s="12">
        <v>2.0</v>
      </c>
      <c r="D13998" s="12">
        <f t="shared" si="1"/>
        <v>22</v>
      </c>
    </row>
    <row r="13999">
      <c r="A13999" s="10">
        <v>45251.0</v>
      </c>
      <c r="B13999" s="11" t="s">
        <v>301</v>
      </c>
      <c r="C13999" s="12">
        <v>2.0</v>
      </c>
      <c r="D13999" s="12">
        <f t="shared" si="1"/>
        <v>21</v>
      </c>
    </row>
    <row r="14000">
      <c r="A14000" s="10">
        <v>45251.0</v>
      </c>
      <c r="B14000" s="11" t="s">
        <v>2061</v>
      </c>
      <c r="C14000" s="12">
        <v>2.0</v>
      </c>
      <c r="D14000" s="12">
        <f t="shared" si="1"/>
        <v>21</v>
      </c>
    </row>
    <row r="14001">
      <c r="A14001" s="10">
        <v>45251.0</v>
      </c>
      <c r="B14001" s="11" t="s">
        <v>1730</v>
      </c>
      <c r="C14001" s="12">
        <v>2.0</v>
      </c>
      <c r="D14001" s="12">
        <f t="shared" si="1"/>
        <v>21</v>
      </c>
    </row>
    <row r="14002">
      <c r="A14002" s="10">
        <v>45251.0</v>
      </c>
      <c r="B14002" s="11" t="s">
        <v>1367</v>
      </c>
      <c r="C14002" s="12">
        <v>2.0</v>
      </c>
      <c r="D14002" s="12">
        <f t="shared" si="1"/>
        <v>21</v>
      </c>
    </row>
    <row r="14003">
      <c r="A14003" s="10">
        <v>45251.0</v>
      </c>
      <c r="B14003" s="11" t="s">
        <v>1426</v>
      </c>
      <c r="C14003" s="12">
        <v>2.0</v>
      </c>
      <c r="D14003" s="12">
        <f t="shared" si="1"/>
        <v>21</v>
      </c>
    </row>
    <row r="14004">
      <c r="A14004" s="10">
        <v>45251.0</v>
      </c>
      <c r="B14004" s="11" t="s">
        <v>951</v>
      </c>
      <c r="C14004" s="12">
        <v>2.0</v>
      </c>
      <c r="D14004" s="12">
        <f t="shared" si="1"/>
        <v>21</v>
      </c>
    </row>
    <row r="14005">
      <c r="A14005" s="10">
        <v>45251.0</v>
      </c>
      <c r="B14005" s="11" t="s">
        <v>879</v>
      </c>
      <c r="C14005" s="12">
        <v>2.0</v>
      </c>
      <c r="D14005" s="12">
        <f t="shared" si="1"/>
        <v>21</v>
      </c>
    </row>
    <row r="14006">
      <c r="A14006" s="10">
        <v>45251.0</v>
      </c>
      <c r="B14006" s="11" t="s">
        <v>6985</v>
      </c>
      <c r="C14006" s="12">
        <v>2.0</v>
      </c>
      <c r="D14006" s="12">
        <f t="shared" si="1"/>
        <v>21</v>
      </c>
    </row>
    <row r="14007">
      <c r="A14007" s="10">
        <v>45251.0</v>
      </c>
      <c r="B14007" s="11" t="s">
        <v>6986</v>
      </c>
      <c r="C14007" s="12">
        <v>2.0</v>
      </c>
      <c r="D14007" s="12">
        <f t="shared" si="1"/>
        <v>21</v>
      </c>
    </row>
    <row r="14008">
      <c r="A14008" s="10">
        <v>45251.0</v>
      </c>
      <c r="B14008" s="11" t="s">
        <v>4627</v>
      </c>
      <c r="C14008" s="12">
        <v>2.0</v>
      </c>
      <c r="D14008" s="12">
        <f t="shared" si="1"/>
        <v>21</v>
      </c>
    </row>
    <row r="14009">
      <c r="A14009" s="10">
        <v>45257.0</v>
      </c>
      <c r="B14009" s="11" t="s">
        <v>3531</v>
      </c>
      <c r="C14009" s="12">
        <v>2.0</v>
      </c>
      <c r="D14009" s="12">
        <f t="shared" si="1"/>
        <v>27</v>
      </c>
    </row>
    <row r="14010">
      <c r="A14010" s="10">
        <v>45257.0</v>
      </c>
      <c r="B14010" s="11" t="s">
        <v>1287</v>
      </c>
      <c r="C14010" s="12">
        <v>2.0</v>
      </c>
      <c r="D14010" s="12">
        <f t="shared" si="1"/>
        <v>27</v>
      </c>
    </row>
    <row r="14011">
      <c r="A14011" s="10">
        <v>45260.0</v>
      </c>
      <c r="B14011" s="11" t="s">
        <v>6987</v>
      </c>
      <c r="C14011" s="12">
        <v>2.0</v>
      </c>
      <c r="D14011" s="12">
        <f t="shared" si="1"/>
        <v>30</v>
      </c>
    </row>
    <row r="14012">
      <c r="A14012" s="10">
        <v>45260.0</v>
      </c>
      <c r="B14012" s="11" t="s">
        <v>320</v>
      </c>
      <c r="C14012" s="12">
        <v>2.0</v>
      </c>
      <c r="D14012" s="12">
        <f t="shared" si="1"/>
        <v>30</v>
      </c>
    </row>
    <row r="14013">
      <c r="A14013" s="10">
        <v>45260.0</v>
      </c>
      <c r="B14013" s="11" t="s">
        <v>1990</v>
      </c>
      <c r="C14013" s="12">
        <v>2.0</v>
      </c>
      <c r="D14013" s="12">
        <f t="shared" si="1"/>
        <v>30</v>
      </c>
    </row>
    <row r="14014">
      <c r="A14014" s="10">
        <v>45260.0</v>
      </c>
      <c r="B14014" s="11" t="s">
        <v>6988</v>
      </c>
      <c r="C14014" s="12">
        <v>2.0</v>
      </c>
      <c r="D14014" s="12">
        <f t="shared" si="1"/>
        <v>30</v>
      </c>
    </row>
    <row r="14015">
      <c r="A14015" s="10">
        <v>45260.0</v>
      </c>
      <c r="B14015" s="11" t="s">
        <v>1815</v>
      </c>
      <c r="C14015" s="12">
        <v>2.0</v>
      </c>
      <c r="D14015" s="12">
        <f t="shared" si="1"/>
        <v>30</v>
      </c>
    </row>
    <row r="14016">
      <c r="A14016" s="10">
        <v>45260.0</v>
      </c>
      <c r="B14016" s="11" t="s">
        <v>1742</v>
      </c>
      <c r="C14016" s="12">
        <v>2.0</v>
      </c>
      <c r="D14016" s="12">
        <f t="shared" si="1"/>
        <v>30</v>
      </c>
    </row>
    <row r="14017">
      <c r="A14017" s="10">
        <v>45239.0</v>
      </c>
      <c r="B14017" s="11" t="s">
        <v>6989</v>
      </c>
      <c r="C14017" s="12">
        <v>2.0</v>
      </c>
      <c r="D14017" s="12">
        <f t="shared" si="1"/>
        <v>9</v>
      </c>
    </row>
    <row r="14018">
      <c r="A14018" s="10">
        <v>45239.0</v>
      </c>
      <c r="B14018" s="11" t="s">
        <v>1263</v>
      </c>
      <c r="C14018" s="12">
        <v>2.0</v>
      </c>
      <c r="D14018" s="12">
        <f t="shared" si="1"/>
        <v>9</v>
      </c>
    </row>
    <row r="14019">
      <c r="A14019" s="10">
        <v>45239.0</v>
      </c>
      <c r="B14019" s="11" t="s">
        <v>3854</v>
      </c>
      <c r="C14019" s="12">
        <v>2.0</v>
      </c>
      <c r="D14019" s="12">
        <f t="shared" si="1"/>
        <v>9</v>
      </c>
    </row>
    <row r="14020">
      <c r="A14020" s="10">
        <v>45239.0</v>
      </c>
      <c r="B14020" s="11" t="s">
        <v>6990</v>
      </c>
      <c r="C14020" s="12">
        <v>2.0</v>
      </c>
      <c r="D14020" s="12">
        <f t="shared" si="1"/>
        <v>9</v>
      </c>
    </row>
    <row r="14021">
      <c r="A14021" s="10">
        <v>45239.0</v>
      </c>
      <c r="B14021" s="11" t="s">
        <v>290</v>
      </c>
      <c r="C14021" s="12">
        <v>2.0</v>
      </c>
      <c r="D14021" s="12">
        <f t="shared" si="1"/>
        <v>9</v>
      </c>
    </row>
    <row r="14022">
      <c r="A14022" s="10">
        <v>45239.0</v>
      </c>
      <c r="B14022" s="11" t="s">
        <v>6991</v>
      </c>
      <c r="C14022" s="12">
        <v>2.0</v>
      </c>
      <c r="D14022" s="12">
        <f t="shared" si="1"/>
        <v>9</v>
      </c>
    </row>
    <row r="14023">
      <c r="A14023" s="10">
        <v>45239.0</v>
      </c>
      <c r="B14023" s="11" t="s">
        <v>5877</v>
      </c>
      <c r="C14023" s="12">
        <v>2.0</v>
      </c>
      <c r="D14023" s="12">
        <f t="shared" si="1"/>
        <v>9</v>
      </c>
    </row>
    <row r="14024">
      <c r="A14024" s="10">
        <v>45239.0</v>
      </c>
      <c r="B14024" s="11" t="s">
        <v>2462</v>
      </c>
      <c r="C14024" s="12">
        <v>2.0</v>
      </c>
      <c r="D14024" s="12">
        <f t="shared" si="1"/>
        <v>9</v>
      </c>
    </row>
    <row r="14025">
      <c r="A14025" s="10">
        <v>45239.0</v>
      </c>
      <c r="B14025" s="11" t="s">
        <v>2783</v>
      </c>
      <c r="C14025" s="12">
        <v>2.0</v>
      </c>
      <c r="D14025" s="12">
        <f t="shared" si="1"/>
        <v>9</v>
      </c>
    </row>
    <row r="14026">
      <c r="A14026" s="10">
        <v>45239.0</v>
      </c>
      <c r="B14026" s="11" t="s">
        <v>6992</v>
      </c>
      <c r="C14026" s="12">
        <v>2.0</v>
      </c>
      <c r="D14026" s="12">
        <f t="shared" si="1"/>
        <v>9</v>
      </c>
    </row>
    <row r="14027">
      <c r="A14027" s="10">
        <v>45239.0</v>
      </c>
      <c r="B14027" s="11" t="s">
        <v>1848</v>
      </c>
      <c r="C14027" s="12">
        <v>2.0</v>
      </c>
      <c r="D14027" s="12">
        <f t="shared" si="1"/>
        <v>9</v>
      </c>
    </row>
    <row r="14028">
      <c r="A14028" s="10">
        <v>45239.0</v>
      </c>
      <c r="B14028" s="11" t="s">
        <v>6485</v>
      </c>
      <c r="C14028" s="12">
        <v>2.0</v>
      </c>
      <c r="D14028" s="12">
        <f t="shared" si="1"/>
        <v>9</v>
      </c>
    </row>
    <row r="14029">
      <c r="A14029" s="10">
        <v>45239.0</v>
      </c>
      <c r="B14029" s="11" t="s">
        <v>6993</v>
      </c>
      <c r="C14029" s="12">
        <v>2.0</v>
      </c>
      <c r="D14029" s="12">
        <f t="shared" si="1"/>
        <v>9</v>
      </c>
    </row>
    <row r="14030">
      <c r="A14030" s="10">
        <v>45239.0</v>
      </c>
      <c r="B14030" s="11" t="s">
        <v>697</v>
      </c>
      <c r="C14030" s="12">
        <v>2.0</v>
      </c>
      <c r="D14030" s="12">
        <f t="shared" si="1"/>
        <v>9</v>
      </c>
    </row>
    <row r="14031">
      <c r="A14031" s="10">
        <v>45239.0</v>
      </c>
      <c r="B14031" s="11" t="s">
        <v>603</v>
      </c>
      <c r="C14031" s="12">
        <v>2.0</v>
      </c>
      <c r="D14031" s="12">
        <f t="shared" si="1"/>
        <v>9</v>
      </c>
    </row>
    <row r="14032">
      <c r="A14032" s="10">
        <v>45232.0</v>
      </c>
      <c r="B14032" s="11" t="s">
        <v>2938</v>
      </c>
      <c r="C14032" s="12">
        <v>2.0</v>
      </c>
      <c r="D14032" s="12">
        <f t="shared" si="1"/>
        <v>2</v>
      </c>
    </row>
    <row r="14033">
      <c r="A14033" s="10">
        <v>45232.0</v>
      </c>
      <c r="B14033" s="11" t="s">
        <v>2968</v>
      </c>
      <c r="C14033" s="12">
        <v>2.0</v>
      </c>
      <c r="D14033" s="12">
        <f t="shared" si="1"/>
        <v>2</v>
      </c>
    </row>
    <row r="14034">
      <c r="A14034" s="10">
        <v>45232.0</v>
      </c>
      <c r="B14034" s="11" t="s">
        <v>6430</v>
      </c>
      <c r="C14034" s="12">
        <v>2.0</v>
      </c>
      <c r="D14034" s="12">
        <f t="shared" si="1"/>
        <v>2</v>
      </c>
    </row>
    <row r="14035">
      <c r="A14035" s="10">
        <v>45232.0</v>
      </c>
      <c r="B14035" s="11" t="s">
        <v>6994</v>
      </c>
      <c r="C14035" s="12">
        <v>2.0</v>
      </c>
      <c r="D14035" s="12">
        <f t="shared" si="1"/>
        <v>2</v>
      </c>
    </row>
    <row r="14036">
      <c r="A14036" s="10">
        <v>45232.0</v>
      </c>
      <c r="B14036" s="11" t="s">
        <v>6995</v>
      </c>
      <c r="C14036" s="12">
        <v>2.0</v>
      </c>
      <c r="D14036" s="12">
        <f t="shared" si="1"/>
        <v>2</v>
      </c>
    </row>
    <row r="14037">
      <c r="A14037" s="10">
        <v>45232.0</v>
      </c>
      <c r="B14037" s="11" t="s">
        <v>6996</v>
      </c>
      <c r="C14037" s="12">
        <v>2.0</v>
      </c>
      <c r="D14037" s="12">
        <f t="shared" si="1"/>
        <v>2</v>
      </c>
    </row>
    <row r="14038">
      <c r="A14038" s="10">
        <v>45232.0</v>
      </c>
      <c r="B14038" s="11" t="s">
        <v>6565</v>
      </c>
      <c r="C14038" s="12">
        <v>2.0</v>
      </c>
      <c r="D14038" s="12">
        <f t="shared" si="1"/>
        <v>2</v>
      </c>
    </row>
    <row r="14039">
      <c r="A14039" s="10">
        <v>45232.0</v>
      </c>
      <c r="B14039" s="11" t="s">
        <v>6997</v>
      </c>
      <c r="C14039" s="12">
        <v>2.0</v>
      </c>
      <c r="D14039" s="12">
        <f t="shared" si="1"/>
        <v>2</v>
      </c>
    </row>
    <row r="14040">
      <c r="A14040" s="10">
        <v>45232.0</v>
      </c>
      <c r="B14040" s="11" t="s">
        <v>2239</v>
      </c>
      <c r="C14040" s="12">
        <v>2.0</v>
      </c>
      <c r="D14040" s="12">
        <f t="shared" si="1"/>
        <v>2</v>
      </c>
    </row>
    <row r="14041">
      <c r="A14041" s="10">
        <v>45232.0</v>
      </c>
      <c r="B14041" s="11" t="s">
        <v>2003</v>
      </c>
      <c r="C14041" s="12">
        <v>2.0</v>
      </c>
      <c r="D14041" s="12">
        <f t="shared" si="1"/>
        <v>2</v>
      </c>
    </row>
    <row r="14042">
      <c r="A14042" s="10">
        <v>45232.0</v>
      </c>
      <c r="B14042" s="11" t="s">
        <v>38</v>
      </c>
      <c r="C14042" s="12">
        <v>2.0</v>
      </c>
      <c r="D14042" s="12">
        <f t="shared" si="1"/>
        <v>2</v>
      </c>
    </row>
    <row r="14043">
      <c r="A14043" s="10">
        <v>45232.0</v>
      </c>
      <c r="B14043" s="11" t="s">
        <v>5229</v>
      </c>
      <c r="C14043" s="12">
        <v>2.0</v>
      </c>
      <c r="D14043" s="12">
        <f t="shared" si="1"/>
        <v>2</v>
      </c>
    </row>
    <row r="14044">
      <c r="A14044" s="10">
        <v>45232.0</v>
      </c>
      <c r="B14044" s="11" t="s">
        <v>6998</v>
      </c>
      <c r="C14044" s="12">
        <v>2.0</v>
      </c>
      <c r="D14044" s="12">
        <f t="shared" si="1"/>
        <v>2</v>
      </c>
    </row>
    <row r="14045">
      <c r="A14045" s="10">
        <v>45232.0</v>
      </c>
      <c r="B14045" s="11" t="s">
        <v>3843</v>
      </c>
      <c r="C14045" s="12">
        <v>2.0</v>
      </c>
      <c r="D14045" s="12">
        <f t="shared" si="1"/>
        <v>2</v>
      </c>
    </row>
    <row r="14046">
      <c r="A14046" s="10">
        <v>45237.0</v>
      </c>
      <c r="B14046" s="11" t="s">
        <v>557</v>
      </c>
      <c r="C14046" s="12">
        <v>2.0</v>
      </c>
      <c r="D14046" s="12">
        <f t="shared" si="1"/>
        <v>7</v>
      </c>
    </row>
    <row r="14047">
      <c r="A14047" s="10">
        <v>45237.0</v>
      </c>
      <c r="B14047" s="11" t="s">
        <v>981</v>
      </c>
      <c r="C14047" s="12">
        <v>2.0</v>
      </c>
      <c r="D14047" s="12">
        <f t="shared" si="1"/>
        <v>7</v>
      </c>
    </row>
    <row r="14048">
      <c r="A14048" s="10">
        <v>45237.0</v>
      </c>
      <c r="B14048" s="11" t="s">
        <v>2351</v>
      </c>
      <c r="C14048" s="12">
        <v>2.0</v>
      </c>
      <c r="D14048" s="12">
        <f t="shared" si="1"/>
        <v>7</v>
      </c>
    </row>
    <row r="14049">
      <c r="A14049" s="10">
        <v>45237.0</v>
      </c>
      <c r="B14049" s="11" t="s">
        <v>6999</v>
      </c>
      <c r="C14049" s="12">
        <v>2.0</v>
      </c>
      <c r="D14049" s="12">
        <f t="shared" si="1"/>
        <v>7</v>
      </c>
    </row>
    <row r="14050">
      <c r="A14050" s="10">
        <v>45237.0</v>
      </c>
      <c r="B14050" s="11" t="s">
        <v>2174</v>
      </c>
      <c r="C14050" s="12">
        <v>2.0</v>
      </c>
      <c r="D14050" s="12">
        <f t="shared" si="1"/>
        <v>7</v>
      </c>
    </row>
    <row r="14051">
      <c r="A14051" s="10">
        <v>45237.0</v>
      </c>
      <c r="B14051" s="11" t="s">
        <v>2128</v>
      </c>
      <c r="C14051" s="12">
        <v>2.0</v>
      </c>
      <c r="D14051" s="12">
        <f t="shared" si="1"/>
        <v>7</v>
      </c>
    </row>
    <row r="14052">
      <c r="A14052" s="10">
        <v>45237.0</v>
      </c>
      <c r="B14052" s="11" t="s">
        <v>4282</v>
      </c>
      <c r="C14052" s="12">
        <v>2.0</v>
      </c>
      <c r="D14052" s="12">
        <f t="shared" si="1"/>
        <v>7</v>
      </c>
    </row>
    <row r="14053">
      <c r="A14053" s="10">
        <v>45237.0</v>
      </c>
      <c r="B14053" s="11" t="s">
        <v>7000</v>
      </c>
      <c r="C14053" s="12">
        <v>2.0</v>
      </c>
      <c r="D14053" s="12">
        <f t="shared" si="1"/>
        <v>7</v>
      </c>
    </row>
    <row r="14054">
      <c r="A14054" s="10">
        <v>45237.0</v>
      </c>
      <c r="B14054" s="11" t="s">
        <v>7001</v>
      </c>
      <c r="C14054" s="12">
        <v>2.0</v>
      </c>
      <c r="D14054" s="12">
        <f t="shared" si="1"/>
        <v>7</v>
      </c>
    </row>
    <row r="14055">
      <c r="A14055" s="10">
        <v>45237.0</v>
      </c>
      <c r="B14055" s="11" t="s">
        <v>6822</v>
      </c>
      <c r="C14055" s="12">
        <v>2.0</v>
      </c>
      <c r="D14055" s="12">
        <f t="shared" si="1"/>
        <v>7</v>
      </c>
    </row>
    <row r="14056">
      <c r="A14056" s="10">
        <v>45237.0</v>
      </c>
      <c r="B14056" s="11" t="s">
        <v>7002</v>
      </c>
      <c r="C14056" s="12">
        <v>2.0</v>
      </c>
      <c r="D14056" s="12">
        <f t="shared" si="1"/>
        <v>7</v>
      </c>
    </row>
    <row r="14057">
      <c r="A14057" s="10">
        <v>45256.0</v>
      </c>
      <c r="B14057" s="11" t="s">
        <v>7003</v>
      </c>
      <c r="C14057" s="12">
        <v>2.0</v>
      </c>
      <c r="D14057" s="12">
        <f t="shared" si="1"/>
        <v>26</v>
      </c>
    </row>
    <row r="14058">
      <c r="A14058" s="10">
        <v>45256.0</v>
      </c>
      <c r="B14058" s="11" t="s">
        <v>4418</v>
      </c>
      <c r="C14058" s="12">
        <v>2.0</v>
      </c>
      <c r="D14058" s="12">
        <f t="shared" si="1"/>
        <v>26</v>
      </c>
    </row>
    <row r="14059">
      <c r="A14059" s="10">
        <v>45256.0</v>
      </c>
      <c r="B14059" s="11" t="s">
        <v>7004</v>
      </c>
      <c r="C14059" s="12">
        <v>2.0</v>
      </c>
      <c r="D14059" s="12">
        <f t="shared" si="1"/>
        <v>26</v>
      </c>
    </row>
    <row r="14060">
      <c r="A14060" s="10">
        <v>45256.0</v>
      </c>
      <c r="B14060" s="11" t="s">
        <v>3531</v>
      </c>
      <c r="C14060" s="12">
        <v>2.0</v>
      </c>
      <c r="D14060" s="12">
        <f t="shared" si="1"/>
        <v>26</v>
      </c>
    </row>
    <row r="14061">
      <c r="A14061" s="10">
        <v>45255.0</v>
      </c>
      <c r="B14061" s="11" t="s">
        <v>230</v>
      </c>
      <c r="C14061" s="12">
        <v>2.0</v>
      </c>
      <c r="D14061" s="12">
        <f t="shared" si="1"/>
        <v>25</v>
      </c>
    </row>
    <row r="14062">
      <c r="A14062" s="10">
        <v>45247.0</v>
      </c>
      <c r="B14062" s="11" t="s">
        <v>1642</v>
      </c>
      <c r="C14062" s="12">
        <v>2.0</v>
      </c>
      <c r="D14062" s="12">
        <f t="shared" si="1"/>
        <v>17</v>
      </c>
    </row>
    <row r="14063">
      <c r="A14063" s="10">
        <v>45247.0</v>
      </c>
      <c r="B14063" s="11" t="s">
        <v>5776</v>
      </c>
      <c r="C14063" s="12">
        <v>2.0</v>
      </c>
      <c r="D14063" s="12">
        <f t="shared" si="1"/>
        <v>17</v>
      </c>
    </row>
    <row r="14064">
      <c r="A14064" s="10">
        <v>45247.0</v>
      </c>
      <c r="B14064" s="11" t="s">
        <v>7005</v>
      </c>
      <c r="C14064" s="12">
        <v>2.0</v>
      </c>
      <c r="D14064" s="12">
        <f t="shared" si="1"/>
        <v>17</v>
      </c>
    </row>
    <row r="14065">
      <c r="A14065" s="10">
        <v>45247.0</v>
      </c>
      <c r="B14065" s="11" t="s">
        <v>937</v>
      </c>
      <c r="C14065" s="12">
        <v>2.0</v>
      </c>
      <c r="D14065" s="12">
        <f t="shared" si="1"/>
        <v>17</v>
      </c>
    </row>
    <row r="14066">
      <c r="A14066" s="10">
        <v>45247.0</v>
      </c>
      <c r="B14066" s="11" t="s">
        <v>1838</v>
      </c>
      <c r="C14066" s="12">
        <v>2.0</v>
      </c>
      <c r="D14066" s="12">
        <f t="shared" si="1"/>
        <v>17</v>
      </c>
    </row>
    <row r="14067">
      <c r="A14067" s="10">
        <v>45247.0</v>
      </c>
      <c r="B14067" s="11" t="s">
        <v>1694</v>
      </c>
      <c r="C14067" s="12">
        <v>2.0</v>
      </c>
      <c r="D14067" s="12">
        <f t="shared" si="1"/>
        <v>17</v>
      </c>
    </row>
    <row r="14068">
      <c r="A14068" s="10">
        <v>45247.0</v>
      </c>
      <c r="B14068" s="11" t="s">
        <v>1674</v>
      </c>
      <c r="C14068" s="12">
        <v>2.0</v>
      </c>
      <c r="D14068" s="12">
        <f t="shared" si="1"/>
        <v>17</v>
      </c>
    </row>
    <row r="14069">
      <c r="A14069" s="10">
        <v>45247.0</v>
      </c>
      <c r="B14069" s="11" t="s">
        <v>6762</v>
      </c>
      <c r="C14069" s="12">
        <v>2.0</v>
      </c>
      <c r="D14069" s="12">
        <f t="shared" si="1"/>
        <v>17</v>
      </c>
    </row>
    <row r="14070">
      <c r="A14070" s="10">
        <v>45247.0</v>
      </c>
      <c r="B14070" s="11" t="s">
        <v>6312</v>
      </c>
      <c r="C14070" s="12">
        <v>2.0</v>
      </c>
      <c r="D14070" s="12">
        <f t="shared" si="1"/>
        <v>17</v>
      </c>
    </row>
    <row r="14071">
      <c r="A14071" s="10">
        <v>45247.0</v>
      </c>
      <c r="B14071" s="11" t="s">
        <v>7006</v>
      </c>
      <c r="C14071" s="12">
        <v>2.0</v>
      </c>
      <c r="D14071" s="12">
        <f t="shared" si="1"/>
        <v>17</v>
      </c>
    </row>
    <row r="14072">
      <c r="A14072" s="10">
        <v>45253.0</v>
      </c>
      <c r="B14072" s="11" t="s">
        <v>1116</v>
      </c>
      <c r="C14072" s="12">
        <v>2.0</v>
      </c>
      <c r="D14072" s="12">
        <f t="shared" si="1"/>
        <v>23</v>
      </c>
    </row>
    <row r="14073">
      <c r="A14073" s="10">
        <v>45253.0</v>
      </c>
      <c r="B14073" s="11" t="s">
        <v>650</v>
      </c>
      <c r="C14073" s="12">
        <v>2.0</v>
      </c>
      <c r="D14073" s="12">
        <f t="shared" si="1"/>
        <v>23</v>
      </c>
    </row>
    <row r="14074">
      <c r="A14074" s="10">
        <v>45253.0</v>
      </c>
      <c r="B14074" s="11" t="s">
        <v>6849</v>
      </c>
      <c r="C14074" s="12">
        <v>2.0</v>
      </c>
      <c r="D14074" s="12">
        <f t="shared" si="1"/>
        <v>23</v>
      </c>
    </row>
    <row r="14075">
      <c r="A14075" s="10">
        <v>45253.0</v>
      </c>
      <c r="B14075" s="11" t="s">
        <v>3195</v>
      </c>
      <c r="C14075" s="12">
        <v>2.0</v>
      </c>
      <c r="D14075" s="12">
        <f t="shared" si="1"/>
        <v>23</v>
      </c>
    </row>
    <row r="14076">
      <c r="A14076" s="10">
        <v>45253.0</v>
      </c>
      <c r="B14076" s="11" t="s">
        <v>6963</v>
      </c>
      <c r="C14076" s="12">
        <v>2.0</v>
      </c>
      <c r="D14076" s="12">
        <f t="shared" si="1"/>
        <v>23</v>
      </c>
    </row>
    <row r="14077">
      <c r="A14077" s="10">
        <v>45253.0</v>
      </c>
      <c r="B14077" s="11" t="s">
        <v>7007</v>
      </c>
      <c r="C14077" s="12">
        <v>2.0</v>
      </c>
      <c r="D14077" s="12">
        <f t="shared" si="1"/>
        <v>23</v>
      </c>
    </row>
    <row r="14078">
      <c r="A14078" s="10">
        <v>45253.0</v>
      </c>
      <c r="B14078" s="11" t="s">
        <v>7008</v>
      </c>
      <c r="C14078" s="12">
        <v>2.0</v>
      </c>
      <c r="D14078" s="12">
        <f t="shared" si="1"/>
        <v>23</v>
      </c>
    </row>
    <row r="14079">
      <c r="A14079" s="10">
        <v>45253.0</v>
      </c>
      <c r="B14079" s="11" t="s">
        <v>695</v>
      </c>
      <c r="C14079" s="12">
        <v>2.0</v>
      </c>
      <c r="D14079" s="12">
        <f t="shared" si="1"/>
        <v>23</v>
      </c>
    </row>
    <row r="14080">
      <c r="A14080" s="10">
        <v>45253.0</v>
      </c>
      <c r="B14080" s="11" t="s">
        <v>6207</v>
      </c>
      <c r="C14080" s="12">
        <v>2.0</v>
      </c>
      <c r="D14080" s="12">
        <f t="shared" si="1"/>
        <v>23</v>
      </c>
    </row>
    <row r="14081">
      <c r="A14081" s="10">
        <v>45253.0</v>
      </c>
      <c r="B14081" s="11" t="s">
        <v>7009</v>
      </c>
      <c r="C14081" s="12">
        <v>2.0</v>
      </c>
      <c r="D14081" s="12">
        <f t="shared" si="1"/>
        <v>23</v>
      </c>
    </row>
    <row r="14082">
      <c r="A14082" s="10">
        <v>45253.0</v>
      </c>
      <c r="B14082" s="11" t="s">
        <v>7010</v>
      </c>
      <c r="C14082" s="12">
        <v>2.0</v>
      </c>
      <c r="D14082" s="12">
        <f t="shared" si="1"/>
        <v>23</v>
      </c>
    </row>
    <row r="14083">
      <c r="A14083" s="10">
        <v>45253.0</v>
      </c>
      <c r="B14083" s="11" t="s">
        <v>7011</v>
      </c>
      <c r="C14083" s="12">
        <v>2.0</v>
      </c>
      <c r="D14083" s="12">
        <f t="shared" si="1"/>
        <v>23</v>
      </c>
    </row>
    <row r="14084">
      <c r="A14084" s="10">
        <v>45253.0</v>
      </c>
      <c r="B14084" s="11" t="s">
        <v>343</v>
      </c>
      <c r="C14084" s="12">
        <v>2.0</v>
      </c>
      <c r="D14084" s="12">
        <f t="shared" si="1"/>
        <v>23</v>
      </c>
    </row>
    <row r="14085">
      <c r="A14085" s="10">
        <v>45253.0</v>
      </c>
      <c r="B14085" s="11" t="s">
        <v>748</v>
      </c>
      <c r="C14085" s="12">
        <v>2.0</v>
      </c>
      <c r="D14085" s="12">
        <f t="shared" si="1"/>
        <v>23</v>
      </c>
    </row>
    <row r="14086">
      <c r="A14086" s="10">
        <v>45253.0</v>
      </c>
      <c r="B14086" s="11" t="s">
        <v>135</v>
      </c>
      <c r="C14086" s="12">
        <v>2.0</v>
      </c>
      <c r="D14086" s="12">
        <f t="shared" si="1"/>
        <v>23</v>
      </c>
    </row>
    <row r="14087">
      <c r="A14087" s="10">
        <v>45253.0</v>
      </c>
      <c r="B14087" s="11" t="s">
        <v>513</v>
      </c>
      <c r="C14087" s="12">
        <v>2.0</v>
      </c>
      <c r="D14087" s="12">
        <f t="shared" si="1"/>
        <v>23</v>
      </c>
    </row>
    <row r="14088">
      <c r="A14088" s="10">
        <v>45253.0</v>
      </c>
      <c r="B14088" s="11" t="s">
        <v>129</v>
      </c>
      <c r="C14088" s="12">
        <v>2.0</v>
      </c>
      <c r="D14088" s="12">
        <f t="shared" si="1"/>
        <v>23</v>
      </c>
    </row>
    <row r="14089">
      <c r="A14089" s="10">
        <v>45253.0</v>
      </c>
      <c r="B14089" s="11" t="s">
        <v>1048</v>
      </c>
      <c r="C14089" s="12">
        <v>2.0</v>
      </c>
      <c r="D14089" s="12">
        <f t="shared" si="1"/>
        <v>23</v>
      </c>
    </row>
    <row r="14090">
      <c r="A14090" s="10">
        <v>45235.0</v>
      </c>
      <c r="B14090" s="11" t="s">
        <v>7012</v>
      </c>
      <c r="C14090" s="12">
        <v>2.0</v>
      </c>
      <c r="D14090" s="12">
        <f t="shared" si="1"/>
        <v>5</v>
      </c>
    </row>
    <row r="14091">
      <c r="A14091" s="10">
        <v>45235.0</v>
      </c>
      <c r="B14091" s="11" t="s">
        <v>7013</v>
      </c>
      <c r="C14091" s="12">
        <v>2.0</v>
      </c>
      <c r="D14091" s="12">
        <f t="shared" si="1"/>
        <v>5</v>
      </c>
    </row>
    <row r="14092">
      <c r="A14092" s="10">
        <v>45235.0</v>
      </c>
      <c r="B14092" s="11" t="s">
        <v>894</v>
      </c>
      <c r="C14092" s="12">
        <v>2.0</v>
      </c>
      <c r="D14092" s="12">
        <f t="shared" si="1"/>
        <v>5</v>
      </c>
    </row>
    <row r="14093">
      <c r="A14093" s="10">
        <v>45235.0</v>
      </c>
      <c r="B14093" s="11" t="s">
        <v>885</v>
      </c>
      <c r="C14093" s="12">
        <v>2.0</v>
      </c>
      <c r="D14093" s="12">
        <f t="shared" si="1"/>
        <v>5</v>
      </c>
    </row>
    <row r="14094">
      <c r="A14094" s="10">
        <v>45235.0</v>
      </c>
      <c r="B14094" s="11" t="s">
        <v>3805</v>
      </c>
      <c r="C14094" s="12">
        <v>2.0</v>
      </c>
      <c r="D14094" s="12">
        <f t="shared" si="1"/>
        <v>5</v>
      </c>
    </row>
    <row r="14095">
      <c r="A14095" s="10">
        <v>45254.0</v>
      </c>
      <c r="B14095" s="11" t="s">
        <v>1821</v>
      </c>
      <c r="C14095" s="12">
        <v>2.0</v>
      </c>
      <c r="D14095" s="12">
        <f t="shared" si="1"/>
        <v>24</v>
      </c>
    </row>
    <row r="14096">
      <c r="A14096" s="10">
        <v>45254.0</v>
      </c>
      <c r="B14096" s="11" t="s">
        <v>7014</v>
      </c>
      <c r="C14096" s="12">
        <v>2.0</v>
      </c>
      <c r="D14096" s="12">
        <f t="shared" si="1"/>
        <v>24</v>
      </c>
    </row>
    <row r="14097">
      <c r="A14097" s="10">
        <v>45254.0</v>
      </c>
      <c r="B14097" s="11" t="s">
        <v>7015</v>
      </c>
      <c r="C14097" s="12">
        <v>2.0</v>
      </c>
      <c r="D14097" s="12">
        <f t="shared" si="1"/>
        <v>24</v>
      </c>
    </row>
    <row r="14098">
      <c r="A14098" s="10">
        <v>45254.0</v>
      </c>
      <c r="B14098" s="11" t="s">
        <v>25</v>
      </c>
      <c r="C14098" s="12">
        <v>2.0</v>
      </c>
      <c r="D14098" s="12">
        <f t="shared" si="1"/>
        <v>24</v>
      </c>
    </row>
    <row r="14099">
      <c r="A14099" s="10">
        <v>45254.0</v>
      </c>
      <c r="B14099" s="11" t="s">
        <v>320</v>
      </c>
      <c r="C14099" s="12">
        <v>2.0</v>
      </c>
      <c r="D14099" s="12">
        <f t="shared" si="1"/>
        <v>24</v>
      </c>
    </row>
    <row r="14100">
      <c r="A14100" s="10">
        <v>45246.0</v>
      </c>
      <c r="B14100" s="11" t="s">
        <v>3761</v>
      </c>
      <c r="C14100" s="12">
        <v>2.0</v>
      </c>
      <c r="D14100" s="12">
        <f t="shared" si="1"/>
        <v>16</v>
      </c>
    </row>
    <row r="14101">
      <c r="A14101" s="10">
        <v>45246.0</v>
      </c>
      <c r="B14101" s="11" t="s">
        <v>7016</v>
      </c>
      <c r="C14101" s="12">
        <v>2.0</v>
      </c>
      <c r="D14101" s="12">
        <f t="shared" si="1"/>
        <v>16</v>
      </c>
    </row>
    <row r="14102">
      <c r="A14102" s="10">
        <v>45246.0</v>
      </c>
      <c r="B14102" s="11" t="s">
        <v>438</v>
      </c>
      <c r="C14102" s="12">
        <v>2.0</v>
      </c>
      <c r="D14102" s="12">
        <f t="shared" si="1"/>
        <v>16</v>
      </c>
    </row>
    <row r="14103">
      <c r="A14103" s="10">
        <v>45246.0</v>
      </c>
      <c r="B14103" s="11" t="s">
        <v>103</v>
      </c>
      <c r="C14103" s="12">
        <v>2.0</v>
      </c>
      <c r="D14103" s="12">
        <f t="shared" si="1"/>
        <v>16</v>
      </c>
    </row>
    <row r="14104">
      <c r="A14104" s="10">
        <v>45234.0</v>
      </c>
      <c r="B14104" s="11" t="s">
        <v>985</v>
      </c>
      <c r="C14104" s="12">
        <v>2.0</v>
      </c>
      <c r="D14104" s="12">
        <f t="shared" si="1"/>
        <v>4</v>
      </c>
    </row>
    <row r="14105">
      <c r="A14105" s="10">
        <v>45234.0</v>
      </c>
      <c r="B14105" s="11" t="s">
        <v>6784</v>
      </c>
      <c r="C14105" s="12">
        <v>2.0</v>
      </c>
      <c r="D14105" s="12">
        <f t="shared" si="1"/>
        <v>4</v>
      </c>
    </row>
    <row r="14106">
      <c r="A14106" s="10">
        <v>45234.0</v>
      </c>
      <c r="B14106" s="11" t="s">
        <v>403</v>
      </c>
      <c r="C14106" s="12">
        <v>2.0</v>
      </c>
      <c r="D14106" s="12">
        <f t="shared" si="1"/>
        <v>4</v>
      </c>
    </row>
    <row r="14107">
      <c r="A14107" s="10">
        <v>45234.0</v>
      </c>
      <c r="B14107" s="11" t="s">
        <v>1225</v>
      </c>
      <c r="C14107" s="12">
        <v>2.0</v>
      </c>
      <c r="D14107" s="12">
        <f t="shared" si="1"/>
        <v>4</v>
      </c>
    </row>
    <row r="14108">
      <c r="A14108" s="10">
        <v>45234.0</v>
      </c>
      <c r="B14108" s="11" t="s">
        <v>7017</v>
      </c>
      <c r="C14108" s="12">
        <v>2.0</v>
      </c>
      <c r="D14108" s="12">
        <f t="shared" si="1"/>
        <v>4</v>
      </c>
    </row>
    <row r="14109">
      <c r="A14109" s="10">
        <v>45234.0</v>
      </c>
      <c r="B14109" s="11" t="s">
        <v>1919</v>
      </c>
      <c r="C14109" s="12">
        <v>2.0</v>
      </c>
      <c r="D14109" s="12">
        <f t="shared" si="1"/>
        <v>4</v>
      </c>
    </row>
    <row r="14110">
      <c r="A14110" s="10">
        <v>45236.0</v>
      </c>
      <c r="B14110" s="11" t="s">
        <v>7018</v>
      </c>
      <c r="C14110" s="12">
        <v>2.0</v>
      </c>
      <c r="D14110" s="12">
        <f t="shared" si="1"/>
        <v>6</v>
      </c>
    </row>
    <row r="14111">
      <c r="A14111" s="10">
        <v>45236.0</v>
      </c>
      <c r="B14111" s="11" t="s">
        <v>2420</v>
      </c>
      <c r="C14111" s="12">
        <v>2.0</v>
      </c>
      <c r="D14111" s="12">
        <f t="shared" si="1"/>
        <v>6</v>
      </c>
    </row>
    <row r="14112">
      <c r="A14112" s="10">
        <v>45236.0</v>
      </c>
      <c r="B14112" s="11" t="s">
        <v>3846</v>
      </c>
      <c r="C14112" s="12">
        <v>2.0</v>
      </c>
      <c r="D14112" s="12">
        <f t="shared" si="1"/>
        <v>6</v>
      </c>
    </row>
    <row r="14113">
      <c r="A14113" s="10">
        <v>45236.0</v>
      </c>
      <c r="B14113" s="11" t="s">
        <v>7019</v>
      </c>
      <c r="C14113" s="12">
        <v>2.0</v>
      </c>
      <c r="D14113" s="12">
        <f t="shared" si="1"/>
        <v>6</v>
      </c>
    </row>
    <row r="14114">
      <c r="A14114" s="10">
        <v>45236.0</v>
      </c>
      <c r="B14114" s="11" t="s">
        <v>6542</v>
      </c>
      <c r="C14114" s="12">
        <v>2.0</v>
      </c>
      <c r="D14114" s="12">
        <f t="shared" si="1"/>
        <v>6</v>
      </c>
    </row>
    <row r="14115">
      <c r="A14115" s="10">
        <v>45236.0</v>
      </c>
      <c r="B14115" s="11" t="s">
        <v>6784</v>
      </c>
      <c r="C14115" s="12">
        <v>2.0</v>
      </c>
      <c r="D14115" s="12">
        <f t="shared" si="1"/>
        <v>6</v>
      </c>
    </row>
    <row r="14116">
      <c r="A14116" s="10">
        <v>45236.0</v>
      </c>
      <c r="B14116" s="11" t="s">
        <v>2497</v>
      </c>
      <c r="C14116" s="12">
        <v>2.0</v>
      </c>
      <c r="D14116" s="12">
        <f t="shared" si="1"/>
        <v>6</v>
      </c>
    </row>
    <row r="14117">
      <c r="A14117" s="10">
        <v>45243.0</v>
      </c>
      <c r="B14117" s="11" t="s">
        <v>7020</v>
      </c>
      <c r="C14117" s="12">
        <v>2.0</v>
      </c>
      <c r="D14117" s="12">
        <f t="shared" si="1"/>
        <v>13</v>
      </c>
    </row>
    <row r="14118">
      <c r="A14118" s="10">
        <v>45243.0</v>
      </c>
      <c r="B14118" s="11" t="s">
        <v>7021</v>
      </c>
      <c r="C14118" s="12">
        <v>2.0</v>
      </c>
      <c r="D14118" s="12">
        <f t="shared" si="1"/>
        <v>13</v>
      </c>
    </row>
    <row r="14119">
      <c r="A14119" s="10">
        <v>45243.0</v>
      </c>
      <c r="B14119" s="11" t="s">
        <v>7022</v>
      </c>
      <c r="C14119" s="12">
        <v>2.0</v>
      </c>
      <c r="D14119" s="12">
        <f t="shared" si="1"/>
        <v>13</v>
      </c>
    </row>
    <row r="14120">
      <c r="A14120" s="10">
        <v>45243.0</v>
      </c>
      <c r="B14120" s="11" t="s">
        <v>163</v>
      </c>
      <c r="C14120" s="12">
        <v>2.0</v>
      </c>
      <c r="D14120" s="12">
        <f t="shared" si="1"/>
        <v>13</v>
      </c>
    </row>
    <row r="14121">
      <c r="A14121" s="10">
        <v>45243.0</v>
      </c>
      <c r="B14121" s="11" t="s">
        <v>6975</v>
      </c>
      <c r="C14121" s="12">
        <v>2.0</v>
      </c>
      <c r="D14121" s="12">
        <f t="shared" si="1"/>
        <v>13</v>
      </c>
    </row>
    <row r="14122">
      <c r="A14122" s="10">
        <v>45243.0</v>
      </c>
      <c r="B14122" s="11" t="s">
        <v>2407</v>
      </c>
      <c r="C14122" s="12">
        <v>2.0</v>
      </c>
      <c r="D14122" s="12">
        <f t="shared" si="1"/>
        <v>13</v>
      </c>
    </row>
    <row r="14123">
      <c r="A14123" s="10">
        <v>45243.0</v>
      </c>
      <c r="B14123" s="11" t="s">
        <v>7023</v>
      </c>
      <c r="C14123" s="12">
        <v>2.0</v>
      </c>
      <c r="D14123" s="12">
        <f t="shared" si="1"/>
        <v>13</v>
      </c>
    </row>
    <row r="14124">
      <c r="A14124" s="10">
        <v>45243.0</v>
      </c>
      <c r="B14124" s="11" t="s">
        <v>2032</v>
      </c>
      <c r="C14124" s="12">
        <v>2.0</v>
      </c>
      <c r="D14124" s="12">
        <f t="shared" si="1"/>
        <v>13</v>
      </c>
    </row>
    <row r="14125">
      <c r="A14125" s="10">
        <v>45243.0</v>
      </c>
      <c r="B14125" s="11" t="s">
        <v>7024</v>
      </c>
      <c r="C14125" s="12">
        <v>2.0</v>
      </c>
      <c r="D14125" s="12">
        <f t="shared" si="1"/>
        <v>13</v>
      </c>
    </row>
    <row r="14126">
      <c r="A14126" s="10">
        <v>45244.0</v>
      </c>
      <c r="B14126" s="11" t="s">
        <v>7025</v>
      </c>
      <c r="C14126" s="12">
        <v>2.0</v>
      </c>
      <c r="D14126" s="12">
        <f t="shared" si="1"/>
        <v>14</v>
      </c>
    </row>
    <row r="14127">
      <c r="A14127" s="10">
        <v>45244.0</v>
      </c>
      <c r="B14127" s="11" t="s">
        <v>4086</v>
      </c>
      <c r="C14127" s="12">
        <v>2.0</v>
      </c>
      <c r="D14127" s="12">
        <f t="shared" si="1"/>
        <v>14</v>
      </c>
    </row>
    <row r="14128">
      <c r="A14128" s="10">
        <v>45244.0</v>
      </c>
      <c r="B14128" s="11" t="s">
        <v>494</v>
      </c>
      <c r="C14128" s="12">
        <v>2.0</v>
      </c>
      <c r="D14128" s="12">
        <f t="shared" si="1"/>
        <v>14</v>
      </c>
    </row>
    <row r="14129">
      <c r="A14129" s="10">
        <v>45244.0</v>
      </c>
      <c r="B14129" s="11" t="s">
        <v>6802</v>
      </c>
      <c r="C14129" s="12">
        <v>2.0</v>
      </c>
      <c r="D14129" s="12">
        <f t="shared" si="1"/>
        <v>14</v>
      </c>
    </row>
    <row r="14130">
      <c r="A14130" s="10">
        <v>45244.0</v>
      </c>
      <c r="B14130" s="11" t="s">
        <v>1838</v>
      </c>
      <c r="C14130" s="12">
        <v>2.0</v>
      </c>
      <c r="D14130" s="12">
        <f t="shared" si="1"/>
        <v>14</v>
      </c>
    </row>
    <row r="14131">
      <c r="A14131" s="10">
        <v>45244.0</v>
      </c>
      <c r="B14131" s="11" t="s">
        <v>2045</v>
      </c>
      <c r="C14131" s="12">
        <v>2.0</v>
      </c>
      <c r="D14131" s="12">
        <f t="shared" si="1"/>
        <v>14</v>
      </c>
    </row>
    <row r="14132">
      <c r="A14132" s="10">
        <v>45244.0</v>
      </c>
      <c r="B14132" s="11" t="s">
        <v>7026</v>
      </c>
      <c r="C14132" s="12">
        <v>2.0</v>
      </c>
      <c r="D14132" s="12">
        <f t="shared" si="1"/>
        <v>14</v>
      </c>
    </row>
    <row r="14133">
      <c r="A14133" s="10">
        <v>45244.0</v>
      </c>
      <c r="B14133" s="11" t="s">
        <v>2606</v>
      </c>
      <c r="C14133" s="12">
        <v>2.0</v>
      </c>
      <c r="D14133" s="12">
        <f t="shared" si="1"/>
        <v>14</v>
      </c>
    </row>
    <row r="14134">
      <c r="A14134" s="10">
        <v>45244.0</v>
      </c>
      <c r="B14134" s="11" t="s">
        <v>7027</v>
      </c>
      <c r="C14134" s="12">
        <v>2.0</v>
      </c>
      <c r="D14134" s="12">
        <f t="shared" si="1"/>
        <v>14</v>
      </c>
    </row>
    <row r="14135">
      <c r="A14135" s="10">
        <v>45244.0</v>
      </c>
      <c r="B14135" s="11" t="s">
        <v>1630</v>
      </c>
      <c r="C14135" s="12">
        <v>2.0</v>
      </c>
      <c r="D14135" s="12">
        <f t="shared" si="1"/>
        <v>14</v>
      </c>
    </row>
    <row r="14136">
      <c r="A14136" s="10">
        <v>45244.0</v>
      </c>
      <c r="B14136" s="11" t="s">
        <v>1183</v>
      </c>
      <c r="C14136" s="12">
        <v>2.0</v>
      </c>
      <c r="D14136" s="12">
        <f t="shared" si="1"/>
        <v>14</v>
      </c>
    </row>
    <row r="14137">
      <c r="A14137" s="10">
        <v>45244.0</v>
      </c>
      <c r="B14137" s="11" t="s">
        <v>839</v>
      </c>
      <c r="C14137" s="12">
        <v>2.0</v>
      </c>
      <c r="D14137" s="12">
        <f t="shared" si="1"/>
        <v>14</v>
      </c>
    </row>
    <row r="14138">
      <c r="A14138" s="10">
        <v>45249.0</v>
      </c>
      <c r="B14138" s="11" t="s">
        <v>283</v>
      </c>
      <c r="C14138" s="12">
        <v>2.0</v>
      </c>
      <c r="D14138" s="12">
        <f t="shared" si="1"/>
        <v>19</v>
      </c>
    </row>
    <row r="14139">
      <c r="A14139" s="10">
        <v>45249.0</v>
      </c>
      <c r="B14139" s="11" t="s">
        <v>1116</v>
      </c>
      <c r="C14139" s="12">
        <v>2.0</v>
      </c>
      <c r="D14139" s="12">
        <f t="shared" si="1"/>
        <v>19</v>
      </c>
    </row>
    <row r="14140">
      <c r="A14140" s="10">
        <v>45249.0</v>
      </c>
      <c r="B14140" s="11" t="s">
        <v>2608</v>
      </c>
      <c r="C14140" s="12">
        <v>2.0</v>
      </c>
      <c r="D14140" s="12">
        <f t="shared" si="1"/>
        <v>19</v>
      </c>
    </row>
    <row r="14141">
      <c r="A14141" s="10">
        <v>45249.0</v>
      </c>
      <c r="B14141" s="11" t="s">
        <v>3938</v>
      </c>
      <c r="C14141" s="12">
        <v>2.0</v>
      </c>
      <c r="D14141" s="12">
        <f t="shared" si="1"/>
        <v>19</v>
      </c>
    </row>
    <row r="14142">
      <c r="A14142" s="10">
        <v>45249.0</v>
      </c>
      <c r="B14142" s="11" t="s">
        <v>7028</v>
      </c>
      <c r="C14142" s="12">
        <v>2.0</v>
      </c>
      <c r="D14142" s="12">
        <f t="shared" si="1"/>
        <v>19</v>
      </c>
    </row>
    <row r="14143">
      <c r="A14143" s="10">
        <v>45249.0</v>
      </c>
      <c r="B14143" s="11" t="s">
        <v>7029</v>
      </c>
      <c r="C14143" s="12">
        <v>2.0</v>
      </c>
      <c r="D14143" s="12">
        <f t="shared" si="1"/>
        <v>19</v>
      </c>
    </row>
    <row r="14144">
      <c r="A14144" s="10">
        <v>45245.0</v>
      </c>
      <c r="B14144" s="11" t="s">
        <v>2192</v>
      </c>
      <c r="C14144" s="12">
        <v>2.0</v>
      </c>
      <c r="D14144" s="12">
        <f t="shared" si="1"/>
        <v>15</v>
      </c>
    </row>
    <row r="14145">
      <c r="A14145" s="10">
        <v>45245.0</v>
      </c>
      <c r="B14145" s="11" t="s">
        <v>7030</v>
      </c>
      <c r="C14145" s="12">
        <v>2.0</v>
      </c>
      <c r="D14145" s="12">
        <f t="shared" si="1"/>
        <v>15</v>
      </c>
    </row>
    <row r="14146">
      <c r="A14146" s="10">
        <v>45245.0</v>
      </c>
      <c r="B14146" s="11" t="s">
        <v>7031</v>
      </c>
      <c r="C14146" s="12">
        <v>2.0</v>
      </c>
      <c r="D14146" s="12">
        <f t="shared" si="1"/>
        <v>15</v>
      </c>
    </row>
    <row r="14147">
      <c r="A14147" s="10">
        <v>45245.0</v>
      </c>
      <c r="B14147" s="11" t="s">
        <v>6232</v>
      </c>
      <c r="C14147" s="12">
        <v>2.0</v>
      </c>
      <c r="D14147" s="12">
        <f t="shared" si="1"/>
        <v>15</v>
      </c>
    </row>
    <row r="14148">
      <c r="A14148" s="10">
        <v>45245.0</v>
      </c>
      <c r="B14148" s="11" t="s">
        <v>456</v>
      </c>
      <c r="C14148" s="12">
        <v>2.0</v>
      </c>
      <c r="D14148" s="12">
        <f t="shared" si="1"/>
        <v>15</v>
      </c>
    </row>
    <row r="14149">
      <c r="A14149" s="10">
        <v>45241.0</v>
      </c>
      <c r="B14149" s="11" t="s">
        <v>255</v>
      </c>
      <c r="C14149" s="12">
        <v>2.0</v>
      </c>
      <c r="D14149" s="12">
        <f t="shared" si="1"/>
        <v>11</v>
      </c>
    </row>
    <row r="14150">
      <c r="A14150" s="10">
        <v>45241.0</v>
      </c>
      <c r="B14150" s="11" t="s">
        <v>1022</v>
      </c>
      <c r="C14150" s="12">
        <v>2.0</v>
      </c>
      <c r="D14150" s="12">
        <f t="shared" si="1"/>
        <v>11</v>
      </c>
    </row>
    <row r="14151">
      <c r="A14151" s="10">
        <v>45241.0</v>
      </c>
      <c r="B14151" s="11" t="s">
        <v>1862</v>
      </c>
      <c r="C14151" s="12">
        <v>2.0</v>
      </c>
      <c r="D14151" s="12">
        <f t="shared" si="1"/>
        <v>11</v>
      </c>
    </row>
    <row r="14152">
      <c r="A14152" s="10">
        <v>45241.0</v>
      </c>
      <c r="B14152" s="11" t="s">
        <v>7032</v>
      </c>
      <c r="C14152" s="12">
        <v>2.0</v>
      </c>
      <c r="D14152" s="12">
        <f t="shared" si="1"/>
        <v>11</v>
      </c>
    </row>
    <row r="14153">
      <c r="A14153" s="10">
        <v>45258.0</v>
      </c>
      <c r="B14153" s="11" t="s">
        <v>37</v>
      </c>
      <c r="C14153" s="12">
        <v>2.0</v>
      </c>
      <c r="D14153" s="12">
        <f t="shared" si="1"/>
        <v>28</v>
      </c>
    </row>
    <row r="14154">
      <c r="A14154" s="10">
        <v>45258.0</v>
      </c>
      <c r="B14154" s="11" t="s">
        <v>7033</v>
      </c>
      <c r="C14154" s="12">
        <v>2.0</v>
      </c>
      <c r="D14154" s="12">
        <f t="shared" si="1"/>
        <v>28</v>
      </c>
    </row>
    <row r="14155">
      <c r="A14155" s="10">
        <v>45258.0</v>
      </c>
      <c r="B14155" s="11" t="s">
        <v>3755</v>
      </c>
      <c r="C14155" s="12">
        <v>2.0</v>
      </c>
      <c r="D14155" s="12">
        <f t="shared" si="1"/>
        <v>28</v>
      </c>
    </row>
    <row r="14156">
      <c r="A14156" s="10">
        <v>45258.0</v>
      </c>
      <c r="B14156" s="11" t="s">
        <v>6731</v>
      </c>
      <c r="C14156" s="12">
        <v>2.0</v>
      </c>
      <c r="D14156" s="12">
        <f t="shared" si="1"/>
        <v>28</v>
      </c>
    </row>
    <row r="14157">
      <c r="A14157" s="10">
        <v>45258.0</v>
      </c>
      <c r="B14157" s="11" t="s">
        <v>6088</v>
      </c>
      <c r="C14157" s="12">
        <v>2.0</v>
      </c>
      <c r="D14157" s="12">
        <f t="shared" si="1"/>
        <v>28</v>
      </c>
    </row>
    <row r="14158">
      <c r="A14158" s="10">
        <v>45258.0</v>
      </c>
      <c r="B14158" s="11" t="s">
        <v>579</v>
      </c>
      <c r="C14158" s="12">
        <v>2.0</v>
      </c>
      <c r="D14158" s="12">
        <f t="shared" si="1"/>
        <v>28</v>
      </c>
    </row>
    <row r="14159">
      <c r="A14159" s="10">
        <v>45258.0</v>
      </c>
      <c r="B14159" s="11" t="s">
        <v>7034</v>
      </c>
      <c r="C14159" s="12">
        <v>2.0</v>
      </c>
      <c r="D14159" s="12">
        <f t="shared" si="1"/>
        <v>28</v>
      </c>
    </row>
    <row r="14160">
      <c r="A14160" s="10">
        <v>45258.0</v>
      </c>
      <c r="B14160" s="11" t="s">
        <v>7035</v>
      </c>
      <c r="C14160" s="12">
        <v>2.0</v>
      </c>
      <c r="D14160" s="12">
        <f t="shared" si="1"/>
        <v>28</v>
      </c>
    </row>
    <row r="14161">
      <c r="A14161" s="10">
        <v>45258.0</v>
      </c>
      <c r="B14161" s="11" t="s">
        <v>7036</v>
      </c>
      <c r="C14161" s="12">
        <v>2.0</v>
      </c>
      <c r="D14161" s="12">
        <f t="shared" si="1"/>
        <v>28</v>
      </c>
    </row>
    <row r="14162">
      <c r="A14162" s="10">
        <v>45248.0</v>
      </c>
      <c r="B14162" s="11" t="s">
        <v>1770</v>
      </c>
      <c r="C14162" s="12">
        <v>2.0</v>
      </c>
      <c r="D14162" s="12">
        <f t="shared" si="1"/>
        <v>18</v>
      </c>
    </row>
    <row r="14163">
      <c r="A14163" s="10">
        <v>45248.0</v>
      </c>
      <c r="B14163" s="11" t="s">
        <v>80</v>
      </c>
      <c r="C14163" s="12">
        <v>2.0</v>
      </c>
      <c r="D14163" s="12">
        <f t="shared" si="1"/>
        <v>18</v>
      </c>
    </row>
    <row r="14164">
      <c r="A14164" s="10">
        <v>45248.0</v>
      </c>
      <c r="B14164" s="11" t="s">
        <v>6275</v>
      </c>
      <c r="C14164" s="12">
        <v>2.0</v>
      </c>
      <c r="D14164" s="12">
        <f t="shared" si="1"/>
        <v>18</v>
      </c>
    </row>
    <row r="14165">
      <c r="A14165" s="10">
        <v>45248.0</v>
      </c>
      <c r="B14165" s="11" t="s">
        <v>7037</v>
      </c>
      <c r="C14165" s="12">
        <v>2.0</v>
      </c>
      <c r="D14165" s="12">
        <f t="shared" si="1"/>
        <v>18</v>
      </c>
    </row>
    <row r="14166">
      <c r="A14166" s="10">
        <v>45248.0</v>
      </c>
      <c r="B14166" s="11" t="s">
        <v>7038</v>
      </c>
      <c r="C14166" s="12">
        <v>2.0</v>
      </c>
      <c r="D14166" s="12">
        <f t="shared" si="1"/>
        <v>18</v>
      </c>
    </row>
    <row r="14167">
      <c r="A14167" s="10">
        <v>45248.0</v>
      </c>
      <c r="B14167" s="11" t="s">
        <v>1116</v>
      </c>
      <c r="C14167" s="12">
        <v>2.0</v>
      </c>
      <c r="D14167" s="12">
        <f t="shared" si="1"/>
        <v>18</v>
      </c>
    </row>
    <row r="14168">
      <c r="A14168" s="10">
        <v>45248.0</v>
      </c>
      <c r="B14168" s="11" t="s">
        <v>4640</v>
      </c>
      <c r="C14168" s="12">
        <v>2.0</v>
      </c>
      <c r="D14168" s="12">
        <f t="shared" si="1"/>
        <v>18</v>
      </c>
    </row>
    <row r="14169">
      <c r="A14169" s="10">
        <v>45248.0</v>
      </c>
      <c r="B14169" s="11" t="s">
        <v>2598</v>
      </c>
      <c r="C14169" s="12">
        <v>2.0</v>
      </c>
      <c r="D14169" s="12">
        <f t="shared" si="1"/>
        <v>18</v>
      </c>
    </row>
    <row r="14170">
      <c r="A14170" s="10">
        <v>45248.0</v>
      </c>
      <c r="B14170" s="11" t="s">
        <v>7039</v>
      </c>
      <c r="C14170" s="12">
        <v>2.0</v>
      </c>
      <c r="D14170" s="12">
        <f t="shared" si="1"/>
        <v>18</v>
      </c>
    </row>
    <row r="14171">
      <c r="A14171" s="10">
        <v>45259.0</v>
      </c>
      <c r="B14171" s="11" t="s">
        <v>2128</v>
      </c>
      <c r="C14171" s="12">
        <v>2.0</v>
      </c>
      <c r="D14171" s="12">
        <f t="shared" si="1"/>
        <v>29</v>
      </c>
    </row>
    <row r="14172">
      <c r="A14172" s="10">
        <v>45259.0</v>
      </c>
      <c r="B14172" s="11" t="s">
        <v>1698</v>
      </c>
      <c r="C14172" s="12">
        <v>2.0</v>
      </c>
      <c r="D14172" s="12">
        <f t="shared" si="1"/>
        <v>29</v>
      </c>
    </row>
    <row r="14173">
      <c r="A14173" s="10">
        <v>45259.0</v>
      </c>
      <c r="B14173" s="11" t="s">
        <v>937</v>
      </c>
      <c r="C14173" s="12">
        <v>2.0</v>
      </c>
      <c r="D14173" s="12">
        <f t="shared" si="1"/>
        <v>29</v>
      </c>
    </row>
    <row r="14174">
      <c r="A14174" s="10">
        <v>45259.0</v>
      </c>
      <c r="B14174" s="11" t="s">
        <v>7040</v>
      </c>
      <c r="C14174" s="12">
        <v>2.0</v>
      </c>
      <c r="D14174" s="12">
        <f t="shared" si="1"/>
        <v>29</v>
      </c>
    </row>
    <row r="14175">
      <c r="A14175" s="10">
        <v>45259.0</v>
      </c>
      <c r="B14175" s="11" t="s">
        <v>7041</v>
      </c>
      <c r="C14175" s="12">
        <v>2.0</v>
      </c>
      <c r="D14175" s="12">
        <f t="shared" si="1"/>
        <v>29</v>
      </c>
    </row>
    <row r="14176">
      <c r="A14176" s="10">
        <v>45259.0</v>
      </c>
      <c r="B14176" s="11" t="s">
        <v>2011</v>
      </c>
      <c r="C14176" s="12">
        <v>2.0</v>
      </c>
      <c r="D14176" s="12">
        <f t="shared" si="1"/>
        <v>29</v>
      </c>
    </row>
    <row r="14177">
      <c r="A14177" s="10">
        <v>45259.0</v>
      </c>
      <c r="B14177" s="11" t="s">
        <v>7042</v>
      </c>
      <c r="C14177" s="12">
        <v>2.0</v>
      </c>
      <c r="D14177" s="12">
        <f t="shared" si="1"/>
        <v>29</v>
      </c>
    </row>
    <row r="14178">
      <c r="A14178" s="10">
        <v>45242.0</v>
      </c>
      <c r="B14178" s="11" t="s">
        <v>118</v>
      </c>
      <c r="C14178" s="12">
        <v>2.0</v>
      </c>
      <c r="D14178" s="12">
        <f t="shared" si="1"/>
        <v>12</v>
      </c>
    </row>
    <row r="14179">
      <c r="A14179" s="10">
        <v>45242.0</v>
      </c>
      <c r="B14179" s="11" t="s">
        <v>1183</v>
      </c>
      <c r="C14179" s="12">
        <v>2.0</v>
      </c>
      <c r="D14179" s="12">
        <f t="shared" si="1"/>
        <v>12</v>
      </c>
    </row>
    <row r="14180">
      <c r="A14180" s="10">
        <v>45242.0</v>
      </c>
      <c r="B14180" s="11" t="s">
        <v>7043</v>
      </c>
      <c r="C14180" s="12">
        <v>2.0</v>
      </c>
      <c r="D14180" s="12">
        <f t="shared" si="1"/>
        <v>12</v>
      </c>
    </row>
    <row r="14181">
      <c r="A14181" s="10">
        <v>45242.0</v>
      </c>
      <c r="B14181" s="11" t="s">
        <v>3133</v>
      </c>
      <c r="C14181" s="12">
        <v>2.0</v>
      </c>
      <c r="D14181" s="12">
        <f t="shared" si="1"/>
        <v>12</v>
      </c>
    </row>
    <row r="14182">
      <c r="A14182" s="10">
        <v>45242.0</v>
      </c>
      <c r="B14182" s="11" t="s">
        <v>1662</v>
      </c>
      <c r="C14182" s="12">
        <v>2.0</v>
      </c>
      <c r="D14182" s="12">
        <f t="shared" si="1"/>
        <v>12</v>
      </c>
    </row>
    <row r="14183">
      <c r="A14183" s="10">
        <v>45242.0</v>
      </c>
      <c r="B14183" s="11" t="s">
        <v>732</v>
      </c>
      <c r="C14183" s="12">
        <v>2.0</v>
      </c>
      <c r="D14183" s="12">
        <f t="shared" si="1"/>
        <v>12</v>
      </c>
    </row>
    <row r="14184">
      <c r="A14184" s="10">
        <v>45242.0</v>
      </c>
      <c r="B14184" s="11" t="s">
        <v>7044</v>
      </c>
      <c r="C14184" s="12">
        <v>2.0</v>
      </c>
      <c r="D14184" s="12">
        <f t="shared" si="1"/>
        <v>12</v>
      </c>
    </row>
    <row r="14185">
      <c r="A14185" s="10">
        <v>45242.0</v>
      </c>
      <c r="B14185" s="11" t="s">
        <v>7045</v>
      </c>
      <c r="C14185" s="12">
        <v>2.0</v>
      </c>
      <c r="D14185" s="12">
        <f t="shared" si="1"/>
        <v>12</v>
      </c>
    </row>
    <row r="14186">
      <c r="A14186" s="10">
        <v>45238.0</v>
      </c>
      <c r="B14186" s="11" t="s">
        <v>870</v>
      </c>
      <c r="C14186" s="12">
        <v>2.0</v>
      </c>
      <c r="D14186" s="12">
        <f t="shared" si="1"/>
        <v>8</v>
      </c>
    </row>
    <row r="14187">
      <c r="A14187" s="10">
        <v>45238.0</v>
      </c>
      <c r="B14187" s="11" t="s">
        <v>7046</v>
      </c>
      <c r="C14187" s="12">
        <v>2.0</v>
      </c>
      <c r="D14187" s="12">
        <f t="shared" si="1"/>
        <v>8</v>
      </c>
    </row>
    <row r="14188">
      <c r="A14188" s="10">
        <v>45238.0</v>
      </c>
      <c r="B14188" s="11" t="s">
        <v>7047</v>
      </c>
      <c r="C14188" s="12">
        <v>2.0</v>
      </c>
      <c r="D14188" s="12">
        <f t="shared" si="1"/>
        <v>8</v>
      </c>
    </row>
    <row r="14189">
      <c r="A14189" s="10">
        <v>45238.0</v>
      </c>
      <c r="B14189" s="11" t="s">
        <v>7018</v>
      </c>
      <c r="C14189" s="12">
        <v>2.0</v>
      </c>
      <c r="D14189" s="12">
        <f t="shared" si="1"/>
        <v>8</v>
      </c>
    </row>
    <row r="14190">
      <c r="A14190" s="10">
        <v>45238.0</v>
      </c>
      <c r="B14190" s="11" t="s">
        <v>7048</v>
      </c>
      <c r="C14190" s="12">
        <v>2.0</v>
      </c>
      <c r="D14190" s="12">
        <f t="shared" si="1"/>
        <v>8</v>
      </c>
    </row>
    <row r="14191">
      <c r="A14191" s="10">
        <v>45238.0</v>
      </c>
      <c r="B14191" s="11" t="s">
        <v>2303</v>
      </c>
      <c r="C14191" s="12">
        <v>2.0</v>
      </c>
      <c r="D14191" s="12">
        <f t="shared" si="1"/>
        <v>8</v>
      </c>
    </row>
    <row r="14192">
      <c r="A14192" s="10">
        <v>45238.0</v>
      </c>
      <c r="B14192" s="11" t="s">
        <v>110</v>
      </c>
      <c r="C14192" s="12">
        <v>2.0</v>
      </c>
      <c r="D14192" s="12">
        <f t="shared" si="1"/>
        <v>8</v>
      </c>
    </row>
    <row r="14193">
      <c r="A14193" s="10">
        <v>45238.0</v>
      </c>
      <c r="B14193" s="11" t="s">
        <v>4807</v>
      </c>
      <c r="C14193" s="12">
        <v>2.0</v>
      </c>
      <c r="D14193" s="12">
        <f t="shared" si="1"/>
        <v>8</v>
      </c>
    </row>
    <row r="14194">
      <c r="A14194" s="10">
        <v>45231.0</v>
      </c>
      <c r="B14194" s="11" t="s">
        <v>7049</v>
      </c>
      <c r="C14194" s="12">
        <v>2.0</v>
      </c>
      <c r="D14194" s="12">
        <f t="shared" si="1"/>
        <v>1</v>
      </c>
    </row>
    <row r="14195">
      <c r="A14195" s="10">
        <v>45231.0</v>
      </c>
      <c r="B14195" s="11" t="s">
        <v>1650</v>
      </c>
      <c r="C14195" s="12">
        <v>2.0</v>
      </c>
      <c r="D14195" s="12">
        <f t="shared" si="1"/>
        <v>1</v>
      </c>
    </row>
    <row r="14196">
      <c r="A14196" s="10">
        <v>45231.0</v>
      </c>
      <c r="B14196" s="11" t="s">
        <v>1730</v>
      </c>
      <c r="C14196" s="12">
        <v>2.0</v>
      </c>
      <c r="D14196" s="12">
        <f t="shared" si="1"/>
        <v>1</v>
      </c>
    </row>
    <row r="14197">
      <c r="A14197" s="10">
        <v>45231.0</v>
      </c>
      <c r="B14197" s="11" t="s">
        <v>3247</v>
      </c>
      <c r="C14197" s="12">
        <v>2.0</v>
      </c>
      <c r="D14197" s="12">
        <f t="shared" si="1"/>
        <v>1</v>
      </c>
    </row>
    <row r="14198">
      <c r="A14198" s="10">
        <v>45240.0</v>
      </c>
      <c r="B14198" s="11" t="s">
        <v>2707</v>
      </c>
      <c r="C14198" s="12">
        <v>2.0</v>
      </c>
      <c r="D14198" s="12">
        <f t="shared" si="1"/>
        <v>10</v>
      </c>
    </row>
    <row r="14199">
      <c r="A14199" s="10">
        <v>45240.0</v>
      </c>
      <c r="B14199" s="11" t="s">
        <v>1730</v>
      </c>
      <c r="C14199" s="12">
        <v>2.0</v>
      </c>
      <c r="D14199" s="12">
        <f t="shared" si="1"/>
        <v>10</v>
      </c>
    </row>
    <row r="14200">
      <c r="A14200" s="10">
        <v>45240.0</v>
      </c>
      <c r="B14200" s="11" t="s">
        <v>7050</v>
      </c>
      <c r="C14200" s="12">
        <v>2.0</v>
      </c>
      <c r="D14200" s="12">
        <f t="shared" si="1"/>
        <v>10</v>
      </c>
    </row>
    <row r="14201">
      <c r="A14201" s="10">
        <v>45240.0</v>
      </c>
      <c r="B14201" s="11" t="s">
        <v>1650</v>
      </c>
      <c r="C14201" s="12">
        <v>2.0</v>
      </c>
      <c r="D14201" s="12">
        <f t="shared" si="1"/>
        <v>10</v>
      </c>
    </row>
    <row r="14202">
      <c r="A14202" s="10">
        <v>45240.0</v>
      </c>
      <c r="B14202" s="11" t="s">
        <v>1821</v>
      </c>
      <c r="C14202" s="12">
        <v>2.0</v>
      </c>
      <c r="D14202" s="12">
        <f t="shared" si="1"/>
        <v>10</v>
      </c>
    </row>
    <row r="14203">
      <c r="A14203" s="10">
        <v>45240.0</v>
      </c>
      <c r="B14203" s="11" t="s">
        <v>7051</v>
      </c>
      <c r="C14203" s="12">
        <v>2.0</v>
      </c>
      <c r="D14203" s="12">
        <f t="shared" si="1"/>
        <v>10</v>
      </c>
    </row>
    <row r="14204">
      <c r="A14204" s="10">
        <v>45240.0</v>
      </c>
      <c r="B14204" s="11" t="s">
        <v>7052</v>
      </c>
      <c r="C14204" s="12">
        <v>2.0</v>
      </c>
      <c r="D14204" s="12">
        <f t="shared" si="1"/>
        <v>10</v>
      </c>
    </row>
    <row r="14205">
      <c r="A14205" s="10">
        <v>45233.0</v>
      </c>
      <c r="B14205" s="11" t="s">
        <v>4512</v>
      </c>
      <c r="C14205" s="12">
        <v>2.0</v>
      </c>
      <c r="D14205" s="12">
        <f t="shared" si="1"/>
        <v>3</v>
      </c>
    </row>
    <row r="14206">
      <c r="A14206" s="10">
        <v>45233.0</v>
      </c>
      <c r="B14206" s="11" t="s">
        <v>987</v>
      </c>
      <c r="C14206" s="12">
        <v>2.0</v>
      </c>
      <c r="D14206" s="12">
        <f t="shared" si="1"/>
        <v>3</v>
      </c>
    </row>
    <row r="14207">
      <c r="A14207" s="10">
        <v>45233.0</v>
      </c>
      <c r="B14207" s="11" t="s">
        <v>6031</v>
      </c>
      <c r="C14207" s="12">
        <v>2.0</v>
      </c>
      <c r="D14207" s="12">
        <f t="shared" si="1"/>
        <v>3</v>
      </c>
    </row>
    <row r="14208">
      <c r="A14208" s="10">
        <v>45233.0</v>
      </c>
      <c r="B14208" s="11" t="s">
        <v>2909</v>
      </c>
      <c r="C14208" s="12">
        <v>2.0</v>
      </c>
      <c r="D14208" s="12">
        <f t="shared" si="1"/>
        <v>3</v>
      </c>
    </row>
    <row r="14209">
      <c r="A14209" s="10">
        <v>45233.0</v>
      </c>
      <c r="B14209" s="11" t="s">
        <v>7053</v>
      </c>
      <c r="C14209" s="12">
        <v>2.0</v>
      </c>
      <c r="D14209" s="12">
        <f t="shared" si="1"/>
        <v>3</v>
      </c>
    </row>
    <row r="14210">
      <c r="A14210" s="10">
        <v>45233.0</v>
      </c>
      <c r="B14210" s="11" t="s">
        <v>6336</v>
      </c>
      <c r="C14210" s="12">
        <v>2.0</v>
      </c>
      <c r="D14210" s="12">
        <f t="shared" si="1"/>
        <v>3</v>
      </c>
    </row>
    <row r="14211">
      <c r="A14211" s="10">
        <v>45233.0</v>
      </c>
      <c r="B14211" s="11" t="s">
        <v>7054</v>
      </c>
      <c r="C14211" s="12">
        <v>2.0</v>
      </c>
      <c r="D14211" s="12">
        <f t="shared" si="1"/>
        <v>3</v>
      </c>
    </row>
    <row r="14212">
      <c r="A14212" s="10">
        <v>45233.0</v>
      </c>
      <c r="B14212" s="11" t="s">
        <v>7055</v>
      </c>
      <c r="C14212" s="12">
        <v>2.0</v>
      </c>
      <c r="D14212" s="12">
        <f t="shared" si="1"/>
        <v>3</v>
      </c>
    </row>
    <row r="14213">
      <c r="A14213" s="10">
        <v>45250.0</v>
      </c>
      <c r="B14213" s="11" t="s">
        <v>1011</v>
      </c>
      <c r="C14213" s="12">
        <v>2.0</v>
      </c>
      <c r="D14213" s="12">
        <f t="shared" si="1"/>
        <v>20</v>
      </c>
    </row>
    <row r="14214">
      <c r="A14214" s="10">
        <v>45250.0</v>
      </c>
      <c r="B14214" s="11" t="s">
        <v>6359</v>
      </c>
      <c r="C14214" s="12">
        <v>2.0</v>
      </c>
      <c r="D14214" s="12">
        <f t="shared" si="1"/>
        <v>20</v>
      </c>
    </row>
    <row r="14215">
      <c r="A14215" s="10">
        <v>45250.0</v>
      </c>
      <c r="B14215" s="11" t="s">
        <v>3047</v>
      </c>
      <c r="C14215" s="12">
        <v>2.0</v>
      </c>
      <c r="D14215" s="12">
        <f t="shared" si="1"/>
        <v>20</v>
      </c>
    </row>
    <row r="14216">
      <c r="A14216" s="10">
        <v>45250.0</v>
      </c>
      <c r="B14216" s="11" t="s">
        <v>5024</v>
      </c>
      <c r="C14216" s="12">
        <v>2.0</v>
      </c>
      <c r="D14216" s="12">
        <f t="shared" si="1"/>
        <v>20</v>
      </c>
    </row>
    <row r="14217">
      <c r="A14217" s="10">
        <v>45250.0</v>
      </c>
      <c r="B14217" s="11" t="s">
        <v>1708</v>
      </c>
      <c r="C14217" s="12">
        <v>2.0</v>
      </c>
      <c r="D14217" s="12">
        <f t="shared" si="1"/>
        <v>20</v>
      </c>
    </row>
    <row r="14218">
      <c r="A14218" s="10">
        <v>45250.0</v>
      </c>
      <c r="B14218" s="11" t="s">
        <v>7056</v>
      </c>
      <c r="C14218" s="12">
        <v>2.0</v>
      </c>
      <c r="D14218" s="12">
        <f t="shared" si="1"/>
        <v>20</v>
      </c>
    </row>
    <row r="14219">
      <c r="A14219" s="10">
        <v>45250.0</v>
      </c>
      <c r="B14219" s="11" t="s">
        <v>6171</v>
      </c>
      <c r="C14219" s="12">
        <v>2.0</v>
      </c>
      <c r="D14219" s="12">
        <f t="shared" si="1"/>
        <v>20</v>
      </c>
    </row>
    <row r="14220">
      <c r="A14220" s="10">
        <v>45250.0</v>
      </c>
      <c r="B14220" s="11" t="s">
        <v>7057</v>
      </c>
      <c r="C14220" s="12">
        <v>2.0</v>
      </c>
      <c r="D14220" s="12">
        <f t="shared" si="1"/>
        <v>20</v>
      </c>
    </row>
    <row r="14221">
      <c r="A14221" s="10">
        <v>45250.0</v>
      </c>
      <c r="B14221" s="11" t="s">
        <v>5097</v>
      </c>
      <c r="C14221" s="12">
        <v>2.0</v>
      </c>
      <c r="D14221" s="12">
        <f t="shared" si="1"/>
        <v>20</v>
      </c>
    </row>
    <row r="14222">
      <c r="A14222" s="10">
        <v>45250.0</v>
      </c>
      <c r="B14222" s="11" t="s">
        <v>7058</v>
      </c>
      <c r="C14222" s="12">
        <v>2.0</v>
      </c>
      <c r="D14222" s="12">
        <f t="shared" si="1"/>
        <v>20</v>
      </c>
    </row>
    <row r="14223">
      <c r="A14223" s="10">
        <v>45250.0</v>
      </c>
      <c r="B14223" s="11" t="s">
        <v>7059</v>
      </c>
      <c r="C14223" s="12">
        <v>2.0</v>
      </c>
      <c r="D14223" s="12">
        <f t="shared" si="1"/>
        <v>20</v>
      </c>
    </row>
    <row r="14224">
      <c r="A14224" s="10">
        <v>45252.0</v>
      </c>
      <c r="B14224" s="11" t="s">
        <v>50</v>
      </c>
      <c r="C14224" s="12">
        <v>2.0</v>
      </c>
      <c r="D14224" s="12">
        <f t="shared" si="1"/>
        <v>22</v>
      </c>
    </row>
    <row r="14225">
      <c r="A14225" s="10">
        <v>45252.0</v>
      </c>
      <c r="B14225" s="11" t="s">
        <v>1025</v>
      </c>
      <c r="C14225" s="12">
        <v>2.0</v>
      </c>
      <c r="D14225" s="12">
        <f t="shared" si="1"/>
        <v>22</v>
      </c>
    </row>
    <row r="14226">
      <c r="A14226" s="10">
        <v>45252.0</v>
      </c>
      <c r="B14226" s="11" t="s">
        <v>2530</v>
      </c>
      <c r="C14226" s="12">
        <v>2.0</v>
      </c>
      <c r="D14226" s="12">
        <f t="shared" si="1"/>
        <v>22</v>
      </c>
    </row>
    <row r="14227">
      <c r="A14227" s="10">
        <v>45252.0</v>
      </c>
      <c r="B14227" s="11" t="s">
        <v>820</v>
      </c>
      <c r="C14227" s="12">
        <v>2.0</v>
      </c>
      <c r="D14227" s="12">
        <f t="shared" si="1"/>
        <v>22</v>
      </c>
    </row>
    <row r="14228">
      <c r="A14228" s="10">
        <v>45252.0</v>
      </c>
      <c r="B14228" s="11" t="s">
        <v>2122</v>
      </c>
      <c r="C14228" s="12">
        <v>2.0</v>
      </c>
      <c r="D14228" s="12">
        <f t="shared" si="1"/>
        <v>22</v>
      </c>
    </row>
    <row r="14229">
      <c r="A14229" s="10">
        <v>45252.0</v>
      </c>
      <c r="B14229" s="11" t="s">
        <v>7060</v>
      </c>
      <c r="C14229" s="12">
        <v>2.0</v>
      </c>
      <c r="D14229" s="12">
        <f t="shared" si="1"/>
        <v>22</v>
      </c>
    </row>
    <row r="14230">
      <c r="A14230" s="10">
        <v>45251.0</v>
      </c>
      <c r="B14230" s="11" t="s">
        <v>1838</v>
      </c>
      <c r="C14230" s="12">
        <v>2.0</v>
      </c>
      <c r="D14230" s="12">
        <f t="shared" si="1"/>
        <v>21</v>
      </c>
    </row>
    <row r="14231">
      <c r="A14231" s="10">
        <v>45251.0</v>
      </c>
      <c r="B14231" s="11" t="s">
        <v>4483</v>
      </c>
      <c r="C14231" s="12">
        <v>2.0</v>
      </c>
      <c r="D14231" s="12">
        <f t="shared" si="1"/>
        <v>21</v>
      </c>
    </row>
    <row r="14232">
      <c r="A14232" s="10">
        <v>45251.0</v>
      </c>
      <c r="B14232" s="11" t="s">
        <v>27</v>
      </c>
      <c r="C14232" s="12">
        <v>2.0</v>
      </c>
      <c r="D14232" s="12">
        <f t="shared" si="1"/>
        <v>21</v>
      </c>
    </row>
    <row r="14233">
      <c r="A14233" s="10">
        <v>45251.0</v>
      </c>
      <c r="B14233" s="11" t="s">
        <v>1887</v>
      </c>
      <c r="C14233" s="12">
        <v>2.0</v>
      </c>
      <c r="D14233" s="12">
        <f t="shared" si="1"/>
        <v>21</v>
      </c>
    </row>
    <row r="14234">
      <c r="A14234" s="10">
        <v>45251.0</v>
      </c>
      <c r="B14234" s="11" t="s">
        <v>7061</v>
      </c>
      <c r="C14234" s="12">
        <v>2.0</v>
      </c>
      <c r="D14234" s="12">
        <f t="shared" si="1"/>
        <v>21</v>
      </c>
    </row>
    <row r="14235">
      <c r="A14235" s="10">
        <v>45251.0</v>
      </c>
      <c r="B14235" s="11" t="s">
        <v>6114</v>
      </c>
      <c r="C14235" s="12">
        <v>2.0</v>
      </c>
      <c r="D14235" s="12">
        <f t="shared" si="1"/>
        <v>21</v>
      </c>
    </row>
    <row r="14236">
      <c r="A14236" s="10">
        <v>45251.0</v>
      </c>
      <c r="B14236" s="11" t="s">
        <v>2497</v>
      </c>
      <c r="C14236" s="12">
        <v>2.0</v>
      </c>
      <c r="D14236" s="12">
        <f t="shared" si="1"/>
        <v>21</v>
      </c>
    </row>
    <row r="14237">
      <c r="A14237" s="10">
        <v>45257.0</v>
      </c>
      <c r="B14237" s="11" t="s">
        <v>800</v>
      </c>
      <c r="C14237" s="12">
        <v>2.0</v>
      </c>
      <c r="D14237" s="12">
        <f t="shared" si="1"/>
        <v>27</v>
      </c>
    </row>
    <row r="14238">
      <c r="A14238" s="10">
        <v>45257.0</v>
      </c>
      <c r="B14238" s="11" t="s">
        <v>5617</v>
      </c>
      <c r="C14238" s="12">
        <v>2.0</v>
      </c>
      <c r="D14238" s="12">
        <f t="shared" si="1"/>
        <v>27</v>
      </c>
    </row>
    <row r="14239">
      <c r="A14239" s="10">
        <v>45260.0</v>
      </c>
      <c r="B14239" s="11" t="s">
        <v>3741</v>
      </c>
      <c r="C14239" s="12">
        <v>2.0</v>
      </c>
      <c r="D14239" s="12">
        <f t="shared" si="1"/>
        <v>30</v>
      </c>
    </row>
    <row r="14240">
      <c r="A14240" s="10">
        <v>45260.0</v>
      </c>
      <c r="B14240" s="11" t="s">
        <v>83</v>
      </c>
      <c r="C14240" s="12">
        <v>2.0</v>
      </c>
      <c r="D14240" s="12">
        <f t="shared" si="1"/>
        <v>30</v>
      </c>
    </row>
    <row r="14241">
      <c r="A14241" s="10">
        <v>45260.0</v>
      </c>
      <c r="B14241" s="11" t="s">
        <v>330</v>
      </c>
      <c r="C14241" s="12">
        <v>2.0</v>
      </c>
      <c r="D14241" s="12">
        <f t="shared" si="1"/>
        <v>30</v>
      </c>
    </row>
    <row r="14242">
      <c r="A14242" s="10">
        <v>45260.0</v>
      </c>
      <c r="B14242" s="11" t="s">
        <v>1730</v>
      </c>
      <c r="C14242" s="12">
        <v>2.0</v>
      </c>
      <c r="D14242" s="12">
        <f t="shared" si="1"/>
        <v>30</v>
      </c>
    </row>
    <row r="14243">
      <c r="A14243" s="10">
        <v>45239.0</v>
      </c>
      <c r="B14243" s="11" t="s">
        <v>7062</v>
      </c>
      <c r="C14243" s="12">
        <v>2.0</v>
      </c>
      <c r="D14243" s="12">
        <f t="shared" si="1"/>
        <v>9</v>
      </c>
    </row>
    <row r="14244">
      <c r="A14244" s="10">
        <v>45239.0</v>
      </c>
      <c r="B14244" s="11" t="s">
        <v>4306</v>
      </c>
      <c r="C14244" s="12">
        <v>2.0</v>
      </c>
      <c r="D14244" s="12">
        <f t="shared" si="1"/>
        <v>9</v>
      </c>
    </row>
    <row r="14245">
      <c r="A14245" s="10">
        <v>45239.0</v>
      </c>
      <c r="B14245" s="11" t="s">
        <v>7063</v>
      </c>
      <c r="C14245" s="12">
        <v>2.0</v>
      </c>
      <c r="D14245" s="12">
        <f t="shared" si="1"/>
        <v>9</v>
      </c>
    </row>
    <row r="14246">
      <c r="A14246" s="10">
        <v>45239.0</v>
      </c>
      <c r="B14246" s="11" t="s">
        <v>3805</v>
      </c>
      <c r="C14246" s="12">
        <v>2.0</v>
      </c>
      <c r="D14246" s="12">
        <f t="shared" si="1"/>
        <v>9</v>
      </c>
    </row>
    <row r="14247">
      <c r="A14247" s="10">
        <v>45239.0</v>
      </c>
      <c r="B14247" s="11" t="s">
        <v>1100</v>
      </c>
      <c r="C14247" s="12">
        <v>2.0</v>
      </c>
      <c r="D14247" s="12">
        <f t="shared" si="1"/>
        <v>9</v>
      </c>
    </row>
    <row r="14248">
      <c r="A14248" s="10">
        <v>45239.0</v>
      </c>
      <c r="B14248" s="11" t="s">
        <v>7064</v>
      </c>
      <c r="C14248" s="12">
        <v>2.0</v>
      </c>
      <c r="D14248" s="12">
        <f t="shared" si="1"/>
        <v>9</v>
      </c>
    </row>
    <row r="14249">
      <c r="A14249" s="10">
        <v>45239.0</v>
      </c>
      <c r="B14249" s="11" t="s">
        <v>2296</v>
      </c>
      <c r="C14249" s="12">
        <v>2.0</v>
      </c>
      <c r="D14249" s="12">
        <f t="shared" si="1"/>
        <v>9</v>
      </c>
    </row>
    <row r="14250">
      <c r="A14250" s="10">
        <v>45239.0</v>
      </c>
      <c r="B14250" s="11" t="s">
        <v>1733</v>
      </c>
      <c r="C14250" s="12">
        <v>2.0</v>
      </c>
      <c r="D14250" s="12">
        <f t="shared" si="1"/>
        <v>9</v>
      </c>
    </row>
    <row r="14251">
      <c r="A14251" s="10">
        <v>45239.0</v>
      </c>
      <c r="B14251" s="11" t="s">
        <v>7065</v>
      </c>
      <c r="C14251" s="12">
        <v>2.0</v>
      </c>
      <c r="D14251" s="12">
        <f t="shared" si="1"/>
        <v>9</v>
      </c>
    </row>
    <row r="14252">
      <c r="A14252" s="10">
        <v>45239.0</v>
      </c>
      <c r="B14252" s="11" t="s">
        <v>7066</v>
      </c>
      <c r="C14252" s="12">
        <v>2.0</v>
      </c>
      <c r="D14252" s="12">
        <f t="shared" si="1"/>
        <v>9</v>
      </c>
    </row>
    <row r="14253">
      <c r="A14253" s="10">
        <v>45239.0</v>
      </c>
      <c r="B14253" s="11" t="s">
        <v>5253</v>
      </c>
      <c r="C14253" s="12">
        <v>2.0</v>
      </c>
      <c r="D14253" s="12">
        <f t="shared" si="1"/>
        <v>9</v>
      </c>
    </row>
    <row r="14254">
      <c r="A14254" s="10">
        <v>45232.0</v>
      </c>
      <c r="B14254" s="11" t="s">
        <v>2898</v>
      </c>
      <c r="C14254" s="12">
        <v>2.0</v>
      </c>
      <c r="D14254" s="12">
        <f t="shared" si="1"/>
        <v>2</v>
      </c>
    </row>
    <row r="14255">
      <c r="A14255" s="10">
        <v>45232.0</v>
      </c>
      <c r="B14255" s="11" t="s">
        <v>1982</v>
      </c>
      <c r="C14255" s="12">
        <v>2.0</v>
      </c>
      <c r="D14255" s="12">
        <f t="shared" si="1"/>
        <v>2</v>
      </c>
    </row>
    <row r="14256">
      <c r="A14256" s="10">
        <v>45232.0</v>
      </c>
      <c r="B14256" s="11" t="s">
        <v>7067</v>
      </c>
      <c r="C14256" s="12">
        <v>2.0</v>
      </c>
      <c r="D14256" s="12">
        <f t="shared" si="1"/>
        <v>2</v>
      </c>
    </row>
    <row r="14257">
      <c r="A14257" s="10">
        <v>45232.0</v>
      </c>
      <c r="B14257" s="11" t="s">
        <v>7022</v>
      </c>
      <c r="C14257" s="12">
        <v>2.0</v>
      </c>
      <c r="D14257" s="12">
        <f t="shared" si="1"/>
        <v>2</v>
      </c>
    </row>
    <row r="14258">
      <c r="A14258" s="10">
        <v>45232.0</v>
      </c>
      <c r="B14258" s="11" t="s">
        <v>3452</v>
      </c>
      <c r="C14258" s="12">
        <v>2.0</v>
      </c>
      <c r="D14258" s="12">
        <f t="shared" si="1"/>
        <v>2</v>
      </c>
    </row>
    <row r="14259">
      <c r="A14259" s="10">
        <v>45232.0</v>
      </c>
      <c r="B14259" s="11" t="s">
        <v>7068</v>
      </c>
      <c r="C14259" s="12">
        <v>2.0</v>
      </c>
      <c r="D14259" s="12">
        <f t="shared" si="1"/>
        <v>2</v>
      </c>
    </row>
    <row r="14260">
      <c r="A14260" s="10">
        <v>45232.0</v>
      </c>
      <c r="B14260" s="11" t="s">
        <v>7069</v>
      </c>
      <c r="C14260" s="12">
        <v>2.0</v>
      </c>
      <c r="D14260" s="12">
        <f t="shared" si="1"/>
        <v>2</v>
      </c>
    </row>
    <row r="14261">
      <c r="A14261" s="10">
        <v>45232.0</v>
      </c>
      <c r="B14261" s="11" t="s">
        <v>7070</v>
      </c>
      <c r="C14261" s="12">
        <v>2.0</v>
      </c>
      <c r="D14261" s="12">
        <f t="shared" si="1"/>
        <v>2</v>
      </c>
    </row>
    <row r="14262">
      <c r="A14262" s="10">
        <v>45237.0</v>
      </c>
      <c r="B14262" s="11" t="s">
        <v>4334</v>
      </c>
      <c r="C14262" s="12">
        <v>2.0</v>
      </c>
      <c r="D14262" s="12">
        <f t="shared" si="1"/>
        <v>7</v>
      </c>
    </row>
    <row r="14263">
      <c r="A14263" s="10">
        <v>45237.0</v>
      </c>
      <c r="B14263" s="11" t="s">
        <v>487</v>
      </c>
      <c r="C14263" s="12">
        <v>2.0</v>
      </c>
      <c r="D14263" s="12">
        <f t="shared" si="1"/>
        <v>7</v>
      </c>
    </row>
    <row r="14264">
      <c r="A14264" s="10">
        <v>45237.0</v>
      </c>
      <c r="B14264" s="11" t="s">
        <v>788</v>
      </c>
      <c r="C14264" s="12">
        <v>2.0</v>
      </c>
      <c r="D14264" s="12">
        <f t="shared" si="1"/>
        <v>7</v>
      </c>
    </row>
    <row r="14265">
      <c r="A14265" s="10">
        <v>45237.0</v>
      </c>
      <c r="B14265" s="11" t="s">
        <v>2707</v>
      </c>
      <c r="C14265" s="12">
        <v>2.0</v>
      </c>
      <c r="D14265" s="12">
        <f t="shared" si="1"/>
        <v>7</v>
      </c>
    </row>
    <row r="14266">
      <c r="A14266" s="10">
        <v>45237.0</v>
      </c>
      <c r="B14266" s="11" t="s">
        <v>3387</v>
      </c>
      <c r="C14266" s="12">
        <v>2.0</v>
      </c>
      <c r="D14266" s="12">
        <f t="shared" si="1"/>
        <v>7</v>
      </c>
    </row>
    <row r="14267">
      <c r="A14267" s="10">
        <v>45237.0</v>
      </c>
      <c r="B14267" s="11" t="s">
        <v>998</v>
      </c>
      <c r="C14267" s="12">
        <v>2.0</v>
      </c>
      <c r="D14267" s="12">
        <f t="shared" si="1"/>
        <v>7</v>
      </c>
    </row>
    <row r="14268">
      <c r="A14268" s="10">
        <v>45256.0</v>
      </c>
      <c r="B14268" s="11" t="s">
        <v>2174</v>
      </c>
      <c r="C14268" s="12">
        <v>2.0</v>
      </c>
      <c r="D14268" s="12">
        <f t="shared" si="1"/>
        <v>26</v>
      </c>
    </row>
    <row r="14269">
      <c r="A14269" s="10">
        <v>45256.0</v>
      </c>
      <c r="B14269" s="11" t="s">
        <v>6107</v>
      </c>
      <c r="C14269" s="12">
        <v>2.0</v>
      </c>
      <c r="D14269" s="12">
        <f t="shared" si="1"/>
        <v>26</v>
      </c>
    </row>
    <row r="14270">
      <c r="A14270" s="10">
        <v>45255.0</v>
      </c>
      <c r="B14270" s="11" t="s">
        <v>1662</v>
      </c>
      <c r="C14270" s="12">
        <v>2.0</v>
      </c>
      <c r="D14270" s="12">
        <f t="shared" si="1"/>
        <v>25</v>
      </c>
    </row>
    <row r="14271">
      <c r="A14271" s="10">
        <v>45255.0</v>
      </c>
      <c r="B14271" s="11" t="s">
        <v>2791</v>
      </c>
      <c r="C14271" s="12">
        <v>2.0</v>
      </c>
      <c r="D14271" s="12">
        <f t="shared" si="1"/>
        <v>25</v>
      </c>
    </row>
    <row r="14272">
      <c r="A14272" s="10">
        <v>45255.0</v>
      </c>
      <c r="B14272" s="11" t="s">
        <v>186</v>
      </c>
      <c r="C14272" s="12">
        <v>2.0</v>
      </c>
      <c r="D14272" s="12">
        <f t="shared" si="1"/>
        <v>25</v>
      </c>
    </row>
    <row r="14273">
      <c r="A14273" s="10">
        <v>45247.0</v>
      </c>
      <c r="B14273" s="11" t="s">
        <v>1279</v>
      </c>
      <c r="C14273" s="12">
        <v>2.0</v>
      </c>
      <c r="D14273" s="12">
        <f t="shared" si="1"/>
        <v>17</v>
      </c>
    </row>
    <row r="14274">
      <c r="A14274" s="10">
        <v>45247.0</v>
      </c>
      <c r="B14274" s="11" t="s">
        <v>5155</v>
      </c>
      <c r="C14274" s="12">
        <v>2.0</v>
      </c>
      <c r="D14274" s="12">
        <f t="shared" si="1"/>
        <v>17</v>
      </c>
    </row>
    <row r="14275">
      <c r="A14275" s="10">
        <v>45247.0</v>
      </c>
      <c r="B14275" s="11" t="s">
        <v>3889</v>
      </c>
      <c r="C14275" s="12">
        <v>2.0</v>
      </c>
      <c r="D14275" s="12">
        <f t="shared" si="1"/>
        <v>17</v>
      </c>
    </row>
    <row r="14276">
      <c r="A14276" s="10">
        <v>45247.0</v>
      </c>
      <c r="B14276" s="11" t="s">
        <v>708</v>
      </c>
      <c r="C14276" s="12">
        <v>2.0</v>
      </c>
      <c r="D14276" s="12">
        <f t="shared" si="1"/>
        <v>17</v>
      </c>
    </row>
    <row r="14277">
      <c r="A14277" s="10">
        <v>45247.0</v>
      </c>
      <c r="B14277" s="11" t="s">
        <v>1418</v>
      </c>
      <c r="C14277" s="12">
        <v>2.0</v>
      </c>
      <c r="D14277" s="12">
        <f t="shared" si="1"/>
        <v>17</v>
      </c>
    </row>
    <row r="14278">
      <c r="A14278" s="10">
        <v>45247.0</v>
      </c>
      <c r="B14278" s="11" t="s">
        <v>7071</v>
      </c>
      <c r="C14278" s="12">
        <v>2.0</v>
      </c>
      <c r="D14278" s="12">
        <f t="shared" si="1"/>
        <v>17</v>
      </c>
    </row>
    <row r="14279">
      <c r="A14279" s="10">
        <v>45247.0</v>
      </c>
      <c r="B14279" s="11" t="s">
        <v>320</v>
      </c>
      <c r="C14279" s="12">
        <v>2.0</v>
      </c>
      <c r="D14279" s="12">
        <f t="shared" si="1"/>
        <v>17</v>
      </c>
    </row>
    <row r="14280">
      <c r="A14280" s="10">
        <v>45247.0</v>
      </c>
      <c r="B14280" s="11" t="s">
        <v>1821</v>
      </c>
      <c r="C14280" s="12">
        <v>2.0</v>
      </c>
      <c r="D14280" s="12">
        <f t="shared" si="1"/>
        <v>17</v>
      </c>
    </row>
    <row r="14281">
      <c r="A14281" s="10">
        <v>45247.0</v>
      </c>
      <c r="B14281" s="11" t="s">
        <v>378</v>
      </c>
      <c r="C14281" s="12">
        <v>2.0</v>
      </c>
      <c r="D14281" s="12">
        <f t="shared" si="1"/>
        <v>17</v>
      </c>
    </row>
    <row r="14282">
      <c r="A14282" s="10">
        <v>45247.0</v>
      </c>
      <c r="B14282" s="11" t="s">
        <v>6446</v>
      </c>
      <c r="C14282" s="12">
        <v>2.0</v>
      </c>
      <c r="D14282" s="12">
        <f t="shared" si="1"/>
        <v>17</v>
      </c>
    </row>
    <row r="14283">
      <c r="A14283" s="10">
        <v>45253.0</v>
      </c>
      <c r="B14283" s="11" t="s">
        <v>2050</v>
      </c>
      <c r="C14283" s="12">
        <v>2.0</v>
      </c>
      <c r="D14283" s="12">
        <f t="shared" si="1"/>
        <v>23</v>
      </c>
    </row>
    <row r="14284">
      <c r="A14284" s="10">
        <v>45253.0</v>
      </c>
      <c r="B14284" s="11" t="s">
        <v>4671</v>
      </c>
      <c r="C14284" s="12">
        <v>2.0</v>
      </c>
      <c r="D14284" s="12">
        <f t="shared" si="1"/>
        <v>23</v>
      </c>
    </row>
    <row r="14285">
      <c r="A14285" s="10">
        <v>45253.0</v>
      </c>
      <c r="B14285" s="11" t="s">
        <v>2485</v>
      </c>
      <c r="C14285" s="12">
        <v>2.0</v>
      </c>
      <c r="D14285" s="12">
        <f t="shared" si="1"/>
        <v>23</v>
      </c>
    </row>
    <row r="14286">
      <c r="A14286" s="10">
        <v>45253.0</v>
      </c>
      <c r="B14286" s="11" t="s">
        <v>2264</v>
      </c>
      <c r="C14286" s="12">
        <v>2.0</v>
      </c>
      <c r="D14286" s="12">
        <f t="shared" si="1"/>
        <v>23</v>
      </c>
    </row>
    <row r="14287">
      <c r="A14287" s="10">
        <v>45253.0</v>
      </c>
      <c r="B14287" s="11" t="s">
        <v>180</v>
      </c>
      <c r="C14287" s="12">
        <v>2.0</v>
      </c>
      <c r="D14287" s="12">
        <f t="shared" si="1"/>
        <v>23</v>
      </c>
    </row>
    <row r="14288">
      <c r="A14288" s="10">
        <v>45253.0</v>
      </c>
      <c r="B14288" s="11" t="s">
        <v>7072</v>
      </c>
      <c r="C14288" s="12">
        <v>2.0</v>
      </c>
      <c r="D14288" s="12">
        <f t="shared" si="1"/>
        <v>23</v>
      </c>
    </row>
    <row r="14289">
      <c r="A14289" s="10">
        <v>45253.0</v>
      </c>
      <c r="B14289" s="11" t="s">
        <v>100</v>
      </c>
      <c r="C14289" s="12">
        <v>2.0</v>
      </c>
      <c r="D14289" s="12">
        <f t="shared" si="1"/>
        <v>23</v>
      </c>
    </row>
    <row r="14290">
      <c r="A14290" s="10">
        <v>45253.0</v>
      </c>
      <c r="B14290" s="11" t="s">
        <v>7073</v>
      </c>
      <c r="C14290" s="12">
        <v>2.0</v>
      </c>
      <c r="D14290" s="12">
        <f t="shared" si="1"/>
        <v>23</v>
      </c>
    </row>
    <row r="14291">
      <c r="A14291" s="10">
        <v>45235.0</v>
      </c>
      <c r="B14291" s="11" t="s">
        <v>981</v>
      </c>
      <c r="C14291" s="12">
        <v>2.0</v>
      </c>
      <c r="D14291" s="12">
        <f t="shared" si="1"/>
        <v>5</v>
      </c>
    </row>
    <row r="14292">
      <c r="A14292" s="10">
        <v>45235.0</v>
      </c>
      <c r="B14292" s="11" t="s">
        <v>4282</v>
      </c>
      <c r="C14292" s="12">
        <v>2.0</v>
      </c>
      <c r="D14292" s="12">
        <f t="shared" si="1"/>
        <v>5</v>
      </c>
    </row>
    <row r="14293">
      <c r="A14293" s="10">
        <v>45235.0</v>
      </c>
      <c r="B14293" s="11" t="s">
        <v>1418</v>
      </c>
      <c r="C14293" s="12">
        <v>2.0</v>
      </c>
      <c r="D14293" s="12">
        <f t="shared" si="1"/>
        <v>5</v>
      </c>
    </row>
    <row r="14294">
      <c r="A14294" s="10">
        <v>45235.0</v>
      </c>
      <c r="B14294" s="11" t="s">
        <v>7074</v>
      </c>
      <c r="C14294" s="12">
        <v>2.0</v>
      </c>
      <c r="D14294" s="12">
        <f t="shared" si="1"/>
        <v>5</v>
      </c>
    </row>
    <row r="14295">
      <c r="A14295" s="10">
        <v>45235.0</v>
      </c>
      <c r="B14295" s="11" t="s">
        <v>3931</v>
      </c>
      <c r="C14295" s="12">
        <v>2.0</v>
      </c>
      <c r="D14295" s="12">
        <f t="shared" si="1"/>
        <v>5</v>
      </c>
    </row>
    <row r="14296">
      <c r="A14296" s="10">
        <v>45235.0</v>
      </c>
      <c r="B14296" s="11" t="s">
        <v>7075</v>
      </c>
      <c r="C14296" s="12">
        <v>2.0</v>
      </c>
      <c r="D14296" s="12">
        <f t="shared" si="1"/>
        <v>5</v>
      </c>
    </row>
    <row r="14297">
      <c r="A14297" s="10">
        <v>45254.0</v>
      </c>
      <c r="B14297" s="11" t="s">
        <v>1226</v>
      </c>
      <c r="C14297" s="12">
        <v>2.0</v>
      </c>
      <c r="D14297" s="12">
        <f t="shared" si="1"/>
        <v>24</v>
      </c>
    </row>
    <row r="14298">
      <c r="A14298" s="10">
        <v>45254.0</v>
      </c>
      <c r="B14298" s="11" t="s">
        <v>7076</v>
      </c>
      <c r="C14298" s="12">
        <v>2.0</v>
      </c>
      <c r="D14298" s="12">
        <f t="shared" si="1"/>
        <v>24</v>
      </c>
    </row>
    <row r="14299">
      <c r="A14299" s="10">
        <v>45254.0</v>
      </c>
      <c r="B14299" s="11" t="s">
        <v>230</v>
      </c>
      <c r="C14299" s="12">
        <v>2.0</v>
      </c>
      <c r="D14299" s="12">
        <f t="shared" si="1"/>
        <v>24</v>
      </c>
    </row>
    <row r="14300">
      <c r="A14300" s="10">
        <v>45254.0</v>
      </c>
      <c r="B14300" s="11" t="s">
        <v>6013</v>
      </c>
      <c r="C14300" s="12">
        <v>2.0</v>
      </c>
      <c r="D14300" s="12">
        <f t="shared" si="1"/>
        <v>24</v>
      </c>
    </row>
    <row r="14301">
      <c r="A14301" s="10">
        <v>45254.0</v>
      </c>
      <c r="B14301" s="11" t="s">
        <v>7077</v>
      </c>
      <c r="C14301" s="12">
        <v>2.0</v>
      </c>
      <c r="D14301" s="12">
        <f t="shared" si="1"/>
        <v>24</v>
      </c>
    </row>
    <row r="14302">
      <c r="A14302" s="10">
        <v>45254.0</v>
      </c>
      <c r="B14302" s="11" t="s">
        <v>6867</v>
      </c>
      <c r="C14302" s="12">
        <v>2.0</v>
      </c>
      <c r="D14302" s="12">
        <f t="shared" si="1"/>
        <v>24</v>
      </c>
    </row>
    <row r="14303">
      <c r="A14303" s="10">
        <v>45254.0</v>
      </c>
      <c r="B14303" s="11" t="s">
        <v>7078</v>
      </c>
      <c r="C14303" s="12">
        <v>2.0</v>
      </c>
      <c r="D14303" s="12">
        <f t="shared" si="1"/>
        <v>24</v>
      </c>
    </row>
    <row r="14304">
      <c r="A14304" s="10">
        <v>45246.0</v>
      </c>
      <c r="B14304" s="11" t="s">
        <v>7079</v>
      </c>
      <c r="C14304" s="12">
        <v>2.0</v>
      </c>
      <c r="D14304" s="12">
        <f t="shared" si="1"/>
        <v>16</v>
      </c>
    </row>
    <row r="14305">
      <c r="A14305" s="10">
        <v>45246.0</v>
      </c>
      <c r="B14305" s="11" t="s">
        <v>988</v>
      </c>
      <c r="C14305" s="12">
        <v>2.0</v>
      </c>
      <c r="D14305" s="12">
        <f t="shared" si="1"/>
        <v>16</v>
      </c>
    </row>
    <row r="14306">
      <c r="A14306" s="10">
        <v>45246.0</v>
      </c>
      <c r="B14306" s="11" t="s">
        <v>1116</v>
      </c>
      <c r="C14306" s="12">
        <v>2.0</v>
      </c>
      <c r="D14306" s="12">
        <f t="shared" si="1"/>
        <v>16</v>
      </c>
    </row>
    <row r="14307">
      <c r="A14307" s="10">
        <v>45246.0</v>
      </c>
      <c r="B14307" s="11" t="s">
        <v>7080</v>
      </c>
      <c r="C14307" s="12">
        <v>2.0</v>
      </c>
      <c r="D14307" s="12">
        <f t="shared" si="1"/>
        <v>16</v>
      </c>
    </row>
    <row r="14308">
      <c r="A14308" s="10">
        <v>45246.0</v>
      </c>
      <c r="B14308" s="11" t="s">
        <v>7081</v>
      </c>
      <c r="C14308" s="12">
        <v>2.0</v>
      </c>
      <c r="D14308" s="12">
        <f t="shared" si="1"/>
        <v>16</v>
      </c>
    </row>
    <row r="14309">
      <c r="A14309" s="10">
        <v>45234.0</v>
      </c>
      <c r="B14309" s="11" t="s">
        <v>2657</v>
      </c>
      <c r="C14309" s="12">
        <v>2.0</v>
      </c>
      <c r="D14309" s="12">
        <f t="shared" si="1"/>
        <v>4</v>
      </c>
    </row>
    <row r="14310">
      <c r="A14310" s="10">
        <v>45234.0</v>
      </c>
      <c r="B14310" s="11" t="s">
        <v>1528</v>
      </c>
      <c r="C14310" s="12">
        <v>2.0</v>
      </c>
      <c r="D14310" s="12">
        <f t="shared" si="1"/>
        <v>4</v>
      </c>
    </row>
    <row r="14311">
      <c r="A14311" s="10">
        <v>45234.0</v>
      </c>
      <c r="B14311" s="11" t="s">
        <v>100</v>
      </c>
      <c r="C14311" s="12">
        <v>2.0</v>
      </c>
      <c r="D14311" s="12">
        <f t="shared" si="1"/>
        <v>4</v>
      </c>
    </row>
    <row r="14312">
      <c r="A14312" s="10">
        <v>45234.0</v>
      </c>
      <c r="B14312" s="11" t="s">
        <v>5020</v>
      </c>
      <c r="C14312" s="12">
        <v>2.0</v>
      </c>
      <c r="D14312" s="12">
        <f t="shared" si="1"/>
        <v>4</v>
      </c>
    </row>
    <row r="14313">
      <c r="A14313" s="10">
        <v>45234.0</v>
      </c>
      <c r="B14313" s="11" t="s">
        <v>7082</v>
      </c>
      <c r="C14313" s="12">
        <v>2.0</v>
      </c>
      <c r="D14313" s="12">
        <f t="shared" si="1"/>
        <v>4</v>
      </c>
    </row>
    <row r="14314">
      <c r="A14314" s="10">
        <v>45236.0</v>
      </c>
      <c r="B14314" s="11" t="s">
        <v>7083</v>
      </c>
      <c r="C14314" s="12">
        <v>2.0</v>
      </c>
      <c r="D14314" s="12">
        <f t="shared" si="1"/>
        <v>6</v>
      </c>
    </row>
    <row r="14315">
      <c r="A14315" s="10">
        <v>45236.0</v>
      </c>
      <c r="B14315" s="11" t="s">
        <v>1821</v>
      </c>
      <c r="C14315" s="12">
        <v>2.0</v>
      </c>
      <c r="D14315" s="12">
        <f t="shared" si="1"/>
        <v>6</v>
      </c>
    </row>
    <row r="14316">
      <c r="A14316" s="10">
        <v>45236.0</v>
      </c>
      <c r="B14316" s="11" t="s">
        <v>3874</v>
      </c>
      <c r="C14316" s="12">
        <v>2.0</v>
      </c>
      <c r="D14316" s="12">
        <f t="shared" si="1"/>
        <v>6</v>
      </c>
    </row>
    <row r="14317">
      <c r="A14317" s="10">
        <v>45236.0</v>
      </c>
      <c r="B14317" s="11" t="s">
        <v>186</v>
      </c>
      <c r="C14317" s="12">
        <v>2.0</v>
      </c>
      <c r="D14317" s="12">
        <f t="shared" si="1"/>
        <v>6</v>
      </c>
    </row>
    <row r="14318">
      <c r="A14318" s="10">
        <v>45236.0</v>
      </c>
      <c r="B14318" s="11" t="s">
        <v>7084</v>
      </c>
      <c r="C14318" s="12">
        <v>2.0</v>
      </c>
      <c r="D14318" s="12">
        <f t="shared" si="1"/>
        <v>6</v>
      </c>
    </row>
    <row r="14319">
      <c r="A14319" s="10">
        <v>45236.0</v>
      </c>
      <c r="B14319" s="11" t="s">
        <v>2735</v>
      </c>
      <c r="C14319" s="12">
        <v>2.0</v>
      </c>
      <c r="D14319" s="12">
        <f t="shared" si="1"/>
        <v>6</v>
      </c>
    </row>
    <row r="14320">
      <c r="A14320" s="10">
        <v>45236.0</v>
      </c>
      <c r="B14320" s="11" t="s">
        <v>5218</v>
      </c>
      <c r="C14320" s="12">
        <v>2.0</v>
      </c>
      <c r="D14320" s="12">
        <f t="shared" si="1"/>
        <v>6</v>
      </c>
    </row>
    <row r="14321">
      <c r="A14321" s="10">
        <v>45236.0</v>
      </c>
      <c r="B14321" s="11" t="s">
        <v>2300</v>
      </c>
      <c r="C14321" s="12">
        <v>2.0</v>
      </c>
      <c r="D14321" s="12">
        <f t="shared" si="1"/>
        <v>6</v>
      </c>
    </row>
    <row r="14322">
      <c r="A14322" s="10">
        <v>45243.0</v>
      </c>
      <c r="B14322" s="11" t="s">
        <v>2707</v>
      </c>
      <c r="C14322" s="12">
        <v>2.0</v>
      </c>
      <c r="D14322" s="12">
        <f t="shared" si="1"/>
        <v>13</v>
      </c>
    </row>
    <row r="14323">
      <c r="A14323" s="10">
        <v>45243.0</v>
      </c>
      <c r="B14323" s="11" t="s">
        <v>2462</v>
      </c>
      <c r="C14323" s="12">
        <v>2.0</v>
      </c>
      <c r="D14323" s="12">
        <f t="shared" si="1"/>
        <v>13</v>
      </c>
    </row>
    <row r="14324">
      <c r="A14324" s="10">
        <v>45243.0</v>
      </c>
      <c r="B14324" s="11" t="s">
        <v>2696</v>
      </c>
      <c r="C14324" s="12">
        <v>2.0</v>
      </c>
      <c r="D14324" s="12">
        <f t="shared" si="1"/>
        <v>13</v>
      </c>
    </row>
    <row r="14325">
      <c r="A14325" s="10">
        <v>45243.0</v>
      </c>
      <c r="B14325" s="11" t="s">
        <v>7085</v>
      </c>
      <c r="C14325" s="12">
        <v>2.0</v>
      </c>
      <c r="D14325" s="12">
        <f t="shared" si="1"/>
        <v>13</v>
      </c>
    </row>
    <row r="14326">
      <c r="A14326" s="10">
        <v>45243.0</v>
      </c>
      <c r="B14326" s="11" t="s">
        <v>1650</v>
      </c>
      <c r="C14326" s="12">
        <v>2.0</v>
      </c>
      <c r="D14326" s="12">
        <f t="shared" si="1"/>
        <v>13</v>
      </c>
    </row>
    <row r="14327">
      <c r="A14327" s="10">
        <v>45243.0</v>
      </c>
      <c r="B14327" s="11" t="s">
        <v>546</v>
      </c>
      <c r="C14327" s="12">
        <v>2.0</v>
      </c>
      <c r="D14327" s="12">
        <f t="shared" si="1"/>
        <v>13</v>
      </c>
    </row>
    <row r="14328">
      <c r="A14328" s="10">
        <v>45243.0</v>
      </c>
      <c r="B14328" s="11" t="s">
        <v>5709</v>
      </c>
      <c r="C14328" s="12">
        <v>2.0</v>
      </c>
      <c r="D14328" s="12">
        <f t="shared" si="1"/>
        <v>13</v>
      </c>
    </row>
    <row r="14329">
      <c r="A14329" s="10">
        <v>45243.0</v>
      </c>
      <c r="B14329" s="11" t="s">
        <v>7086</v>
      </c>
      <c r="C14329" s="12">
        <v>2.0</v>
      </c>
      <c r="D14329" s="12">
        <f t="shared" si="1"/>
        <v>13</v>
      </c>
    </row>
    <row r="14330">
      <c r="A14330" s="10">
        <v>45244.0</v>
      </c>
      <c r="B14330" s="11" t="s">
        <v>1418</v>
      </c>
      <c r="C14330" s="12">
        <v>2.0</v>
      </c>
      <c r="D14330" s="12">
        <f t="shared" si="1"/>
        <v>14</v>
      </c>
    </row>
    <row r="14331">
      <c r="A14331" s="10">
        <v>45244.0</v>
      </c>
      <c r="B14331" s="11" t="s">
        <v>272</v>
      </c>
      <c r="C14331" s="12">
        <v>2.0</v>
      </c>
      <c r="D14331" s="12">
        <f t="shared" si="1"/>
        <v>14</v>
      </c>
    </row>
    <row r="14332">
      <c r="A14332" s="10">
        <v>45244.0</v>
      </c>
      <c r="B14332" s="11" t="s">
        <v>3456</v>
      </c>
      <c r="C14332" s="12">
        <v>2.0</v>
      </c>
      <c r="D14332" s="12">
        <f t="shared" si="1"/>
        <v>14</v>
      </c>
    </row>
    <row r="14333">
      <c r="A14333" s="10">
        <v>45244.0</v>
      </c>
      <c r="B14333" s="11" t="s">
        <v>939</v>
      </c>
      <c r="C14333" s="12">
        <v>2.0</v>
      </c>
      <c r="D14333" s="12">
        <f t="shared" si="1"/>
        <v>14</v>
      </c>
    </row>
    <row r="14334">
      <c r="A14334" s="10">
        <v>45244.0</v>
      </c>
      <c r="B14334" s="11" t="s">
        <v>2530</v>
      </c>
      <c r="C14334" s="12">
        <v>2.0</v>
      </c>
      <c r="D14334" s="12">
        <f t="shared" si="1"/>
        <v>14</v>
      </c>
    </row>
    <row r="14335">
      <c r="A14335" s="10">
        <v>45244.0</v>
      </c>
      <c r="B14335" s="11" t="s">
        <v>1263</v>
      </c>
      <c r="C14335" s="12">
        <v>2.0</v>
      </c>
      <c r="D14335" s="12">
        <f t="shared" si="1"/>
        <v>14</v>
      </c>
    </row>
    <row r="14336">
      <c r="A14336" s="10">
        <v>45244.0</v>
      </c>
      <c r="B14336" s="11" t="s">
        <v>7087</v>
      </c>
      <c r="C14336" s="12">
        <v>2.0</v>
      </c>
      <c r="D14336" s="12">
        <f t="shared" si="1"/>
        <v>14</v>
      </c>
    </row>
    <row r="14337">
      <c r="A14337" s="10">
        <v>45244.0</v>
      </c>
      <c r="B14337" s="11" t="s">
        <v>1044</v>
      </c>
      <c r="C14337" s="12">
        <v>2.0</v>
      </c>
      <c r="D14337" s="12">
        <f t="shared" si="1"/>
        <v>14</v>
      </c>
    </row>
    <row r="14338">
      <c r="A14338" s="10">
        <v>45244.0</v>
      </c>
      <c r="B14338" s="11" t="s">
        <v>554</v>
      </c>
      <c r="C14338" s="12">
        <v>2.0</v>
      </c>
      <c r="D14338" s="12">
        <f t="shared" si="1"/>
        <v>14</v>
      </c>
    </row>
    <row r="14339">
      <c r="A14339" s="10">
        <v>45244.0</v>
      </c>
      <c r="B14339" s="11" t="s">
        <v>2599</v>
      </c>
      <c r="C14339" s="12">
        <v>2.0</v>
      </c>
      <c r="D14339" s="12">
        <f t="shared" si="1"/>
        <v>14</v>
      </c>
    </row>
    <row r="14340">
      <c r="A14340" s="10">
        <v>45244.0</v>
      </c>
      <c r="B14340" s="11" t="s">
        <v>5678</v>
      </c>
      <c r="C14340" s="12">
        <v>2.0</v>
      </c>
      <c r="D14340" s="12">
        <f t="shared" si="1"/>
        <v>14</v>
      </c>
    </row>
    <row r="14341">
      <c r="A14341" s="10">
        <v>45249.0</v>
      </c>
      <c r="B14341" s="11" t="s">
        <v>246</v>
      </c>
      <c r="C14341" s="12">
        <v>2.0</v>
      </c>
      <c r="D14341" s="12">
        <f t="shared" si="1"/>
        <v>19</v>
      </c>
    </row>
    <row r="14342">
      <c r="A14342" s="10">
        <v>45249.0</v>
      </c>
      <c r="B14342" s="11" t="s">
        <v>382</v>
      </c>
      <c r="C14342" s="12">
        <v>2.0</v>
      </c>
      <c r="D14342" s="12">
        <f t="shared" si="1"/>
        <v>19</v>
      </c>
    </row>
    <row r="14343">
      <c r="A14343" s="10">
        <v>45245.0</v>
      </c>
      <c r="B14343" s="11" t="s">
        <v>2174</v>
      </c>
      <c r="C14343" s="12">
        <v>2.0</v>
      </c>
      <c r="D14343" s="12">
        <f t="shared" si="1"/>
        <v>15</v>
      </c>
    </row>
    <row r="14344">
      <c r="A14344" s="10">
        <v>45245.0</v>
      </c>
      <c r="B14344" s="11" t="s">
        <v>7088</v>
      </c>
      <c r="C14344" s="12">
        <v>2.0</v>
      </c>
      <c r="D14344" s="12">
        <f t="shared" si="1"/>
        <v>15</v>
      </c>
    </row>
    <row r="14345">
      <c r="A14345" s="10">
        <v>45245.0</v>
      </c>
      <c r="B14345" s="11" t="s">
        <v>7089</v>
      </c>
      <c r="C14345" s="12">
        <v>2.0</v>
      </c>
      <c r="D14345" s="12">
        <f t="shared" si="1"/>
        <v>15</v>
      </c>
    </row>
    <row r="14346">
      <c r="A14346" s="10">
        <v>45245.0</v>
      </c>
      <c r="B14346" s="11" t="s">
        <v>1718</v>
      </c>
      <c r="C14346" s="12">
        <v>2.0</v>
      </c>
      <c r="D14346" s="12">
        <f t="shared" si="1"/>
        <v>15</v>
      </c>
    </row>
    <row r="14347">
      <c r="A14347" s="10">
        <v>45245.0</v>
      </c>
      <c r="B14347" s="11" t="s">
        <v>5849</v>
      </c>
      <c r="C14347" s="12">
        <v>2.0</v>
      </c>
      <c r="D14347" s="12">
        <f t="shared" si="1"/>
        <v>15</v>
      </c>
    </row>
    <row r="14348">
      <c r="A14348" s="10">
        <v>45245.0</v>
      </c>
      <c r="B14348" s="11" t="s">
        <v>7090</v>
      </c>
      <c r="C14348" s="12">
        <v>2.0</v>
      </c>
      <c r="D14348" s="12">
        <f t="shared" si="1"/>
        <v>15</v>
      </c>
    </row>
    <row r="14349">
      <c r="A14349" s="10">
        <v>45245.0</v>
      </c>
      <c r="B14349" s="11" t="s">
        <v>7091</v>
      </c>
      <c r="C14349" s="12">
        <v>2.0</v>
      </c>
      <c r="D14349" s="12">
        <f t="shared" si="1"/>
        <v>15</v>
      </c>
    </row>
    <row r="14350">
      <c r="A14350" s="10">
        <v>45241.0</v>
      </c>
      <c r="B14350" s="11" t="s">
        <v>1404</v>
      </c>
      <c r="C14350" s="12">
        <v>2.0</v>
      </c>
      <c r="D14350" s="12">
        <f t="shared" si="1"/>
        <v>11</v>
      </c>
    </row>
    <row r="14351">
      <c r="A14351" s="10">
        <v>45241.0</v>
      </c>
      <c r="B14351" s="11" t="s">
        <v>86</v>
      </c>
      <c r="C14351" s="12">
        <v>2.0</v>
      </c>
      <c r="D14351" s="12">
        <f t="shared" si="1"/>
        <v>11</v>
      </c>
    </row>
    <row r="14352">
      <c r="A14352" s="10">
        <v>45241.0</v>
      </c>
      <c r="B14352" s="11" t="s">
        <v>1946</v>
      </c>
      <c r="C14352" s="12">
        <v>2.0</v>
      </c>
      <c r="D14352" s="12">
        <f t="shared" si="1"/>
        <v>11</v>
      </c>
    </row>
    <row r="14353">
      <c r="A14353" s="10">
        <v>45258.0</v>
      </c>
      <c r="B14353" s="11" t="s">
        <v>4256</v>
      </c>
      <c r="C14353" s="12">
        <v>2.0</v>
      </c>
      <c r="D14353" s="12">
        <f t="shared" si="1"/>
        <v>28</v>
      </c>
    </row>
    <row r="14354">
      <c r="A14354" s="10">
        <v>45258.0</v>
      </c>
      <c r="B14354" s="11" t="s">
        <v>3536</v>
      </c>
      <c r="C14354" s="12">
        <v>2.0</v>
      </c>
      <c r="D14354" s="12">
        <f t="shared" si="1"/>
        <v>28</v>
      </c>
    </row>
    <row r="14355">
      <c r="A14355" s="10">
        <v>45258.0</v>
      </c>
      <c r="B14355" s="11" t="s">
        <v>6359</v>
      </c>
      <c r="C14355" s="12">
        <v>2.0</v>
      </c>
      <c r="D14355" s="12">
        <f t="shared" si="1"/>
        <v>28</v>
      </c>
    </row>
    <row r="14356">
      <c r="A14356" s="10">
        <v>45258.0</v>
      </c>
      <c r="B14356" s="11" t="s">
        <v>121</v>
      </c>
      <c r="C14356" s="12">
        <v>2.0</v>
      </c>
      <c r="D14356" s="12">
        <f t="shared" si="1"/>
        <v>28</v>
      </c>
    </row>
    <row r="14357">
      <c r="A14357" s="10">
        <v>45248.0</v>
      </c>
      <c r="B14357" s="11" t="s">
        <v>1745</v>
      </c>
      <c r="C14357" s="12">
        <v>2.0</v>
      </c>
      <c r="D14357" s="12">
        <f t="shared" si="1"/>
        <v>18</v>
      </c>
    </row>
    <row r="14358">
      <c r="A14358" s="10">
        <v>45248.0</v>
      </c>
      <c r="B14358" s="11" t="s">
        <v>1263</v>
      </c>
      <c r="C14358" s="12">
        <v>2.0</v>
      </c>
      <c r="D14358" s="12">
        <f t="shared" si="1"/>
        <v>18</v>
      </c>
    </row>
    <row r="14359">
      <c r="A14359" s="10">
        <v>45248.0</v>
      </c>
      <c r="B14359" s="11" t="s">
        <v>1528</v>
      </c>
      <c r="C14359" s="12">
        <v>2.0</v>
      </c>
      <c r="D14359" s="12">
        <f t="shared" si="1"/>
        <v>18</v>
      </c>
    </row>
    <row r="14360">
      <c r="A14360" s="10">
        <v>45248.0</v>
      </c>
      <c r="B14360" s="11" t="s">
        <v>465</v>
      </c>
      <c r="C14360" s="12">
        <v>2.0</v>
      </c>
      <c r="D14360" s="12">
        <f t="shared" si="1"/>
        <v>18</v>
      </c>
    </row>
    <row r="14361">
      <c r="A14361" s="10">
        <v>45248.0</v>
      </c>
      <c r="B14361" s="11" t="s">
        <v>3988</v>
      </c>
      <c r="C14361" s="12">
        <v>2.0</v>
      </c>
      <c r="D14361" s="12">
        <f t="shared" si="1"/>
        <v>18</v>
      </c>
    </row>
    <row r="14362">
      <c r="A14362" s="10">
        <v>45248.0</v>
      </c>
      <c r="B14362" s="11" t="s">
        <v>3588</v>
      </c>
      <c r="C14362" s="12">
        <v>2.0</v>
      </c>
      <c r="D14362" s="12">
        <f t="shared" si="1"/>
        <v>18</v>
      </c>
    </row>
    <row r="14363">
      <c r="A14363" s="10">
        <v>45248.0</v>
      </c>
      <c r="B14363" s="11" t="s">
        <v>1575</v>
      </c>
      <c r="C14363" s="12">
        <v>2.0</v>
      </c>
      <c r="D14363" s="12">
        <f t="shared" si="1"/>
        <v>18</v>
      </c>
    </row>
    <row r="14364">
      <c r="A14364" s="10">
        <v>45259.0</v>
      </c>
      <c r="B14364" s="11" t="s">
        <v>6654</v>
      </c>
      <c r="C14364" s="12">
        <v>2.0</v>
      </c>
      <c r="D14364" s="12">
        <f t="shared" si="1"/>
        <v>29</v>
      </c>
    </row>
    <row r="14365">
      <c r="A14365" s="10">
        <v>45259.0</v>
      </c>
      <c r="B14365" s="11" t="s">
        <v>103</v>
      </c>
      <c r="C14365" s="12">
        <v>2.0</v>
      </c>
      <c r="D14365" s="12">
        <f t="shared" si="1"/>
        <v>29</v>
      </c>
    </row>
    <row r="14366">
      <c r="A14366" s="10">
        <v>45259.0</v>
      </c>
      <c r="B14366" s="11" t="s">
        <v>1062</v>
      </c>
      <c r="C14366" s="12">
        <v>2.0</v>
      </c>
      <c r="D14366" s="12">
        <f t="shared" si="1"/>
        <v>29</v>
      </c>
    </row>
    <row r="14367">
      <c r="A14367" s="10">
        <v>45259.0</v>
      </c>
      <c r="B14367" s="11" t="s">
        <v>2380</v>
      </c>
      <c r="C14367" s="12">
        <v>2.0</v>
      </c>
      <c r="D14367" s="12">
        <f t="shared" si="1"/>
        <v>29</v>
      </c>
    </row>
    <row r="14368">
      <c r="A14368" s="10">
        <v>45259.0</v>
      </c>
      <c r="B14368" s="11" t="s">
        <v>1426</v>
      </c>
      <c r="C14368" s="12">
        <v>2.0</v>
      </c>
      <c r="D14368" s="12">
        <f t="shared" si="1"/>
        <v>29</v>
      </c>
    </row>
    <row r="14369">
      <c r="A14369" s="10">
        <v>45259.0</v>
      </c>
      <c r="B14369" s="11" t="s">
        <v>4079</v>
      </c>
      <c r="C14369" s="12">
        <v>2.0</v>
      </c>
      <c r="D14369" s="12">
        <f t="shared" si="1"/>
        <v>29</v>
      </c>
    </row>
    <row r="14370">
      <c r="A14370" s="10">
        <v>45259.0</v>
      </c>
      <c r="B14370" s="11" t="s">
        <v>2462</v>
      </c>
      <c r="C14370" s="12">
        <v>2.0</v>
      </c>
      <c r="D14370" s="12">
        <f t="shared" si="1"/>
        <v>29</v>
      </c>
    </row>
    <row r="14371">
      <c r="A14371" s="10">
        <v>45259.0</v>
      </c>
      <c r="B14371" s="11" t="s">
        <v>1286</v>
      </c>
      <c r="C14371" s="12">
        <v>2.0</v>
      </c>
      <c r="D14371" s="12">
        <f t="shared" si="1"/>
        <v>29</v>
      </c>
    </row>
    <row r="14372">
      <c r="A14372" s="10">
        <v>45242.0</v>
      </c>
      <c r="B14372" s="11" t="s">
        <v>1354</v>
      </c>
      <c r="C14372" s="12">
        <v>2.0</v>
      </c>
      <c r="D14372" s="12">
        <f t="shared" si="1"/>
        <v>12</v>
      </c>
    </row>
    <row r="14373">
      <c r="A14373" s="10">
        <v>45242.0</v>
      </c>
      <c r="B14373" s="11" t="s">
        <v>377</v>
      </c>
      <c r="C14373" s="12">
        <v>2.0</v>
      </c>
      <c r="D14373" s="12">
        <f t="shared" si="1"/>
        <v>12</v>
      </c>
    </row>
    <row r="14374">
      <c r="A14374" s="10">
        <v>45242.0</v>
      </c>
      <c r="B14374" s="11" t="s">
        <v>7092</v>
      </c>
      <c r="C14374" s="12">
        <v>2.0</v>
      </c>
      <c r="D14374" s="12">
        <f t="shared" si="1"/>
        <v>12</v>
      </c>
    </row>
    <row r="14375">
      <c r="A14375" s="10">
        <v>45242.0</v>
      </c>
      <c r="B14375" s="11" t="s">
        <v>2065</v>
      </c>
      <c r="C14375" s="12">
        <v>2.0</v>
      </c>
      <c r="D14375" s="12">
        <f t="shared" si="1"/>
        <v>12</v>
      </c>
    </row>
    <row r="14376">
      <c r="A14376" s="10">
        <v>45242.0</v>
      </c>
      <c r="B14376" s="11" t="s">
        <v>5927</v>
      </c>
      <c r="C14376" s="12">
        <v>2.0</v>
      </c>
      <c r="D14376" s="12">
        <f t="shared" si="1"/>
        <v>12</v>
      </c>
    </row>
    <row r="14377">
      <c r="A14377" s="10">
        <v>45242.0</v>
      </c>
      <c r="B14377" s="11" t="s">
        <v>1650</v>
      </c>
      <c r="C14377" s="12">
        <v>2.0</v>
      </c>
      <c r="D14377" s="12">
        <f t="shared" si="1"/>
        <v>12</v>
      </c>
    </row>
    <row r="14378">
      <c r="A14378" s="10">
        <v>45238.0</v>
      </c>
      <c r="B14378" s="11" t="s">
        <v>2497</v>
      </c>
      <c r="C14378" s="12">
        <v>2.0</v>
      </c>
      <c r="D14378" s="12">
        <f t="shared" si="1"/>
        <v>8</v>
      </c>
    </row>
    <row r="14379">
      <c r="A14379" s="10">
        <v>45238.0</v>
      </c>
      <c r="B14379" s="11" t="s">
        <v>7093</v>
      </c>
      <c r="C14379" s="12">
        <v>2.0</v>
      </c>
      <c r="D14379" s="12">
        <f t="shared" si="1"/>
        <v>8</v>
      </c>
    </row>
    <row r="14380">
      <c r="A14380" s="10">
        <v>45238.0</v>
      </c>
      <c r="B14380" s="11" t="s">
        <v>7094</v>
      </c>
      <c r="C14380" s="12">
        <v>2.0</v>
      </c>
      <c r="D14380" s="12">
        <f t="shared" si="1"/>
        <v>8</v>
      </c>
    </row>
    <row r="14381">
      <c r="A14381" s="10">
        <v>45231.0</v>
      </c>
      <c r="B14381" s="11" t="s">
        <v>4053</v>
      </c>
      <c r="C14381" s="12">
        <v>2.0</v>
      </c>
      <c r="D14381" s="12">
        <f t="shared" si="1"/>
        <v>1</v>
      </c>
    </row>
    <row r="14382">
      <c r="A14382" s="10">
        <v>45231.0</v>
      </c>
      <c r="B14382" s="11" t="s">
        <v>1528</v>
      </c>
      <c r="C14382" s="12">
        <v>2.0</v>
      </c>
      <c r="D14382" s="12">
        <f t="shared" si="1"/>
        <v>1</v>
      </c>
    </row>
    <row r="14383">
      <c r="A14383" s="10">
        <v>45231.0</v>
      </c>
      <c r="B14383" s="11" t="s">
        <v>7095</v>
      </c>
      <c r="C14383" s="12">
        <v>2.0</v>
      </c>
      <c r="D14383" s="12">
        <f t="shared" si="1"/>
        <v>1</v>
      </c>
    </row>
    <row r="14384">
      <c r="A14384" s="10">
        <v>45231.0</v>
      </c>
      <c r="B14384" s="11" t="s">
        <v>7096</v>
      </c>
      <c r="C14384" s="12">
        <v>2.0</v>
      </c>
      <c r="D14384" s="12">
        <f t="shared" si="1"/>
        <v>1</v>
      </c>
    </row>
    <row r="14385">
      <c r="A14385" s="10">
        <v>45231.0</v>
      </c>
      <c r="B14385" s="11" t="s">
        <v>6787</v>
      </c>
      <c r="C14385" s="12">
        <v>2.0</v>
      </c>
      <c r="D14385" s="12">
        <f t="shared" si="1"/>
        <v>1</v>
      </c>
    </row>
    <row r="14386">
      <c r="A14386" s="10">
        <v>45240.0</v>
      </c>
      <c r="B14386" s="11" t="s">
        <v>302</v>
      </c>
      <c r="C14386" s="12">
        <v>2.0</v>
      </c>
      <c r="D14386" s="12">
        <f t="shared" si="1"/>
        <v>10</v>
      </c>
    </row>
    <row r="14387">
      <c r="A14387" s="10">
        <v>45240.0</v>
      </c>
      <c r="B14387" s="11" t="s">
        <v>2870</v>
      </c>
      <c r="C14387" s="12">
        <v>2.0</v>
      </c>
      <c r="D14387" s="12">
        <f t="shared" si="1"/>
        <v>10</v>
      </c>
    </row>
    <row r="14388">
      <c r="A14388" s="10">
        <v>45240.0</v>
      </c>
      <c r="B14388" s="11" t="s">
        <v>7097</v>
      </c>
      <c r="C14388" s="12">
        <v>2.0</v>
      </c>
      <c r="D14388" s="12">
        <f t="shared" si="1"/>
        <v>10</v>
      </c>
    </row>
    <row r="14389">
      <c r="A14389" s="10">
        <v>45240.0</v>
      </c>
      <c r="B14389" s="11" t="s">
        <v>1575</v>
      </c>
      <c r="C14389" s="12">
        <v>2.0</v>
      </c>
      <c r="D14389" s="12">
        <f t="shared" si="1"/>
        <v>10</v>
      </c>
    </row>
    <row r="14390">
      <c r="A14390" s="10">
        <v>45240.0</v>
      </c>
      <c r="B14390" s="11" t="s">
        <v>7098</v>
      </c>
      <c r="C14390" s="12">
        <v>2.0</v>
      </c>
      <c r="D14390" s="12">
        <f t="shared" si="1"/>
        <v>10</v>
      </c>
    </row>
    <row r="14391">
      <c r="A14391" s="10">
        <v>45240.0</v>
      </c>
      <c r="B14391" s="11" t="s">
        <v>6835</v>
      </c>
      <c r="C14391" s="12">
        <v>2.0</v>
      </c>
      <c r="D14391" s="12">
        <f t="shared" si="1"/>
        <v>10</v>
      </c>
    </row>
    <row r="14392">
      <c r="A14392" s="10">
        <v>45240.0</v>
      </c>
      <c r="B14392" s="11" t="s">
        <v>7099</v>
      </c>
      <c r="C14392" s="12">
        <v>2.0</v>
      </c>
      <c r="D14392" s="12">
        <f t="shared" si="1"/>
        <v>10</v>
      </c>
    </row>
    <row r="14393">
      <c r="A14393" s="10">
        <v>45233.0</v>
      </c>
      <c r="B14393" s="11" t="s">
        <v>7100</v>
      </c>
      <c r="C14393" s="12">
        <v>2.0</v>
      </c>
      <c r="D14393" s="12">
        <f t="shared" si="1"/>
        <v>3</v>
      </c>
    </row>
    <row r="14394">
      <c r="A14394" s="10">
        <v>45233.0</v>
      </c>
      <c r="B14394" s="11" t="s">
        <v>605</v>
      </c>
      <c r="C14394" s="12">
        <v>2.0</v>
      </c>
      <c r="D14394" s="12">
        <f t="shared" si="1"/>
        <v>3</v>
      </c>
    </row>
    <row r="14395">
      <c r="A14395" s="10">
        <v>45233.0</v>
      </c>
      <c r="B14395" s="11" t="s">
        <v>2011</v>
      </c>
      <c r="C14395" s="12">
        <v>2.0</v>
      </c>
      <c r="D14395" s="12">
        <f t="shared" si="1"/>
        <v>3</v>
      </c>
    </row>
    <row r="14396">
      <c r="A14396" s="10">
        <v>45250.0</v>
      </c>
      <c r="B14396" s="11" t="s">
        <v>970</v>
      </c>
      <c r="C14396" s="12">
        <v>2.0</v>
      </c>
      <c r="D14396" s="12">
        <f t="shared" si="1"/>
        <v>20</v>
      </c>
    </row>
    <row r="14397">
      <c r="A14397" s="10">
        <v>45250.0</v>
      </c>
      <c r="B14397" s="11" t="s">
        <v>2442</v>
      </c>
      <c r="C14397" s="12">
        <v>2.0</v>
      </c>
      <c r="D14397" s="12">
        <f t="shared" si="1"/>
        <v>20</v>
      </c>
    </row>
    <row r="14398">
      <c r="A14398" s="10">
        <v>45250.0</v>
      </c>
      <c r="B14398" s="11" t="s">
        <v>2128</v>
      </c>
      <c r="C14398" s="12">
        <v>2.0</v>
      </c>
      <c r="D14398" s="12">
        <f t="shared" si="1"/>
        <v>20</v>
      </c>
    </row>
    <row r="14399">
      <c r="A14399" s="10">
        <v>45250.0</v>
      </c>
      <c r="B14399" s="11" t="s">
        <v>7101</v>
      </c>
      <c r="C14399" s="12">
        <v>2.0</v>
      </c>
      <c r="D14399" s="12">
        <f t="shared" si="1"/>
        <v>20</v>
      </c>
    </row>
    <row r="14400">
      <c r="A14400" s="10">
        <v>45250.0</v>
      </c>
      <c r="B14400" s="11" t="s">
        <v>2120</v>
      </c>
      <c r="C14400" s="12">
        <v>2.0</v>
      </c>
      <c r="D14400" s="12">
        <f t="shared" si="1"/>
        <v>20</v>
      </c>
    </row>
    <row r="14401">
      <c r="A14401" s="10">
        <v>45250.0</v>
      </c>
      <c r="B14401" s="11" t="s">
        <v>2261</v>
      </c>
      <c r="C14401" s="12">
        <v>2.0</v>
      </c>
      <c r="D14401" s="12">
        <f t="shared" si="1"/>
        <v>20</v>
      </c>
    </row>
    <row r="14402">
      <c r="A14402" s="10">
        <v>45250.0</v>
      </c>
      <c r="B14402" s="11" t="s">
        <v>6461</v>
      </c>
      <c r="C14402" s="12">
        <v>2.0</v>
      </c>
      <c r="D14402" s="12">
        <f t="shared" si="1"/>
        <v>20</v>
      </c>
    </row>
    <row r="14403">
      <c r="A14403" s="10">
        <v>45250.0</v>
      </c>
      <c r="B14403" s="11" t="s">
        <v>456</v>
      </c>
      <c r="C14403" s="12">
        <v>2.0</v>
      </c>
      <c r="D14403" s="12">
        <f t="shared" si="1"/>
        <v>20</v>
      </c>
    </row>
    <row r="14404">
      <c r="A14404" s="10">
        <v>45250.0</v>
      </c>
      <c r="B14404" s="11" t="s">
        <v>7102</v>
      </c>
      <c r="C14404" s="12">
        <v>2.0</v>
      </c>
      <c r="D14404" s="12">
        <f t="shared" si="1"/>
        <v>20</v>
      </c>
    </row>
    <row r="14405">
      <c r="A14405" s="10">
        <v>45250.0</v>
      </c>
      <c r="B14405" s="11" t="s">
        <v>1296</v>
      </c>
      <c r="C14405" s="12">
        <v>2.0</v>
      </c>
      <c r="D14405" s="12">
        <f t="shared" si="1"/>
        <v>20</v>
      </c>
    </row>
    <row r="14406">
      <c r="A14406" s="10">
        <v>45252.0</v>
      </c>
      <c r="B14406" s="11" t="s">
        <v>533</v>
      </c>
      <c r="C14406" s="12">
        <v>2.0</v>
      </c>
      <c r="D14406" s="12">
        <f t="shared" si="1"/>
        <v>22</v>
      </c>
    </row>
    <row r="14407">
      <c r="A14407" s="10">
        <v>45252.0</v>
      </c>
      <c r="B14407" s="11" t="s">
        <v>7103</v>
      </c>
      <c r="C14407" s="12">
        <v>2.0</v>
      </c>
      <c r="D14407" s="12">
        <f t="shared" si="1"/>
        <v>22</v>
      </c>
    </row>
    <row r="14408">
      <c r="A14408" s="10">
        <v>45252.0</v>
      </c>
      <c r="B14408" s="11" t="s">
        <v>7104</v>
      </c>
      <c r="C14408" s="12">
        <v>2.0</v>
      </c>
      <c r="D14408" s="12">
        <f t="shared" si="1"/>
        <v>22</v>
      </c>
    </row>
    <row r="14409">
      <c r="A14409" s="10">
        <v>45252.0</v>
      </c>
      <c r="B14409" s="11" t="s">
        <v>5793</v>
      </c>
      <c r="C14409" s="12">
        <v>2.0</v>
      </c>
      <c r="D14409" s="12">
        <f t="shared" si="1"/>
        <v>22</v>
      </c>
    </row>
    <row r="14410">
      <c r="A14410" s="10">
        <v>45252.0</v>
      </c>
      <c r="B14410" s="11" t="s">
        <v>7105</v>
      </c>
      <c r="C14410" s="12">
        <v>2.0</v>
      </c>
      <c r="D14410" s="12">
        <f t="shared" si="1"/>
        <v>22</v>
      </c>
    </row>
    <row r="14411">
      <c r="A14411" s="10">
        <v>45252.0</v>
      </c>
      <c r="B14411" s="11" t="s">
        <v>5537</v>
      </c>
      <c r="C14411" s="12">
        <v>2.0</v>
      </c>
      <c r="D14411" s="12">
        <f t="shared" si="1"/>
        <v>22</v>
      </c>
    </row>
    <row r="14412">
      <c r="A14412" s="10">
        <v>45252.0</v>
      </c>
      <c r="B14412" s="11" t="s">
        <v>213</v>
      </c>
      <c r="C14412" s="12">
        <v>2.0</v>
      </c>
      <c r="D14412" s="12">
        <f t="shared" si="1"/>
        <v>22</v>
      </c>
    </row>
    <row r="14413">
      <c r="A14413" s="10">
        <v>45252.0</v>
      </c>
      <c r="B14413" s="11" t="s">
        <v>6719</v>
      </c>
      <c r="C14413" s="12">
        <v>2.0</v>
      </c>
      <c r="D14413" s="12">
        <f t="shared" si="1"/>
        <v>22</v>
      </c>
    </row>
    <row r="14414">
      <c r="A14414" s="10">
        <v>45251.0</v>
      </c>
      <c r="B14414" s="11" t="s">
        <v>5582</v>
      </c>
      <c r="C14414" s="12">
        <v>2.0</v>
      </c>
      <c r="D14414" s="12">
        <f t="shared" si="1"/>
        <v>21</v>
      </c>
    </row>
    <row r="14415">
      <c r="A14415" s="10">
        <v>45251.0</v>
      </c>
      <c r="B14415" s="11" t="s">
        <v>7106</v>
      </c>
      <c r="C14415" s="12">
        <v>2.0</v>
      </c>
      <c r="D14415" s="12">
        <f t="shared" si="1"/>
        <v>21</v>
      </c>
    </row>
    <row r="14416">
      <c r="A14416" s="10">
        <v>45251.0</v>
      </c>
      <c r="B14416" s="11" t="s">
        <v>7107</v>
      </c>
      <c r="C14416" s="12">
        <v>2.0</v>
      </c>
      <c r="D14416" s="12">
        <f t="shared" si="1"/>
        <v>21</v>
      </c>
    </row>
    <row r="14417">
      <c r="A14417" s="10">
        <v>45251.0</v>
      </c>
      <c r="B14417" s="11" t="s">
        <v>7108</v>
      </c>
      <c r="C14417" s="12">
        <v>2.0</v>
      </c>
      <c r="D14417" s="12">
        <f t="shared" si="1"/>
        <v>21</v>
      </c>
    </row>
    <row r="14418">
      <c r="A14418" s="10">
        <v>45251.0</v>
      </c>
      <c r="B14418" s="11" t="s">
        <v>4671</v>
      </c>
      <c r="C14418" s="12">
        <v>2.0</v>
      </c>
      <c r="D14418" s="12">
        <f t="shared" si="1"/>
        <v>21</v>
      </c>
    </row>
    <row r="14419">
      <c r="A14419" s="10">
        <v>45251.0</v>
      </c>
      <c r="B14419" s="11" t="s">
        <v>339</v>
      </c>
      <c r="C14419" s="12">
        <v>2.0</v>
      </c>
      <c r="D14419" s="12">
        <f t="shared" si="1"/>
        <v>21</v>
      </c>
    </row>
    <row r="14420">
      <c r="A14420" s="10">
        <v>45251.0</v>
      </c>
      <c r="B14420" s="11" t="s">
        <v>7109</v>
      </c>
      <c r="C14420" s="12">
        <v>2.0</v>
      </c>
      <c r="D14420" s="12">
        <f t="shared" si="1"/>
        <v>21</v>
      </c>
    </row>
    <row r="14421">
      <c r="A14421" s="10">
        <v>45251.0</v>
      </c>
      <c r="B14421" s="11" t="s">
        <v>1056</v>
      </c>
      <c r="C14421" s="12">
        <v>2.0</v>
      </c>
      <c r="D14421" s="12">
        <f t="shared" si="1"/>
        <v>21</v>
      </c>
    </row>
    <row r="14422">
      <c r="A14422" s="10">
        <v>45251.0</v>
      </c>
      <c r="B14422" s="11" t="s">
        <v>6220</v>
      </c>
      <c r="C14422" s="12">
        <v>2.0</v>
      </c>
      <c r="D14422" s="12">
        <f t="shared" si="1"/>
        <v>21</v>
      </c>
    </row>
    <row r="14423">
      <c r="A14423" s="10">
        <v>45257.0</v>
      </c>
      <c r="B14423" s="11" t="s">
        <v>700</v>
      </c>
      <c r="C14423" s="12">
        <v>2.0</v>
      </c>
      <c r="D14423" s="12">
        <f t="shared" si="1"/>
        <v>27</v>
      </c>
    </row>
    <row r="14424">
      <c r="A14424" s="10">
        <v>45257.0</v>
      </c>
      <c r="B14424" s="11" t="s">
        <v>300</v>
      </c>
      <c r="C14424" s="12">
        <v>2.0</v>
      </c>
      <c r="D14424" s="12">
        <f t="shared" si="1"/>
        <v>27</v>
      </c>
    </row>
    <row r="14425">
      <c r="A14425" s="10">
        <v>45257.0</v>
      </c>
      <c r="B14425" s="11" t="s">
        <v>1116</v>
      </c>
      <c r="C14425" s="12">
        <v>2.0</v>
      </c>
      <c r="D14425" s="12">
        <f t="shared" si="1"/>
        <v>27</v>
      </c>
    </row>
    <row r="14426">
      <c r="A14426" s="10">
        <v>45257.0</v>
      </c>
      <c r="B14426" s="11" t="s">
        <v>7110</v>
      </c>
      <c r="C14426" s="12">
        <v>2.0</v>
      </c>
      <c r="D14426" s="12">
        <f t="shared" si="1"/>
        <v>27</v>
      </c>
    </row>
    <row r="14427">
      <c r="A14427" s="10">
        <v>45257.0</v>
      </c>
      <c r="B14427" s="11" t="s">
        <v>2061</v>
      </c>
      <c r="C14427" s="12">
        <v>2.0</v>
      </c>
      <c r="D14427" s="12">
        <f t="shared" si="1"/>
        <v>27</v>
      </c>
    </row>
    <row r="14428">
      <c r="A14428" s="10">
        <v>45257.0</v>
      </c>
      <c r="B14428" s="11" t="s">
        <v>1048</v>
      </c>
      <c r="C14428" s="12">
        <v>2.0</v>
      </c>
      <c r="D14428" s="12">
        <f t="shared" si="1"/>
        <v>27</v>
      </c>
    </row>
    <row r="14429">
      <c r="A14429" s="10">
        <v>45257.0</v>
      </c>
      <c r="B14429" s="11" t="s">
        <v>7111</v>
      </c>
      <c r="C14429" s="12">
        <v>2.0</v>
      </c>
      <c r="D14429" s="12">
        <f t="shared" si="1"/>
        <v>27</v>
      </c>
    </row>
    <row r="14430">
      <c r="A14430" s="10">
        <v>45257.0</v>
      </c>
      <c r="B14430" s="11" t="s">
        <v>6410</v>
      </c>
      <c r="C14430" s="12">
        <v>2.0</v>
      </c>
      <c r="D14430" s="12">
        <f t="shared" si="1"/>
        <v>27</v>
      </c>
    </row>
    <row r="14431">
      <c r="A14431" s="10">
        <v>45257.0</v>
      </c>
      <c r="B14431" s="11" t="s">
        <v>6029</v>
      </c>
      <c r="C14431" s="12">
        <v>2.0</v>
      </c>
      <c r="D14431" s="12">
        <f t="shared" si="1"/>
        <v>27</v>
      </c>
    </row>
    <row r="14432">
      <c r="A14432" s="10">
        <v>45260.0</v>
      </c>
      <c r="B14432" s="11" t="s">
        <v>6654</v>
      </c>
      <c r="C14432" s="12">
        <v>2.0</v>
      </c>
      <c r="D14432" s="12">
        <f t="shared" si="1"/>
        <v>30</v>
      </c>
    </row>
    <row r="14433">
      <c r="A14433" s="10">
        <v>45260.0</v>
      </c>
      <c r="B14433" s="11" t="s">
        <v>66</v>
      </c>
      <c r="C14433" s="12">
        <v>2.0</v>
      </c>
      <c r="D14433" s="12">
        <f t="shared" si="1"/>
        <v>30</v>
      </c>
    </row>
    <row r="14434">
      <c r="A14434" s="10">
        <v>45260.0</v>
      </c>
      <c r="B14434" s="11" t="s">
        <v>7112</v>
      </c>
      <c r="C14434" s="12">
        <v>2.0</v>
      </c>
      <c r="D14434" s="12">
        <f t="shared" si="1"/>
        <v>30</v>
      </c>
    </row>
    <row r="14435">
      <c r="A14435" s="10">
        <v>45260.0</v>
      </c>
      <c r="B14435" s="11" t="s">
        <v>7113</v>
      </c>
      <c r="C14435" s="12">
        <v>2.0</v>
      </c>
      <c r="D14435" s="12">
        <f t="shared" si="1"/>
        <v>30</v>
      </c>
    </row>
    <row r="14436">
      <c r="A14436" s="10">
        <v>45260.0</v>
      </c>
      <c r="B14436" s="11" t="s">
        <v>3363</v>
      </c>
      <c r="C14436" s="12">
        <v>2.0</v>
      </c>
      <c r="D14436" s="12">
        <f t="shared" si="1"/>
        <v>30</v>
      </c>
    </row>
    <row r="14437">
      <c r="A14437" s="10">
        <v>45260.0</v>
      </c>
      <c r="B14437" s="11" t="s">
        <v>7114</v>
      </c>
      <c r="C14437" s="12">
        <v>2.0</v>
      </c>
      <c r="D14437" s="12">
        <f t="shared" si="1"/>
        <v>30</v>
      </c>
    </row>
    <row r="14438">
      <c r="A14438" s="10">
        <v>45260.0</v>
      </c>
      <c r="B14438" s="11" t="s">
        <v>313</v>
      </c>
      <c r="C14438" s="12">
        <v>2.0</v>
      </c>
      <c r="D14438" s="12">
        <f t="shared" si="1"/>
        <v>30</v>
      </c>
    </row>
    <row r="14439">
      <c r="A14439" s="10">
        <v>45260.0</v>
      </c>
      <c r="B14439" s="11" t="s">
        <v>6533</v>
      </c>
      <c r="C14439" s="12">
        <v>2.0</v>
      </c>
      <c r="D14439" s="12">
        <f t="shared" si="1"/>
        <v>30</v>
      </c>
    </row>
    <row r="14440">
      <c r="A14440" s="10">
        <v>45260.0</v>
      </c>
      <c r="B14440" s="11" t="s">
        <v>3126</v>
      </c>
      <c r="C14440" s="12">
        <v>2.0</v>
      </c>
      <c r="D14440" s="12">
        <f t="shared" si="1"/>
        <v>30</v>
      </c>
    </row>
    <row r="14441">
      <c r="A14441" s="10">
        <v>45260.0</v>
      </c>
      <c r="B14441" s="11" t="s">
        <v>7115</v>
      </c>
      <c r="C14441" s="12">
        <v>2.0</v>
      </c>
      <c r="D14441" s="12">
        <f t="shared" si="1"/>
        <v>30</v>
      </c>
    </row>
    <row r="14442">
      <c r="A14442" s="10">
        <v>45260.0</v>
      </c>
      <c r="B14442" s="11" t="s">
        <v>6319</v>
      </c>
      <c r="C14442" s="12">
        <v>2.0</v>
      </c>
      <c r="D14442" s="12">
        <f t="shared" si="1"/>
        <v>30</v>
      </c>
    </row>
    <row r="14443">
      <c r="A14443" s="10">
        <v>45239.0</v>
      </c>
      <c r="B14443" s="11" t="s">
        <v>258</v>
      </c>
      <c r="C14443" s="12">
        <v>2.0</v>
      </c>
      <c r="D14443" s="12">
        <f t="shared" si="1"/>
        <v>9</v>
      </c>
    </row>
    <row r="14444">
      <c r="A14444" s="10">
        <v>45239.0</v>
      </c>
      <c r="B14444" s="11" t="s">
        <v>7116</v>
      </c>
      <c r="C14444" s="12">
        <v>2.0</v>
      </c>
      <c r="D14444" s="12">
        <f t="shared" si="1"/>
        <v>9</v>
      </c>
    </row>
    <row r="14445">
      <c r="A14445" s="10">
        <v>45239.0</v>
      </c>
      <c r="B14445" s="11" t="s">
        <v>7117</v>
      </c>
      <c r="C14445" s="12">
        <v>2.0</v>
      </c>
      <c r="D14445" s="12">
        <f t="shared" si="1"/>
        <v>9</v>
      </c>
    </row>
    <row r="14446">
      <c r="A14446" s="10">
        <v>45239.0</v>
      </c>
      <c r="B14446" s="11" t="s">
        <v>2051</v>
      </c>
      <c r="C14446" s="12">
        <v>2.0</v>
      </c>
      <c r="D14446" s="12">
        <f t="shared" si="1"/>
        <v>9</v>
      </c>
    </row>
    <row r="14447">
      <c r="A14447" s="10">
        <v>45239.0</v>
      </c>
      <c r="B14447" s="11" t="s">
        <v>614</v>
      </c>
      <c r="C14447" s="12">
        <v>2.0</v>
      </c>
      <c r="D14447" s="12">
        <f t="shared" si="1"/>
        <v>9</v>
      </c>
    </row>
    <row r="14448">
      <c r="A14448" s="10">
        <v>45239.0</v>
      </c>
      <c r="B14448" s="11" t="s">
        <v>7118</v>
      </c>
      <c r="C14448" s="12">
        <v>2.0</v>
      </c>
      <c r="D14448" s="12">
        <f t="shared" si="1"/>
        <v>9</v>
      </c>
    </row>
    <row r="14449">
      <c r="A14449" s="10">
        <v>45239.0</v>
      </c>
      <c r="B14449" s="11" t="s">
        <v>7119</v>
      </c>
      <c r="C14449" s="12">
        <v>2.0</v>
      </c>
      <c r="D14449" s="12">
        <f t="shared" si="1"/>
        <v>9</v>
      </c>
    </row>
    <row r="14450">
      <c r="A14450" s="10">
        <v>45239.0</v>
      </c>
      <c r="B14450" s="11" t="s">
        <v>6498</v>
      </c>
      <c r="C14450" s="12">
        <v>2.0</v>
      </c>
      <c r="D14450" s="12">
        <f t="shared" si="1"/>
        <v>9</v>
      </c>
    </row>
    <row r="14451">
      <c r="A14451" s="10">
        <v>45239.0</v>
      </c>
      <c r="B14451" s="11" t="s">
        <v>6668</v>
      </c>
      <c r="C14451" s="12">
        <v>2.0</v>
      </c>
      <c r="D14451" s="12">
        <f t="shared" si="1"/>
        <v>9</v>
      </c>
    </row>
    <row r="14452">
      <c r="A14452" s="10">
        <v>45232.0</v>
      </c>
      <c r="B14452" s="11" t="s">
        <v>5631</v>
      </c>
      <c r="C14452" s="12">
        <v>2.0</v>
      </c>
      <c r="D14452" s="12">
        <f t="shared" si="1"/>
        <v>2</v>
      </c>
    </row>
    <row r="14453">
      <c r="A14453" s="10">
        <v>45232.0</v>
      </c>
      <c r="B14453" s="11" t="s">
        <v>7120</v>
      </c>
      <c r="C14453" s="12">
        <v>2.0</v>
      </c>
      <c r="D14453" s="12">
        <f t="shared" si="1"/>
        <v>2</v>
      </c>
    </row>
    <row r="14454">
      <c r="A14454" s="10">
        <v>45232.0</v>
      </c>
      <c r="B14454" s="11" t="s">
        <v>5965</v>
      </c>
      <c r="C14454" s="12">
        <v>2.0</v>
      </c>
      <c r="D14454" s="12">
        <f t="shared" si="1"/>
        <v>2</v>
      </c>
    </row>
    <row r="14455">
      <c r="A14455" s="10">
        <v>45232.0</v>
      </c>
      <c r="B14455" s="11" t="s">
        <v>4173</v>
      </c>
      <c r="C14455" s="12">
        <v>2.0</v>
      </c>
      <c r="D14455" s="12">
        <f t="shared" si="1"/>
        <v>2</v>
      </c>
    </row>
    <row r="14456">
      <c r="A14456" s="10">
        <v>45232.0</v>
      </c>
      <c r="B14456" s="11" t="s">
        <v>7103</v>
      </c>
      <c r="C14456" s="12">
        <v>2.0</v>
      </c>
      <c r="D14456" s="12">
        <f t="shared" si="1"/>
        <v>2</v>
      </c>
    </row>
    <row r="14457">
      <c r="A14457" s="10">
        <v>45232.0</v>
      </c>
      <c r="B14457" s="11" t="s">
        <v>30</v>
      </c>
      <c r="C14457" s="12">
        <v>2.0</v>
      </c>
      <c r="D14457" s="12">
        <f t="shared" si="1"/>
        <v>2</v>
      </c>
    </row>
    <row r="14458">
      <c r="A14458" s="10">
        <v>45232.0</v>
      </c>
      <c r="B14458" s="11" t="s">
        <v>579</v>
      </c>
      <c r="C14458" s="12">
        <v>2.0</v>
      </c>
      <c r="D14458" s="12">
        <f t="shared" si="1"/>
        <v>2</v>
      </c>
    </row>
    <row r="14459">
      <c r="A14459" s="10">
        <v>45232.0</v>
      </c>
      <c r="B14459" s="11" t="s">
        <v>6345</v>
      </c>
      <c r="C14459" s="12">
        <v>2.0</v>
      </c>
      <c r="D14459" s="12">
        <f t="shared" si="1"/>
        <v>2</v>
      </c>
    </row>
    <row r="14460">
      <c r="A14460" s="10">
        <v>45232.0</v>
      </c>
      <c r="B14460" s="11" t="s">
        <v>6802</v>
      </c>
      <c r="C14460" s="12">
        <v>2.0</v>
      </c>
      <c r="D14460" s="12">
        <f t="shared" si="1"/>
        <v>2</v>
      </c>
    </row>
    <row r="14461">
      <c r="A14461" s="10">
        <v>45237.0</v>
      </c>
      <c r="B14461" s="11" t="s">
        <v>1945</v>
      </c>
      <c r="C14461" s="12">
        <v>2.0</v>
      </c>
      <c r="D14461" s="12">
        <f t="shared" si="1"/>
        <v>7</v>
      </c>
    </row>
    <row r="14462">
      <c r="A14462" s="10">
        <v>45237.0</v>
      </c>
      <c r="B14462" s="11" t="s">
        <v>541</v>
      </c>
      <c r="C14462" s="12">
        <v>2.0</v>
      </c>
      <c r="D14462" s="12">
        <f t="shared" si="1"/>
        <v>7</v>
      </c>
    </row>
    <row r="14463">
      <c r="A14463" s="10">
        <v>45237.0</v>
      </c>
      <c r="B14463" s="11" t="s">
        <v>32</v>
      </c>
      <c r="C14463" s="12">
        <v>2.0</v>
      </c>
      <c r="D14463" s="12">
        <f t="shared" si="1"/>
        <v>7</v>
      </c>
    </row>
    <row r="14464">
      <c r="A14464" s="10">
        <v>45237.0</v>
      </c>
      <c r="B14464" s="11" t="s">
        <v>5005</v>
      </c>
      <c r="C14464" s="12">
        <v>2.0</v>
      </c>
      <c r="D14464" s="12">
        <f t="shared" si="1"/>
        <v>7</v>
      </c>
    </row>
    <row r="14465">
      <c r="A14465" s="10">
        <v>45237.0</v>
      </c>
      <c r="B14465" s="11" t="s">
        <v>4954</v>
      </c>
      <c r="C14465" s="12">
        <v>2.0</v>
      </c>
      <c r="D14465" s="12">
        <f t="shared" si="1"/>
        <v>7</v>
      </c>
    </row>
    <row r="14466">
      <c r="A14466" s="10">
        <v>45256.0</v>
      </c>
      <c r="B14466" s="11" t="s">
        <v>7121</v>
      </c>
      <c r="C14466" s="12">
        <v>2.0</v>
      </c>
      <c r="D14466" s="12">
        <f t="shared" si="1"/>
        <v>26</v>
      </c>
    </row>
    <row r="14467">
      <c r="A14467" s="10">
        <v>45256.0</v>
      </c>
      <c r="B14467" s="11" t="s">
        <v>854</v>
      </c>
      <c r="C14467" s="12">
        <v>2.0</v>
      </c>
      <c r="D14467" s="12">
        <f t="shared" si="1"/>
        <v>26</v>
      </c>
    </row>
    <row r="14468">
      <c r="A14468" s="10">
        <v>45256.0</v>
      </c>
      <c r="B14468" s="11" t="s">
        <v>306</v>
      </c>
      <c r="C14468" s="12">
        <v>2.0</v>
      </c>
      <c r="D14468" s="12">
        <f t="shared" si="1"/>
        <v>26</v>
      </c>
    </row>
    <row r="14469">
      <c r="A14469" s="10">
        <v>45256.0</v>
      </c>
      <c r="B14469" s="11" t="s">
        <v>5964</v>
      </c>
      <c r="C14469" s="12">
        <v>2.0</v>
      </c>
      <c r="D14469" s="12">
        <f t="shared" si="1"/>
        <v>26</v>
      </c>
    </row>
    <row r="14470">
      <c r="A14470" s="10">
        <v>45256.0</v>
      </c>
      <c r="B14470" s="11" t="s">
        <v>331</v>
      </c>
      <c r="C14470" s="12">
        <v>2.0</v>
      </c>
      <c r="D14470" s="12">
        <f t="shared" si="1"/>
        <v>26</v>
      </c>
    </row>
    <row r="14471">
      <c r="A14471" s="10">
        <v>45256.0</v>
      </c>
      <c r="B14471" s="11" t="s">
        <v>5926</v>
      </c>
      <c r="C14471" s="12">
        <v>2.0</v>
      </c>
      <c r="D14471" s="12">
        <f t="shared" si="1"/>
        <v>26</v>
      </c>
    </row>
    <row r="14472">
      <c r="A14472" s="10">
        <v>45256.0</v>
      </c>
      <c r="B14472" s="11" t="s">
        <v>7122</v>
      </c>
      <c r="C14472" s="12">
        <v>2.0</v>
      </c>
      <c r="D14472" s="12">
        <f t="shared" si="1"/>
        <v>26</v>
      </c>
    </row>
    <row r="14473">
      <c r="A14473" s="10">
        <v>45256.0</v>
      </c>
      <c r="B14473" s="11" t="s">
        <v>66</v>
      </c>
      <c r="C14473" s="12">
        <v>2.0</v>
      </c>
      <c r="D14473" s="12">
        <f t="shared" si="1"/>
        <v>26</v>
      </c>
    </row>
    <row r="14474">
      <c r="A14474" s="10">
        <v>45255.0</v>
      </c>
      <c r="B14474" s="11" t="s">
        <v>1730</v>
      </c>
      <c r="C14474" s="12">
        <v>2.0</v>
      </c>
      <c r="D14474" s="12">
        <f t="shared" si="1"/>
        <v>25</v>
      </c>
    </row>
    <row r="14475">
      <c r="A14475" s="10">
        <v>45255.0</v>
      </c>
      <c r="B14475" s="11" t="s">
        <v>892</v>
      </c>
      <c r="C14475" s="12">
        <v>2.0</v>
      </c>
      <c r="D14475" s="12">
        <f t="shared" si="1"/>
        <v>25</v>
      </c>
    </row>
    <row r="14476">
      <c r="A14476" s="10">
        <v>45255.0</v>
      </c>
      <c r="B14476" s="11" t="s">
        <v>164</v>
      </c>
      <c r="C14476" s="12">
        <v>2.0</v>
      </c>
      <c r="D14476" s="12">
        <f t="shared" si="1"/>
        <v>25</v>
      </c>
    </row>
    <row r="14477">
      <c r="A14477" s="10">
        <v>45247.0</v>
      </c>
      <c r="B14477" s="11" t="s">
        <v>2138</v>
      </c>
      <c r="C14477" s="12">
        <v>2.0</v>
      </c>
      <c r="D14477" s="12">
        <f t="shared" si="1"/>
        <v>17</v>
      </c>
    </row>
    <row r="14478">
      <c r="A14478" s="10">
        <v>45247.0</v>
      </c>
      <c r="B14478" s="11" t="s">
        <v>7123</v>
      </c>
      <c r="C14478" s="12">
        <v>2.0</v>
      </c>
      <c r="D14478" s="12">
        <f t="shared" si="1"/>
        <v>17</v>
      </c>
    </row>
    <row r="14479">
      <c r="A14479" s="10">
        <v>45247.0</v>
      </c>
      <c r="B14479" s="11" t="s">
        <v>4134</v>
      </c>
      <c r="C14479" s="12">
        <v>2.0</v>
      </c>
      <c r="D14479" s="12">
        <f t="shared" si="1"/>
        <v>17</v>
      </c>
    </row>
    <row r="14480">
      <c r="A14480" s="10">
        <v>45247.0</v>
      </c>
      <c r="B14480" s="11" t="s">
        <v>650</v>
      </c>
      <c r="C14480" s="12">
        <v>2.0</v>
      </c>
      <c r="D14480" s="12">
        <f t="shared" si="1"/>
        <v>17</v>
      </c>
    </row>
    <row r="14481">
      <c r="A14481" s="10">
        <v>45247.0</v>
      </c>
      <c r="B14481" s="11" t="s">
        <v>894</v>
      </c>
      <c r="C14481" s="12">
        <v>2.0</v>
      </c>
      <c r="D14481" s="12">
        <f t="shared" si="1"/>
        <v>17</v>
      </c>
    </row>
    <row r="14482">
      <c r="A14482" s="10">
        <v>45247.0</v>
      </c>
      <c r="B14482" s="11" t="s">
        <v>1528</v>
      </c>
      <c r="C14482" s="12">
        <v>2.0</v>
      </c>
      <c r="D14482" s="12">
        <f t="shared" si="1"/>
        <v>17</v>
      </c>
    </row>
    <row r="14483">
      <c r="A14483" s="10">
        <v>45247.0</v>
      </c>
      <c r="B14483" s="11" t="s">
        <v>2902</v>
      </c>
      <c r="C14483" s="12">
        <v>2.0</v>
      </c>
      <c r="D14483" s="12">
        <f t="shared" si="1"/>
        <v>17</v>
      </c>
    </row>
    <row r="14484">
      <c r="A14484" s="10">
        <v>45247.0</v>
      </c>
      <c r="B14484" s="11" t="s">
        <v>4576</v>
      </c>
      <c r="C14484" s="12">
        <v>2.0</v>
      </c>
      <c r="D14484" s="12">
        <f t="shared" si="1"/>
        <v>17</v>
      </c>
    </row>
    <row r="14485">
      <c r="A14485" s="10">
        <v>45247.0</v>
      </c>
      <c r="B14485" s="11" t="s">
        <v>7124</v>
      </c>
      <c r="C14485" s="12">
        <v>2.0</v>
      </c>
      <c r="D14485" s="12">
        <f t="shared" si="1"/>
        <v>17</v>
      </c>
    </row>
    <row r="14486">
      <c r="A14486" s="10">
        <v>45253.0</v>
      </c>
      <c r="B14486" s="11" t="s">
        <v>1127</v>
      </c>
      <c r="C14486" s="12">
        <v>2.0</v>
      </c>
      <c r="D14486" s="12">
        <f t="shared" si="1"/>
        <v>23</v>
      </c>
    </row>
    <row r="14487">
      <c r="A14487" s="10">
        <v>45253.0</v>
      </c>
      <c r="B14487" s="11" t="s">
        <v>303</v>
      </c>
      <c r="C14487" s="12">
        <v>2.0</v>
      </c>
      <c r="D14487" s="12">
        <f t="shared" si="1"/>
        <v>23</v>
      </c>
    </row>
    <row r="14488">
      <c r="A14488" s="10">
        <v>45253.0</v>
      </c>
      <c r="B14488" s="11" t="s">
        <v>7125</v>
      </c>
      <c r="C14488" s="12">
        <v>2.0</v>
      </c>
      <c r="D14488" s="12">
        <f t="shared" si="1"/>
        <v>23</v>
      </c>
    </row>
    <row r="14489">
      <c r="A14489" s="10">
        <v>45253.0</v>
      </c>
      <c r="B14489" s="11" t="s">
        <v>7126</v>
      </c>
      <c r="C14489" s="12">
        <v>2.0</v>
      </c>
      <c r="D14489" s="12">
        <f t="shared" si="1"/>
        <v>23</v>
      </c>
    </row>
    <row r="14490">
      <c r="A14490" s="10">
        <v>45253.0</v>
      </c>
      <c r="B14490" s="11" t="s">
        <v>6281</v>
      </c>
      <c r="C14490" s="12">
        <v>2.0</v>
      </c>
      <c r="D14490" s="12">
        <f t="shared" si="1"/>
        <v>23</v>
      </c>
    </row>
    <row r="14491">
      <c r="A14491" s="10">
        <v>45253.0</v>
      </c>
      <c r="B14491" s="11" t="s">
        <v>6914</v>
      </c>
      <c r="C14491" s="12">
        <v>2.0</v>
      </c>
      <c r="D14491" s="12">
        <f t="shared" si="1"/>
        <v>23</v>
      </c>
    </row>
    <row r="14492">
      <c r="A14492" s="10">
        <v>45253.0</v>
      </c>
      <c r="B14492" s="11" t="s">
        <v>6250</v>
      </c>
      <c r="C14492" s="12">
        <v>2.0</v>
      </c>
      <c r="D14492" s="12">
        <f t="shared" si="1"/>
        <v>23</v>
      </c>
    </row>
    <row r="14493">
      <c r="A14493" s="10">
        <v>45253.0</v>
      </c>
      <c r="B14493" s="11" t="s">
        <v>7127</v>
      </c>
      <c r="C14493" s="12">
        <v>2.0</v>
      </c>
      <c r="D14493" s="12">
        <f t="shared" si="1"/>
        <v>23</v>
      </c>
    </row>
    <row r="14494">
      <c r="A14494" s="10">
        <v>45253.0</v>
      </c>
      <c r="B14494" s="11" t="s">
        <v>873</v>
      </c>
      <c r="C14494" s="12">
        <v>2.0</v>
      </c>
      <c r="D14494" s="12">
        <f t="shared" si="1"/>
        <v>23</v>
      </c>
    </row>
    <row r="14495">
      <c r="A14495" s="10">
        <v>45253.0</v>
      </c>
      <c r="B14495" s="11" t="s">
        <v>1960</v>
      </c>
      <c r="C14495" s="12">
        <v>2.0</v>
      </c>
      <c r="D14495" s="12">
        <f t="shared" si="1"/>
        <v>23</v>
      </c>
    </row>
    <row r="14496">
      <c r="A14496" s="10">
        <v>45253.0</v>
      </c>
      <c r="B14496" s="11" t="s">
        <v>3095</v>
      </c>
      <c r="C14496" s="12">
        <v>2.0</v>
      </c>
      <c r="D14496" s="12">
        <f t="shared" si="1"/>
        <v>23</v>
      </c>
    </row>
    <row r="14497">
      <c r="A14497" s="10">
        <v>45253.0</v>
      </c>
      <c r="B14497" s="11" t="s">
        <v>377</v>
      </c>
      <c r="C14497" s="12">
        <v>2.0</v>
      </c>
      <c r="D14497" s="12">
        <f t="shared" si="1"/>
        <v>23</v>
      </c>
    </row>
    <row r="14498">
      <c r="A14498" s="10">
        <v>45253.0</v>
      </c>
      <c r="B14498" s="11" t="s">
        <v>6013</v>
      </c>
      <c r="C14498" s="12">
        <v>2.0</v>
      </c>
      <c r="D14498" s="12">
        <f t="shared" si="1"/>
        <v>23</v>
      </c>
    </row>
    <row r="14499">
      <c r="A14499" s="10">
        <v>45235.0</v>
      </c>
      <c r="B14499" s="11" t="s">
        <v>5932</v>
      </c>
      <c r="C14499" s="12">
        <v>2.0</v>
      </c>
      <c r="D14499" s="12">
        <f t="shared" si="1"/>
        <v>5</v>
      </c>
    </row>
    <row r="14500">
      <c r="A14500" s="10">
        <v>45235.0</v>
      </c>
      <c r="B14500" s="11" t="s">
        <v>129</v>
      </c>
      <c r="C14500" s="12">
        <v>2.0</v>
      </c>
      <c r="D14500" s="12">
        <f t="shared" si="1"/>
        <v>5</v>
      </c>
    </row>
    <row r="14501">
      <c r="A14501" s="10">
        <v>45235.0</v>
      </c>
      <c r="B14501" s="11" t="s">
        <v>1211</v>
      </c>
      <c r="C14501" s="12">
        <v>2.0</v>
      </c>
      <c r="D14501" s="12">
        <f t="shared" si="1"/>
        <v>5</v>
      </c>
    </row>
    <row r="14502">
      <c r="A14502" s="10">
        <v>45235.0</v>
      </c>
      <c r="B14502" s="11" t="s">
        <v>3568</v>
      </c>
      <c r="C14502" s="12">
        <v>2.0</v>
      </c>
      <c r="D14502" s="12">
        <f t="shared" si="1"/>
        <v>5</v>
      </c>
    </row>
    <row r="14503">
      <c r="A14503" s="10">
        <v>45235.0</v>
      </c>
      <c r="B14503" s="11" t="s">
        <v>7128</v>
      </c>
      <c r="C14503" s="12">
        <v>2.0</v>
      </c>
      <c r="D14503" s="12">
        <f t="shared" si="1"/>
        <v>5</v>
      </c>
    </row>
    <row r="14504">
      <c r="A14504" s="10">
        <v>45235.0</v>
      </c>
      <c r="B14504" s="11" t="s">
        <v>2223</v>
      </c>
      <c r="C14504" s="12">
        <v>2.0</v>
      </c>
      <c r="D14504" s="12">
        <f t="shared" si="1"/>
        <v>5</v>
      </c>
    </row>
    <row r="14505">
      <c r="A14505" s="10">
        <v>45235.0</v>
      </c>
      <c r="B14505" s="11" t="s">
        <v>1647</v>
      </c>
      <c r="C14505" s="12">
        <v>2.0</v>
      </c>
      <c r="D14505" s="12">
        <f t="shared" si="1"/>
        <v>5</v>
      </c>
    </row>
    <row r="14506">
      <c r="A14506" s="10">
        <v>45235.0</v>
      </c>
      <c r="B14506" s="11" t="s">
        <v>3489</v>
      </c>
      <c r="C14506" s="12">
        <v>2.0</v>
      </c>
      <c r="D14506" s="12">
        <f t="shared" si="1"/>
        <v>5</v>
      </c>
    </row>
    <row r="14507">
      <c r="A14507" s="10">
        <v>45235.0</v>
      </c>
      <c r="B14507" s="11" t="s">
        <v>1630</v>
      </c>
      <c r="C14507" s="12">
        <v>2.0</v>
      </c>
      <c r="D14507" s="12">
        <f t="shared" si="1"/>
        <v>5</v>
      </c>
    </row>
    <row r="14508">
      <c r="A14508" s="10">
        <v>45254.0</v>
      </c>
      <c r="B14508" s="11" t="s">
        <v>7129</v>
      </c>
      <c r="C14508" s="12">
        <v>2.0</v>
      </c>
      <c r="D14508" s="12">
        <f t="shared" si="1"/>
        <v>24</v>
      </c>
    </row>
    <row r="14509">
      <c r="A14509" s="10">
        <v>45254.0</v>
      </c>
      <c r="B14509" s="11" t="s">
        <v>7130</v>
      </c>
      <c r="C14509" s="12">
        <v>2.0</v>
      </c>
      <c r="D14509" s="12">
        <f t="shared" si="1"/>
        <v>24</v>
      </c>
    </row>
    <row r="14510">
      <c r="A14510" s="10">
        <v>45254.0</v>
      </c>
      <c r="B14510" s="11" t="s">
        <v>418</v>
      </c>
      <c r="C14510" s="12">
        <v>2.0</v>
      </c>
      <c r="D14510" s="12">
        <f t="shared" si="1"/>
        <v>24</v>
      </c>
    </row>
    <row r="14511">
      <c r="A14511" s="10">
        <v>45254.0</v>
      </c>
      <c r="B14511" s="11" t="s">
        <v>510</v>
      </c>
      <c r="C14511" s="12">
        <v>2.0</v>
      </c>
      <c r="D14511" s="12">
        <f t="shared" si="1"/>
        <v>24</v>
      </c>
    </row>
    <row r="14512">
      <c r="A14512" s="10">
        <v>45254.0</v>
      </c>
      <c r="B14512" s="11" t="s">
        <v>94</v>
      </c>
      <c r="C14512" s="12">
        <v>2.0</v>
      </c>
      <c r="D14512" s="12">
        <f t="shared" si="1"/>
        <v>24</v>
      </c>
    </row>
    <row r="14513">
      <c r="A14513" s="10">
        <v>45246.0</v>
      </c>
      <c r="B14513" s="11" t="s">
        <v>933</v>
      </c>
      <c r="C14513" s="12">
        <v>2.0</v>
      </c>
      <c r="D14513" s="12">
        <f t="shared" si="1"/>
        <v>16</v>
      </c>
    </row>
    <row r="14514">
      <c r="A14514" s="10">
        <v>45246.0</v>
      </c>
      <c r="B14514" s="11" t="s">
        <v>3693</v>
      </c>
      <c r="C14514" s="12">
        <v>2.0</v>
      </c>
      <c r="D14514" s="12">
        <f t="shared" si="1"/>
        <v>16</v>
      </c>
    </row>
    <row r="14515">
      <c r="A14515" s="10">
        <v>45246.0</v>
      </c>
      <c r="B14515" s="11" t="s">
        <v>7131</v>
      </c>
      <c r="C14515" s="12">
        <v>2.0</v>
      </c>
      <c r="D14515" s="12">
        <f t="shared" si="1"/>
        <v>16</v>
      </c>
    </row>
    <row r="14516">
      <c r="A14516" s="10">
        <v>45246.0</v>
      </c>
      <c r="B14516" s="11" t="s">
        <v>1477</v>
      </c>
      <c r="C14516" s="12">
        <v>2.0</v>
      </c>
      <c r="D14516" s="12">
        <f t="shared" si="1"/>
        <v>16</v>
      </c>
    </row>
    <row r="14517">
      <c r="A14517" s="10">
        <v>45246.0</v>
      </c>
      <c r="B14517" s="11" t="s">
        <v>3043</v>
      </c>
      <c r="C14517" s="12">
        <v>2.0</v>
      </c>
      <c r="D14517" s="12">
        <f t="shared" si="1"/>
        <v>16</v>
      </c>
    </row>
    <row r="14518">
      <c r="A14518" s="10">
        <v>45246.0</v>
      </c>
      <c r="B14518" s="11" t="s">
        <v>1925</v>
      </c>
      <c r="C14518" s="12">
        <v>2.0</v>
      </c>
      <c r="D14518" s="12">
        <f t="shared" si="1"/>
        <v>16</v>
      </c>
    </row>
    <row r="14519">
      <c r="A14519" s="10">
        <v>45246.0</v>
      </c>
      <c r="B14519" s="11" t="s">
        <v>6719</v>
      </c>
      <c r="C14519" s="12">
        <v>2.0</v>
      </c>
      <c r="D14519" s="12">
        <f t="shared" si="1"/>
        <v>16</v>
      </c>
    </row>
    <row r="14520">
      <c r="A14520" s="10">
        <v>45234.0</v>
      </c>
      <c r="B14520" s="11" t="s">
        <v>549</v>
      </c>
      <c r="C14520" s="12">
        <v>2.0</v>
      </c>
      <c r="D14520" s="12">
        <f t="shared" si="1"/>
        <v>4</v>
      </c>
    </row>
    <row r="14521">
      <c r="A14521" s="10">
        <v>45234.0</v>
      </c>
      <c r="B14521" s="11" t="s">
        <v>4818</v>
      </c>
      <c r="C14521" s="12">
        <v>2.0</v>
      </c>
      <c r="D14521" s="12">
        <f t="shared" si="1"/>
        <v>4</v>
      </c>
    </row>
    <row r="14522">
      <c r="A14522" s="10">
        <v>45234.0</v>
      </c>
      <c r="B14522" s="11" t="s">
        <v>2876</v>
      </c>
      <c r="C14522" s="12">
        <v>2.0</v>
      </c>
      <c r="D14522" s="12">
        <f t="shared" si="1"/>
        <v>4</v>
      </c>
    </row>
    <row r="14523">
      <c r="A14523" s="10">
        <v>45236.0</v>
      </c>
      <c r="B14523" s="11" t="s">
        <v>7132</v>
      </c>
      <c r="C14523" s="12">
        <v>2.0</v>
      </c>
      <c r="D14523" s="12">
        <f t="shared" si="1"/>
        <v>6</v>
      </c>
    </row>
    <row r="14524">
      <c r="A14524" s="10">
        <v>45236.0</v>
      </c>
      <c r="B14524" s="11" t="s">
        <v>1650</v>
      </c>
      <c r="C14524" s="12">
        <v>2.0</v>
      </c>
      <c r="D14524" s="12">
        <f t="shared" si="1"/>
        <v>6</v>
      </c>
    </row>
    <row r="14525">
      <c r="A14525" s="10">
        <v>45236.0</v>
      </c>
      <c r="B14525" s="11" t="s">
        <v>7133</v>
      </c>
      <c r="C14525" s="12">
        <v>2.0</v>
      </c>
      <c r="D14525" s="12">
        <f t="shared" si="1"/>
        <v>6</v>
      </c>
    </row>
    <row r="14526">
      <c r="A14526" s="10">
        <v>45236.0</v>
      </c>
      <c r="B14526" s="11" t="s">
        <v>3449</v>
      </c>
      <c r="C14526" s="12">
        <v>2.0</v>
      </c>
      <c r="D14526" s="12">
        <f t="shared" si="1"/>
        <v>6</v>
      </c>
    </row>
    <row r="14527">
      <c r="A14527" s="10">
        <v>45236.0</v>
      </c>
      <c r="B14527" s="11" t="s">
        <v>6727</v>
      </c>
      <c r="C14527" s="12">
        <v>2.0</v>
      </c>
      <c r="D14527" s="12">
        <f t="shared" si="1"/>
        <v>6</v>
      </c>
    </row>
    <row r="14528">
      <c r="A14528" s="10">
        <v>45236.0</v>
      </c>
      <c r="B14528" s="11" t="s">
        <v>7134</v>
      </c>
      <c r="C14528" s="12">
        <v>2.0</v>
      </c>
      <c r="D14528" s="12">
        <f t="shared" si="1"/>
        <v>6</v>
      </c>
    </row>
    <row r="14529">
      <c r="A14529" s="10">
        <v>45243.0</v>
      </c>
      <c r="B14529" s="11" t="s">
        <v>3855</v>
      </c>
      <c r="C14529" s="12">
        <v>2.0</v>
      </c>
      <c r="D14529" s="12">
        <f t="shared" si="1"/>
        <v>13</v>
      </c>
    </row>
    <row r="14530">
      <c r="A14530" s="10">
        <v>45243.0</v>
      </c>
      <c r="B14530" s="11" t="s">
        <v>1836</v>
      </c>
      <c r="C14530" s="12">
        <v>2.0</v>
      </c>
      <c r="D14530" s="12">
        <f t="shared" si="1"/>
        <v>13</v>
      </c>
    </row>
    <row r="14531">
      <c r="A14531" s="10">
        <v>45243.0</v>
      </c>
      <c r="B14531" s="11" t="s">
        <v>720</v>
      </c>
      <c r="C14531" s="12">
        <v>2.0</v>
      </c>
      <c r="D14531" s="12">
        <f t="shared" si="1"/>
        <v>13</v>
      </c>
    </row>
    <row r="14532">
      <c r="A14532" s="10">
        <v>45243.0</v>
      </c>
      <c r="B14532" s="11" t="s">
        <v>1173</v>
      </c>
      <c r="C14532" s="12">
        <v>2.0</v>
      </c>
      <c r="D14532" s="12">
        <f t="shared" si="1"/>
        <v>13</v>
      </c>
    </row>
    <row r="14533">
      <c r="A14533" s="10">
        <v>45243.0</v>
      </c>
      <c r="B14533" s="11" t="s">
        <v>1718</v>
      </c>
      <c r="C14533" s="12">
        <v>2.0</v>
      </c>
      <c r="D14533" s="12">
        <f t="shared" si="1"/>
        <v>13</v>
      </c>
    </row>
    <row r="14534">
      <c r="A14534" s="10">
        <v>45243.0</v>
      </c>
      <c r="B14534" s="11" t="s">
        <v>5249</v>
      </c>
      <c r="C14534" s="12">
        <v>2.0</v>
      </c>
      <c r="D14534" s="12">
        <f t="shared" si="1"/>
        <v>13</v>
      </c>
    </row>
    <row r="14535">
      <c r="A14535" s="10">
        <v>45243.0</v>
      </c>
      <c r="B14535" s="11" t="s">
        <v>2061</v>
      </c>
      <c r="C14535" s="12">
        <v>2.0</v>
      </c>
      <c r="D14535" s="12">
        <f t="shared" si="1"/>
        <v>13</v>
      </c>
    </row>
    <row r="14536">
      <c r="A14536" s="10">
        <v>45243.0</v>
      </c>
      <c r="B14536" s="11" t="s">
        <v>180</v>
      </c>
      <c r="C14536" s="12">
        <v>2.0</v>
      </c>
      <c r="D14536" s="12">
        <f t="shared" si="1"/>
        <v>13</v>
      </c>
    </row>
    <row r="14537">
      <c r="A14537" s="10">
        <v>45243.0</v>
      </c>
      <c r="B14537" s="11" t="s">
        <v>7135</v>
      </c>
      <c r="C14537" s="12">
        <v>2.0</v>
      </c>
      <c r="D14537" s="12">
        <f t="shared" si="1"/>
        <v>13</v>
      </c>
    </row>
    <row r="14538">
      <c r="A14538" s="10">
        <v>45243.0</v>
      </c>
      <c r="B14538" s="11" t="s">
        <v>3908</v>
      </c>
      <c r="C14538" s="12">
        <v>2.0</v>
      </c>
      <c r="D14538" s="12">
        <f t="shared" si="1"/>
        <v>13</v>
      </c>
    </row>
    <row r="14539">
      <c r="A14539" s="10">
        <v>45244.0</v>
      </c>
      <c r="B14539" s="11" t="s">
        <v>5964</v>
      </c>
      <c r="C14539" s="12">
        <v>2.0</v>
      </c>
      <c r="D14539" s="12">
        <f t="shared" si="1"/>
        <v>14</v>
      </c>
    </row>
    <row r="14540">
      <c r="A14540" s="10">
        <v>45244.0</v>
      </c>
      <c r="B14540" s="11" t="s">
        <v>1674</v>
      </c>
      <c r="C14540" s="12">
        <v>2.0</v>
      </c>
      <c r="D14540" s="12">
        <f t="shared" si="1"/>
        <v>14</v>
      </c>
    </row>
    <row r="14541">
      <c r="A14541" s="10">
        <v>45244.0</v>
      </c>
      <c r="B14541" s="11" t="s">
        <v>644</v>
      </c>
      <c r="C14541" s="12">
        <v>2.0</v>
      </c>
      <c r="D14541" s="12">
        <f t="shared" si="1"/>
        <v>14</v>
      </c>
    </row>
    <row r="14542">
      <c r="A14542" s="10">
        <v>45244.0</v>
      </c>
      <c r="B14542" s="11" t="s">
        <v>4615</v>
      </c>
      <c r="C14542" s="12">
        <v>2.0</v>
      </c>
      <c r="D14542" s="12">
        <f t="shared" si="1"/>
        <v>14</v>
      </c>
    </row>
    <row r="14543">
      <c r="A14543" s="10">
        <v>45244.0</v>
      </c>
      <c r="B14543" s="11" t="s">
        <v>7136</v>
      </c>
      <c r="C14543" s="12">
        <v>2.0</v>
      </c>
      <c r="D14543" s="12">
        <f t="shared" si="1"/>
        <v>14</v>
      </c>
    </row>
    <row r="14544">
      <c r="A14544" s="10">
        <v>45244.0</v>
      </c>
      <c r="B14544" s="11" t="s">
        <v>7137</v>
      </c>
      <c r="C14544" s="12">
        <v>2.0</v>
      </c>
      <c r="D14544" s="12">
        <f t="shared" si="1"/>
        <v>14</v>
      </c>
    </row>
    <row r="14545">
      <c r="A14545" s="10">
        <v>45244.0</v>
      </c>
      <c r="B14545" s="11" t="s">
        <v>4008</v>
      </c>
      <c r="C14545" s="12">
        <v>2.0</v>
      </c>
      <c r="D14545" s="12">
        <f t="shared" si="1"/>
        <v>14</v>
      </c>
    </row>
    <row r="14546">
      <c r="A14546" s="10">
        <v>45244.0</v>
      </c>
      <c r="B14546" s="11" t="s">
        <v>4302</v>
      </c>
      <c r="C14546" s="12">
        <v>2.0</v>
      </c>
      <c r="D14546" s="12">
        <f t="shared" si="1"/>
        <v>14</v>
      </c>
    </row>
    <row r="14547">
      <c r="A14547" s="10">
        <v>45244.0</v>
      </c>
      <c r="B14547" s="11" t="s">
        <v>2291</v>
      </c>
      <c r="C14547" s="12">
        <v>2.0</v>
      </c>
      <c r="D14547" s="12">
        <f t="shared" si="1"/>
        <v>14</v>
      </c>
    </row>
    <row r="14548">
      <c r="A14548" s="10">
        <v>45244.0</v>
      </c>
      <c r="B14548" s="11" t="s">
        <v>7138</v>
      </c>
      <c r="C14548" s="12">
        <v>2.0</v>
      </c>
      <c r="D14548" s="12">
        <f t="shared" si="1"/>
        <v>14</v>
      </c>
    </row>
    <row r="14549">
      <c r="A14549" s="10">
        <v>45249.0</v>
      </c>
      <c r="B14549" s="11" t="s">
        <v>7139</v>
      </c>
      <c r="C14549" s="12">
        <v>2.0</v>
      </c>
      <c r="D14549" s="12">
        <f t="shared" si="1"/>
        <v>19</v>
      </c>
    </row>
    <row r="14550">
      <c r="A14550" s="10">
        <v>45249.0</v>
      </c>
      <c r="B14550" s="11" t="s">
        <v>7140</v>
      </c>
      <c r="C14550" s="12">
        <v>2.0</v>
      </c>
      <c r="D14550" s="12">
        <f t="shared" si="1"/>
        <v>19</v>
      </c>
    </row>
    <row r="14551">
      <c r="A14551" s="10">
        <v>45245.0</v>
      </c>
      <c r="B14551" s="11" t="s">
        <v>7141</v>
      </c>
      <c r="C14551" s="12">
        <v>2.0</v>
      </c>
      <c r="D14551" s="12">
        <f t="shared" si="1"/>
        <v>15</v>
      </c>
    </row>
    <row r="14552">
      <c r="A14552" s="10">
        <v>45245.0</v>
      </c>
      <c r="B14552" s="11" t="s">
        <v>1418</v>
      </c>
      <c r="C14552" s="12">
        <v>2.0</v>
      </c>
      <c r="D14552" s="12">
        <f t="shared" si="1"/>
        <v>15</v>
      </c>
    </row>
    <row r="14553">
      <c r="A14553" s="10">
        <v>45245.0</v>
      </c>
      <c r="B14553" s="11" t="s">
        <v>1534</v>
      </c>
      <c r="C14553" s="12">
        <v>2.0</v>
      </c>
      <c r="D14553" s="12">
        <f t="shared" si="1"/>
        <v>15</v>
      </c>
    </row>
    <row r="14554">
      <c r="A14554" s="10">
        <v>45245.0</v>
      </c>
      <c r="B14554" s="11" t="s">
        <v>7142</v>
      </c>
      <c r="C14554" s="12">
        <v>2.0</v>
      </c>
      <c r="D14554" s="12">
        <f t="shared" si="1"/>
        <v>15</v>
      </c>
    </row>
    <row r="14555">
      <c r="A14555" s="10">
        <v>45245.0</v>
      </c>
      <c r="B14555" s="11" t="s">
        <v>6430</v>
      </c>
      <c r="C14555" s="12">
        <v>2.0</v>
      </c>
      <c r="D14555" s="12">
        <f t="shared" si="1"/>
        <v>15</v>
      </c>
    </row>
    <row r="14556">
      <c r="A14556" s="10">
        <v>45245.0</v>
      </c>
      <c r="B14556" s="11" t="s">
        <v>1662</v>
      </c>
      <c r="C14556" s="12">
        <v>2.0</v>
      </c>
      <c r="D14556" s="12">
        <f t="shared" si="1"/>
        <v>15</v>
      </c>
    </row>
    <row r="14557">
      <c r="A14557" s="10">
        <v>45245.0</v>
      </c>
      <c r="B14557" s="11" t="s">
        <v>7085</v>
      </c>
      <c r="C14557" s="12">
        <v>2.0</v>
      </c>
      <c r="D14557" s="12">
        <f t="shared" si="1"/>
        <v>15</v>
      </c>
    </row>
    <row r="14558">
      <c r="A14558" s="10">
        <v>45245.0</v>
      </c>
      <c r="B14558" s="11" t="s">
        <v>7143</v>
      </c>
      <c r="C14558" s="12">
        <v>2.0</v>
      </c>
      <c r="D14558" s="12">
        <f t="shared" si="1"/>
        <v>15</v>
      </c>
    </row>
    <row r="14559">
      <c r="A14559" s="10">
        <v>45245.0</v>
      </c>
      <c r="B14559" s="11" t="s">
        <v>3714</v>
      </c>
      <c r="C14559" s="12">
        <v>2.0</v>
      </c>
      <c r="D14559" s="12">
        <f t="shared" si="1"/>
        <v>15</v>
      </c>
    </row>
    <row r="14560">
      <c r="A14560" s="10">
        <v>45245.0</v>
      </c>
      <c r="B14560" s="11" t="s">
        <v>6411</v>
      </c>
      <c r="C14560" s="12">
        <v>2.0</v>
      </c>
      <c r="D14560" s="12">
        <f t="shared" si="1"/>
        <v>15</v>
      </c>
    </row>
    <row r="14561">
      <c r="A14561" s="10">
        <v>45245.0</v>
      </c>
      <c r="B14561" s="11" t="s">
        <v>2866</v>
      </c>
      <c r="C14561" s="12">
        <v>2.0</v>
      </c>
      <c r="D14561" s="12">
        <f t="shared" si="1"/>
        <v>15</v>
      </c>
    </row>
    <row r="14562">
      <c r="A14562" s="10">
        <v>45245.0</v>
      </c>
      <c r="B14562" s="11" t="s">
        <v>7144</v>
      </c>
      <c r="C14562" s="12">
        <v>2.0</v>
      </c>
      <c r="D14562" s="12">
        <f t="shared" si="1"/>
        <v>15</v>
      </c>
    </row>
    <row r="14563">
      <c r="A14563" s="10">
        <v>45245.0</v>
      </c>
      <c r="B14563" s="11" t="s">
        <v>5035</v>
      </c>
      <c r="C14563" s="12">
        <v>2.0</v>
      </c>
      <c r="D14563" s="12">
        <f t="shared" si="1"/>
        <v>15</v>
      </c>
    </row>
    <row r="14564">
      <c r="A14564" s="10">
        <v>45241.0</v>
      </c>
      <c r="B14564" s="11" t="s">
        <v>6281</v>
      </c>
      <c r="C14564" s="12">
        <v>2.0</v>
      </c>
      <c r="D14564" s="12">
        <f t="shared" si="1"/>
        <v>11</v>
      </c>
    </row>
    <row r="14565">
      <c r="A14565" s="10">
        <v>45241.0</v>
      </c>
      <c r="B14565" s="11" t="s">
        <v>833</v>
      </c>
      <c r="C14565" s="12">
        <v>2.0</v>
      </c>
      <c r="D14565" s="12">
        <f t="shared" si="1"/>
        <v>11</v>
      </c>
    </row>
    <row r="14566">
      <c r="A14566" s="10">
        <v>45241.0</v>
      </c>
      <c r="B14566" s="11" t="s">
        <v>1698</v>
      </c>
      <c r="C14566" s="12">
        <v>2.0</v>
      </c>
      <c r="D14566" s="12">
        <f t="shared" si="1"/>
        <v>11</v>
      </c>
    </row>
    <row r="14567">
      <c r="A14567" s="10">
        <v>45258.0</v>
      </c>
      <c r="B14567" s="11" t="s">
        <v>4631</v>
      </c>
      <c r="C14567" s="12">
        <v>2.0</v>
      </c>
      <c r="D14567" s="12">
        <f t="shared" si="1"/>
        <v>28</v>
      </c>
    </row>
    <row r="14568">
      <c r="A14568" s="10">
        <v>45258.0</v>
      </c>
      <c r="B14568" s="11" t="s">
        <v>3729</v>
      </c>
      <c r="C14568" s="12">
        <v>2.0</v>
      </c>
      <c r="D14568" s="12">
        <f t="shared" si="1"/>
        <v>28</v>
      </c>
    </row>
    <row r="14569">
      <c r="A14569" s="10">
        <v>45258.0</v>
      </c>
      <c r="B14569" s="11" t="s">
        <v>7145</v>
      </c>
      <c r="C14569" s="12">
        <v>2.0</v>
      </c>
      <c r="D14569" s="12">
        <f t="shared" si="1"/>
        <v>28</v>
      </c>
    </row>
    <row r="14570">
      <c r="A14570" s="10">
        <v>45258.0</v>
      </c>
      <c r="B14570" s="11" t="s">
        <v>1511</v>
      </c>
      <c r="C14570" s="12">
        <v>2.0</v>
      </c>
      <c r="D14570" s="12">
        <f t="shared" si="1"/>
        <v>28</v>
      </c>
    </row>
    <row r="14571">
      <c r="A14571" s="10">
        <v>45258.0</v>
      </c>
      <c r="B14571" s="11" t="s">
        <v>2171</v>
      </c>
      <c r="C14571" s="12">
        <v>2.0</v>
      </c>
      <c r="D14571" s="12">
        <f t="shared" si="1"/>
        <v>28</v>
      </c>
    </row>
    <row r="14572">
      <c r="A14572" s="10">
        <v>45258.0</v>
      </c>
      <c r="B14572" s="11" t="s">
        <v>1601</v>
      </c>
      <c r="C14572" s="12">
        <v>2.0</v>
      </c>
      <c r="D14572" s="12">
        <f t="shared" si="1"/>
        <v>28</v>
      </c>
    </row>
    <row r="14573">
      <c r="A14573" s="10">
        <v>45258.0</v>
      </c>
      <c r="B14573" s="11" t="s">
        <v>7005</v>
      </c>
      <c r="C14573" s="12">
        <v>2.0</v>
      </c>
      <c r="D14573" s="12">
        <f t="shared" si="1"/>
        <v>28</v>
      </c>
    </row>
    <row r="14574">
      <c r="A14574" s="10">
        <v>45248.0</v>
      </c>
      <c r="B14574" s="11" t="s">
        <v>7146</v>
      </c>
      <c r="C14574" s="12">
        <v>2.0</v>
      </c>
      <c r="D14574" s="12">
        <f t="shared" si="1"/>
        <v>18</v>
      </c>
    </row>
    <row r="14575">
      <c r="A14575" s="10">
        <v>45259.0</v>
      </c>
      <c r="B14575" s="11" t="s">
        <v>7147</v>
      </c>
      <c r="C14575" s="12">
        <v>2.0</v>
      </c>
      <c r="D14575" s="12">
        <f t="shared" si="1"/>
        <v>29</v>
      </c>
    </row>
    <row r="14576">
      <c r="A14576" s="10">
        <v>45259.0</v>
      </c>
      <c r="B14576" s="11" t="s">
        <v>728</v>
      </c>
      <c r="C14576" s="12">
        <v>2.0</v>
      </c>
      <c r="D14576" s="12">
        <f t="shared" si="1"/>
        <v>29</v>
      </c>
    </row>
    <row r="14577">
      <c r="A14577" s="10">
        <v>45259.0</v>
      </c>
      <c r="B14577" s="11" t="s">
        <v>3420</v>
      </c>
      <c r="C14577" s="12">
        <v>2.0</v>
      </c>
      <c r="D14577" s="12">
        <f t="shared" si="1"/>
        <v>29</v>
      </c>
    </row>
    <row r="14578">
      <c r="A14578" s="10">
        <v>45259.0</v>
      </c>
      <c r="B14578" s="11" t="s">
        <v>4648</v>
      </c>
      <c r="C14578" s="12">
        <v>2.0</v>
      </c>
      <c r="D14578" s="12">
        <f t="shared" si="1"/>
        <v>29</v>
      </c>
    </row>
    <row r="14579">
      <c r="A14579" s="10">
        <v>45259.0</v>
      </c>
      <c r="B14579" s="11" t="s">
        <v>7148</v>
      </c>
      <c r="C14579" s="12">
        <v>2.0</v>
      </c>
      <c r="D14579" s="12">
        <f t="shared" si="1"/>
        <v>29</v>
      </c>
    </row>
    <row r="14580">
      <c r="A14580" s="10">
        <v>45259.0</v>
      </c>
      <c r="B14580" s="11" t="s">
        <v>33</v>
      </c>
      <c r="C14580" s="12">
        <v>2.0</v>
      </c>
      <c r="D14580" s="12">
        <f t="shared" si="1"/>
        <v>29</v>
      </c>
    </row>
    <row r="14581">
      <c r="A14581" s="10">
        <v>45259.0</v>
      </c>
      <c r="B14581" s="11" t="s">
        <v>7149</v>
      </c>
      <c r="C14581" s="12">
        <v>2.0</v>
      </c>
      <c r="D14581" s="12">
        <f t="shared" si="1"/>
        <v>29</v>
      </c>
    </row>
    <row r="14582">
      <c r="A14582" s="10">
        <v>45259.0</v>
      </c>
      <c r="B14582" s="11" t="s">
        <v>7150</v>
      </c>
      <c r="C14582" s="12">
        <v>2.0</v>
      </c>
      <c r="D14582" s="12">
        <f t="shared" si="1"/>
        <v>29</v>
      </c>
    </row>
    <row r="14583">
      <c r="A14583" s="10">
        <v>45242.0</v>
      </c>
      <c r="B14583" s="11" t="s">
        <v>3514</v>
      </c>
      <c r="C14583" s="12">
        <v>2.0</v>
      </c>
      <c r="D14583" s="12">
        <f t="shared" si="1"/>
        <v>12</v>
      </c>
    </row>
    <row r="14584">
      <c r="A14584" s="10">
        <v>45242.0</v>
      </c>
      <c r="B14584" s="11" t="s">
        <v>7151</v>
      </c>
      <c r="C14584" s="12">
        <v>2.0</v>
      </c>
      <c r="D14584" s="12">
        <f t="shared" si="1"/>
        <v>12</v>
      </c>
    </row>
    <row r="14585">
      <c r="A14585" s="10">
        <v>45242.0</v>
      </c>
      <c r="B14585" s="11" t="s">
        <v>772</v>
      </c>
      <c r="C14585" s="12">
        <v>2.0</v>
      </c>
      <c r="D14585" s="12">
        <f t="shared" si="1"/>
        <v>12</v>
      </c>
    </row>
    <row r="14586">
      <c r="A14586" s="10">
        <v>45242.0</v>
      </c>
      <c r="B14586" s="11" t="s">
        <v>81</v>
      </c>
      <c r="C14586" s="12">
        <v>2.0</v>
      </c>
      <c r="D14586" s="12">
        <f t="shared" si="1"/>
        <v>12</v>
      </c>
    </row>
    <row r="14587">
      <c r="A14587" s="10">
        <v>45238.0</v>
      </c>
      <c r="B14587" s="11" t="s">
        <v>1275</v>
      </c>
      <c r="C14587" s="12">
        <v>2.0</v>
      </c>
      <c r="D14587" s="12">
        <f t="shared" si="1"/>
        <v>8</v>
      </c>
    </row>
    <row r="14588">
      <c r="A14588" s="10">
        <v>45238.0</v>
      </c>
      <c r="B14588" s="11" t="s">
        <v>5582</v>
      </c>
      <c r="C14588" s="12">
        <v>2.0</v>
      </c>
      <c r="D14588" s="12">
        <f t="shared" si="1"/>
        <v>8</v>
      </c>
    </row>
    <row r="14589">
      <c r="A14589" s="10">
        <v>45238.0</v>
      </c>
      <c r="B14589" s="11" t="s">
        <v>127</v>
      </c>
      <c r="C14589" s="12">
        <v>2.0</v>
      </c>
      <c r="D14589" s="12">
        <f t="shared" si="1"/>
        <v>8</v>
      </c>
    </row>
    <row r="14590">
      <c r="A14590" s="10">
        <v>45238.0</v>
      </c>
      <c r="B14590" s="11" t="s">
        <v>7152</v>
      </c>
      <c r="C14590" s="12">
        <v>2.0</v>
      </c>
      <c r="D14590" s="12">
        <f t="shared" si="1"/>
        <v>8</v>
      </c>
    </row>
    <row r="14591">
      <c r="A14591" s="10">
        <v>45238.0</v>
      </c>
      <c r="B14591" s="11" t="s">
        <v>1156</v>
      </c>
      <c r="C14591" s="12">
        <v>2.0</v>
      </c>
      <c r="D14591" s="12">
        <f t="shared" si="1"/>
        <v>8</v>
      </c>
    </row>
    <row r="14592">
      <c r="A14592" s="10">
        <v>45238.0</v>
      </c>
      <c r="B14592" s="11" t="s">
        <v>1163</v>
      </c>
      <c r="C14592" s="12">
        <v>2.0</v>
      </c>
      <c r="D14592" s="12">
        <f t="shared" si="1"/>
        <v>8</v>
      </c>
    </row>
    <row r="14593">
      <c r="A14593" s="10">
        <v>45238.0</v>
      </c>
      <c r="B14593" s="11" t="s">
        <v>6033</v>
      </c>
      <c r="C14593" s="12">
        <v>2.0</v>
      </c>
      <c r="D14593" s="12">
        <f t="shared" si="1"/>
        <v>8</v>
      </c>
    </row>
    <row r="14594">
      <c r="A14594" s="10">
        <v>45238.0</v>
      </c>
      <c r="B14594" s="11" t="s">
        <v>634</v>
      </c>
      <c r="C14594" s="12">
        <v>2.0</v>
      </c>
      <c r="D14594" s="12">
        <f t="shared" si="1"/>
        <v>8</v>
      </c>
    </row>
    <row r="14595">
      <c r="A14595" s="10">
        <v>45238.0</v>
      </c>
      <c r="B14595" s="11" t="s">
        <v>7153</v>
      </c>
      <c r="C14595" s="12">
        <v>2.0</v>
      </c>
      <c r="D14595" s="12">
        <f t="shared" si="1"/>
        <v>8</v>
      </c>
    </row>
    <row r="14596">
      <c r="A14596" s="10">
        <v>45231.0</v>
      </c>
      <c r="B14596" s="11" t="s">
        <v>7154</v>
      </c>
      <c r="C14596" s="12">
        <v>2.0</v>
      </c>
      <c r="D14596" s="12">
        <f t="shared" si="1"/>
        <v>1</v>
      </c>
    </row>
    <row r="14597">
      <c r="A14597" s="10">
        <v>45231.0</v>
      </c>
      <c r="B14597" s="11" t="s">
        <v>2230</v>
      </c>
      <c r="C14597" s="12">
        <v>2.0</v>
      </c>
      <c r="D14597" s="12">
        <f t="shared" si="1"/>
        <v>1</v>
      </c>
    </row>
    <row r="14598">
      <c r="A14598" s="10">
        <v>45231.0</v>
      </c>
      <c r="B14598" s="11" t="s">
        <v>7155</v>
      </c>
      <c r="C14598" s="12">
        <v>2.0</v>
      </c>
      <c r="D14598" s="12">
        <f t="shared" si="1"/>
        <v>1</v>
      </c>
    </row>
    <row r="14599">
      <c r="A14599" s="10">
        <v>45231.0</v>
      </c>
      <c r="B14599" s="11" t="s">
        <v>7156</v>
      </c>
      <c r="C14599" s="12">
        <v>2.0</v>
      </c>
      <c r="D14599" s="12">
        <f t="shared" si="1"/>
        <v>1</v>
      </c>
    </row>
    <row r="14600">
      <c r="A14600" s="10">
        <v>45231.0</v>
      </c>
      <c r="B14600" s="11" t="s">
        <v>1023</v>
      </c>
      <c r="C14600" s="12">
        <v>2.0</v>
      </c>
      <c r="D14600" s="12">
        <f t="shared" si="1"/>
        <v>1</v>
      </c>
    </row>
    <row r="14601">
      <c r="A14601" s="10">
        <v>45231.0</v>
      </c>
      <c r="B14601" s="11" t="s">
        <v>697</v>
      </c>
      <c r="C14601" s="12">
        <v>2.0</v>
      </c>
      <c r="D14601" s="12">
        <f t="shared" si="1"/>
        <v>1</v>
      </c>
    </row>
    <row r="14602">
      <c r="A14602" s="10">
        <v>45231.0</v>
      </c>
      <c r="B14602" s="11" t="s">
        <v>7089</v>
      </c>
      <c r="C14602" s="12">
        <v>2.0</v>
      </c>
      <c r="D14602" s="12">
        <f t="shared" si="1"/>
        <v>1</v>
      </c>
    </row>
    <row r="14603">
      <c r="A14603" s="10">
        <v>45240.0</v>
      </c>
      <c r="B14603" s="11" t="s">
        <v>264</v>
      </c>
      <c r="C14603" s="12">
        <v>2.0</v>
      </c>
      <c r="D14603" s="12">
        <f t="shared" si="1"/>
        <v>10</v>
      </c>
    </row>
    <row r="14604">
      <c r="A14604" s="10">
        <v>45240.0</v>
      </c>
      <c r="B14604" s="11" t="s">
        <v>2598</v>
      </c>
      <c r="C14604" s="12">
        <v>2.0</v>
      </c>
      <c r="D14604" s="12">
        <f t="shared" si="1"/>
        <v>10</v>
      </c>
    </row>
    <row r="14605">
      <c r="A14605" s="10">
        <v>45240.0</v>
      </c>
      <c r="B14605" s="11" t="s">
        <v>5113</v>
      </c>
      <c r="C14605" s="12">
        <v>2.0</v>
      </c>
      <c r="D14605" s="12">
        <f t="shared" si="1"/>
        <v>10</v>
      </c>
    </row>
    <row r="14606">
      <c r="A14606" s="10">
        <v>45240.0</v>
      </c>
      <c r="B14606" s="11" t="s">
        <v>2826</v>
      </c>
      <c r="C14606" s="12">
        <v>2.0</v>
      </c>
      <c r="D14606" s="12">
        <f t="shared" si="1"/>
        <v>10</v>
      </c>
    </row>
    <row r="14607">
      <c r="A14607" s="10">
        <v>45240.0</v>
      </c>
      <c r="B14607" s="11" t="s">
        <v>129</v>
      </c>
      <c r="C14607" s="12">
        <v>2.0</v>
      </c>
      <c r="D14607" s="12">
        <f t="shared" si="1"/>
        <v>10</v>
      </c>
    </row>
    <row r="14608">
      <c r="A14608" s="10">
        <v>45240.0</v>
      </c>
      <c r="B14608" s="11" t="s">
        <v>2347</v>
      </c>
      <c r="C14608" s="12">
        <v>2.0</v>
      </c>
      <c r="D14608" s="12">
        <f t="shared" si="1"/>
        <v>10</v>
      </c>
    </row>
    <row r="14609">
      <c r="A14609" s="10">
        <v>45240.0</v>
      </c>
      <c r="B14609" s="11" t="s">
        <v>572</v>
      </c>
      <c r="C14609" s="12">
        <v>2.0</v>
      </c>
      <c r="D14609" s="12">
        <f t="shared" si="1"/>
        <v>10</v>
      </c>
    </row>
    <row r="14610">
      <c r="A14610" s="10">
        <v>45240.0</v>
      </c>
      <c r="B14610" s="11" t="s">
        <v>981</v>
      </c>
      <c r="C14610" s="12">
        <v>2.0</v>
      </c>
      <c r="D14610" s="12">
        <f t="shared" si="1"/>
        <v>10</v>
      </c>
    </row>
    <row r="14611">
      <c r="A14611" s="10">
        <v>45240.0</v>
      </c>
      <c r="B14611" s="11" t="s">
        <v>5312</v>
      </c>
      <c r="C14611" s="12">
        <v>2.0</v>
      </c>
      <c r="D14611" s="12">
        <f t="shared" si="1"/>
        <v>10</v>
      </c>
    </row>
    <row r="14612">
      <c r="A14612" s="10">
        <v>45240.0</v>
      </c>
      <c r="B14612" s="11" t="s">
        <v>2317</v>
      </c>
      <c r="C14612" s="12">
        <v>2.0</v>
      </c>
      <c r="D14612" s="12">
        <f t="shared" si="1"/>
        <v>10</v>
      </c>
    </row>
    <row r="14613">
      <c r="A14613" s="10">
        <v>45240.0</v>
      </c>
      <c r="B14613" s="11" t="s">
        <v>25</v>
      </c>
      <c r="C14613" s="12">
        <v>2.0</v>
      </c>
      <c r="D14613" s="12">
        <f t="shared" si="1"/>
        <v>10</v>
      </c>
    </row>
    <row r="14614">
      <c r="A14614" s="10">
        <v>45240.0</v>
      </c>
      <c r="B14614" s="11" t="s">
        <v>3746</v>
      </c>
      <c r="C14614" s="12">
        <v>2.0</v>
      </c>
      <c r="D14614" s="12">
        <f t="shared" si="1"/>
        <v>10</v>
      </c>
    </row>
    <row r="14615">
      <c r="A14615" s="10">
        <v>45240.0</v>
      </c>
      <c r="B14615" s="11" t="s">
        <v>3197</v>
      </c>
      <c r="C14615" s="12">
        <v>2.0</v>
      </c>
      <c r="D14615" s="12">
        <f t="shared" si="1"/>
        <v>10</v>
      </c>
    </row>
    <row r="14616">
      <c r="A14616" s="10">
        <v>45233.0</v>
      </c>
      <c r="B14616" s="11" t="s">
        <v>2952</v>
      </c>
      <c r="C14616" s="12">
        <v>2.0</v>
      </c>
      <c r="D14616" s="12">
        <f t="shared" si="1"/>
        <v>3</v>
      </c>
    </row>
    <row r="14617">
      <c r="A14617" s="10">
        <v>45233.0</v>
      </c>
      <c r="B14617" s="11" t="s">
        <v>594</v>
      </c>
      <c r="C14617" s="12">
        <v>2.0</v>
      </c>
      <c r="D14617" s="12">
        <f t="shared" si="1"/>
        <v>3</v>
      </c>
    </row>
    <row r="14618">
      <c r="A14618" s="10">
        <v>45233.0</v>
      </c>
      <c r="B14618" s="11" t="s">
        <v>51</v>
      </c>
      <c r="C14618" s="12">
        <v>2.0</v>
      </c>
      <c r="D14618" s="12">
        <f t="shared" si="1"/>
        <v>3</v>
      </c>
    </row>
    <row r="14619">
      <c r="A14619" s="10">
        <v>45233.0</v>
      </c>
      <c r="B14619" s="11" t="s">
        <v>3092</v>
      </c>
      <c r="C14619" s="12">
        <v>2.0</v>
      </c>
      <c r="D14619" s="12">
        <f t="shared" si="1"/>
        <v>3</v>
      </c>
    </row>
    <row r="14620">
      <c r="A14620" s="10">
        <v>45233.0</v>
      </c>
      <c r="B14620" s="11" t="s">
        <v>2680</v>
      </c>
      <c r="C14620" s="12">
        <v>2.0</v>
      </c>
      <c r="D14620" s="12">
        <f t="shared" si="1"/>
        <v>3</v>
      </c>
    </row>
    <row r="14621">
      <c r="A14621" s="10">
        <v>45233.0</v>
      </c>
      <c r="B14621" s="11" t="s">
        <v>7157</v>
      </c>
      <c r="C14621" s="12">
        <v>2.0</v>
      </c>
      <c r="D14621" s="12">
        <f t="shared" si="1"/>
        <v>3</v>
      </c>
    </row>
    <row r="14622">
      <c r="A14622" s="10">
        <v>45233.0</v>
      </c>
      <c r="B14622" s="11" t="s">
        <v>7158</v>
      </c>
      <c r="C14622" s="12">
        <v>2.0</v>
      </c>
      <c r="D14622" s="12">
        <f t="shared" si="1"/>
        <v>3</v>
      </c>
    </row>
    <row r="14623">
      <c r="A14623" s="10">
        <v>45233.0</v>
      </c>
      <c r="B14623" s="11" t="s">
        <v>7159</v>
      </c>
      <c r="C14623" s="12">
        <v>2.0</v>
      </c>
      <c r="D14623" s="12">
        <f t="shared" si="1"/>
        <v>3</v>
      </c>
    </row>
    <row r="14624">
      <c r="A14624" s="10">
        <v>45233.0</v>
      </c>
      <c r="B14624" s="11" t="s">
        <v>1428</v>
      </c>
      <c r="C14624" s="12">
        <v>2.0</v>
      </c>
      <c r="D14624" s="12">
        <f t="shared" si="1"/>
        <v>3</v>
      </c>
    </row>
    <row r="14625">
      <c r="A14625" s="10">
        <v>45233.0</v>
      </c>
      <c r="B14625" s="11" t="s">
        <v>7160</v>
      </c>
      <c r="C14625" s="12">
        <v>2.0</v>
      </c>
      <c r="D14625" s="12">
        <f t="shared" si="1"/>
        <v>3</v>
      </c>
    </row>
    <row r="14626">
      <c r="A14626" s="10">
        <v>45233.0</v>
      </c>
      <c r="B14626" s="11" t="s">
        <v>2267</v>
      </c>
      <c r="C14626" s="12">
        <v>2.0</v>
      </c>
      <c r="D14626" s="12">
        <f t="shared" si="1"/>
        <v>3</v>
      </c>
    </row>
    <row r="14627">
      <c r="A14627" s="10">
        <v>45233.0</v>
      </c>
      <c r="B14627" s="11" t="s">
        <v>110</v>
      </c>
      <c r="C14627" s="12">
        <v>2.0</v>
      </c>
      <c r="D14627" s="12">
        <f t="shared" si="1"/>
        <v>3</v>
      </c>
    </row>
    <row r="14628">
      <c r="A14628" s="10">
        <v>45233.0</v>
      </c>
      <c r="B14628" s="11" t="s">
        <v>7161</v>
      </c>
      <c r="C14628" s="12">
        <v>2.0</v>
      </c>
      <c r="D14628" s="12">
        <f t="shared" si="1"/>
        <v>3</v>
      </c>
    </row>
    <row r="14629">
      <c r="A14629" s="10">
        <v>45233.0</v>
      </c>
      <c r="B14629" s="11" t="s">
        <v>7162</v>
      </c>
      <c r="C14629" s="12">
        <v>2.0</v>
      </c>
      <c r="D14629" s="12">
        <f t="shared" si="1"/>
        <v>3</v>
      </c>
    </row>
    <row r="14630">
      <c r="A14630" s="10">
        <v>45233.0</v>
      </c>
      <c r="B14630" s="11" t="s">
        <v>7163</v>
      </c>
      <c r="C14630" s="12">
        <v>2.0</v>
      </c>
      <c r="D14630" s="12">
        <f t="shared" si="1"/>
        <v>3</v>
      </c>
    </row>
    <row r="14631">
      <c r="A14631" s="10">
        <v>45233.0</v>
      </c>
      <c r="B14631" s="11" t="s">
        <v>320</v>
      </c>
      <c r="C14631" s="12">
        <v>2.0</v>
      </c>
      <c r="D14631" s="12">
        <f t="shared" si="1"/>
        <v>3</v>
      </c>
    </row>
    <row r="14632">
      <c r="A14632" s="10">
        <v>45233.0</v>
      </c>
      <c r="B14632" s="11" t="s">
        <v>6027</v>
      </c>
      <c r="C14632" s="12">
        <v>2.0</v>
      </c>
      <c r="D14632" s="12">
        <f t="shared" si="1"/>
        <v>3</v>
      </c>
    </row>
    <row r="14633">
      <c r="A14633" s="10">
        <v>45250.0</v>
      </c>
      <c r="B14633" s="11" t="s">
        <v>535</v>
      </c>
      <c r="C14633" s="12">
        <v>2.0</v>
      </c>
      <c r="D14633" s="12">
        <f t="shared" si="1"/>
        <v>20</v>
      </c>
    </row>
    <row r="14634">
      <c r="A14634" s="10">
        <v>45250.0</v>
      </c>
      <c r="B14634" s="11" t="s">
        <v>1361</v>
      </c>
      <c r="C14634" s="12">
        <v>2.0</v>
      </c>
      <c r="D14634" s="12">
        <f t="shared" si="1"/>
        <v>20</v>
      </c>
    </row>
    <row r="14635">
      <c r="A14635" s="10">
        <v>45250.0</v>
      </c>
      <c r="B14635" s="11" t="s">
        <v>6275</v>
      </c>
      <c r="C14635" s="12">
        <v>2.0</v>
      </c>
      <c r="D14635" s="12">
        <f t="shared" si="1"/>
        <v>20</v>
      </c>
    </row>
    <row r="14636">
      <c r="A14636" s="10">
        <v>45250.0</v>
      </c>
      <c r="B14636" s="11" t="s">
        <v>1866</v>
      </c>
      <c r="C14636" s="12">
        <v>2.0</v>
      </c>
      <c r="D14636" s="12">
        <f t="shared" si="1"/>
        <v>20</v>
      </c>
    </row>
    <row r="14637">
      <c r="A14637" s="10">
        <v>45250.0</v>
      </c>
      <c r="B14637" s="11" t="s">
        <v>1118</v>
      </c>
      <c r="C14637" s="12">
        <v>2.0</v>
      </c>
      <c r="D14637" s="12">
        <f t="shared" si="1"/>
        <v>20</v>
      </c>
    </row>
    <row r="14638">
      <c r="A14638" s="10">
        <v>45250.0</v>
      </c>
      <c r="B14638" s="11" t="s">
        <v>145</v>
      </c>
      <c r="C14638" s="12">
        <v>2.0</v>
      </c>
      <c r="D14638" s="12">
        <f t="shared" si="1"/>
        <v>20</v>
      </c>
    </row>
    <row r="14639">
      <c r="A14639" s="10">
        <v>45250.0</v>
      </c>
      <c r="B14639" s="11" t="s">
        <v>7164</v>
      </c>
      <c r="C14639" s="12">
        <v>2.0</v>
      </c>
      <c r="D14639" s="12">
        <f t="shared" si="1"/>
        <v>20</v>
      </c>
    </row>
    <row r="14640">
      <c r="A14640" s="10">
        <v>45250.0</v>
      </c>
      <c r="B14640" s="11" t="s">
        <v>1263</v>
      </c>
      <c r="C14640" s="12">
        <v>2.0</v>
      </c>
      <c r="D14640" s="12">
        <f t="shared" si="1"/>
        <v>20</v>
      </c>
    </row>
    <row r="14641">
      <c r="A14641" s="10">
        <v>45250.0</v>
      </c>
      <c r="B14641" s="11" t="s">
        <v>7165</v>
      </c>
      <c r="C14641" s="12">
        <v>2.0</v>
      </c>
      <c r="D14641" s="12">
        <f t="shared" si="1"/>
        <v>20</v>
      </c>
    </row>
    <row r="14642">
      <c r="A14642" s="10">
        <v>45250.0</v>
      </c>
      <c r="B14642" s="11" t="s">
        <v>5927</v>
      </c>
      <c r="C14642" s="12">
        <v>2.0</v>
      </c>
      <c r="D14642" s="12">
        <f t="shared" si="1"/>
        <v>20</v>
      </c>
    </row>
    <row r="14643">
      <c r="A14643" s="10">
        <v>45250.0</v>
      </c>
      <c r="B14643" s="11" t="s">
        <v>7166</v>
      </c>
      <c r="C14643" s="12">
        <v>2.0</v>
      </c>
      <c r="D14643" s="12">
        <f t="shared" si="1"/>
        <v>20</v>
      </c>
    </row>
    <row r="14644">
      <c r="A14644" s="10">
        <v>45250.0</v>
      </c>
      <c r="B14644" s="11" t="s">
        <v>6913</v>
      </c>
      <c r="C14644" s="12">
        <v>2.0</v>
      </c>
      <c r="D14644" s="12">
        <f t="shared" si="1"/>
        <v>20</v>
      </c>
    </row>
    <row r="14645">
      <c r="A14645" s="10">
        <v>45250.0</v>
      </c>
      <c r="B14645" s="11" t="s">
        <v>6222</v>
      </c>
      <c r="C14645" s="12">
        <v>2.0</v>
      </c>
      <c r="D14645" s="12">
        <f t="shared" si="1"/>
        <v>20</v>
      </c>
    </row>
    <row r="14646">
      <c r="A14646" s="10">
        <v>45250.0</v>
      </c>
      <c r="B14646" s="11" t="s">
        <v>7167</v>
      </c>
      <c r="C14646" s="12">
        <v>2.0</v>
      </c>
      <c r="D14646" s="12">
        <f t="shared" si="1"/>
        <v>20</v>
      </c>
    </row>
    <row r="14647">
      <c r="A14647" s="10">
        <v>45250.0</v>
      </c>
      <c r="B14647" s="11" t="s">
        <v>329</v>
      </c>
      <c r="C14647" s="12">
        <v>2.0</v>
      </c>
      <c r="D14647" s="12">
        <f t="shared" si="1"/>
        <v>20</v>
      </c>
    </row>
    <row r="14648">
      <c r="A14648" s="10">
        <v>45252.0</v>
      </c>
      <c r="B14648" s="11" t="s">
        <v>1821</v>
      </c>
      <c r="C14648" s="12">
        <v>2.0</v>
      </c>
      <c r="D14648" s="12">
        <f t="shared" si="1"/>
        <v>22</v>
      </c>
    </row>
    <row r="14649">
      <c r="A14649" s="10">
        <v>45252.0</v>
      </c>
      <c r="B14649" s="11" t="s">
        <v>5620</v>
      </c>
      <c r="C14649" s="12">
        <v>2.0</v>
      </c>
      <c r="D14649" s="12">
        <f t="shared" si="1"/>
        <v>22</v>
      </c>
    </row>
    <row r="14650">
      <c r="A14650" s="10">
        <v>45252.0</v>
      </c>
      <c r="B14650" s="11" t="s">
        <v>7168</v>
      </c>
      <c r="C14650" s="12">
        <v>2.0</v>
      </c>
      <c r="D14650" s="12">
        <f t="shared" si="1"/>
        <v>22</v>
      </c>
    </row>
    <row r="14651">
      <c r="A14651" s="10">
        <v>45252.0</v>
      </c>
      <c r="B14651" s="11" t="s">
        <v>4627</v>
      </c>
      <c r="C14651" s="12">
        <v>2.0</v>
      </c>
      <c r="D14651" s="12">
        <f t="shared" si="1"/>
        <v>22</v>
      </c>
    </row>
    <row r="14652">
      <c r="A14652" s="10">
        <v>45252.0</v>
      </c>
      <c r="B14652" s="11" t="s">
        <v>300</v>
      </c>
      <c r="C14652" s="12">
        <v>2.0</v>
      </c>
      <c r="D14652" s="12">
        <f t="shared" si="1"/>
        <v>22</v>
      </c>
    </row>
    <row r="14653">
      <c r="A14653" s="10">
        <v>45252.0</v>
      </c>
      <c r="B14653" s="11" t="s">
        <v>1121</v>
      </c>
      <c r="C14653" s="12">
        <v>2.0</v>
      </c>
      <c r="D14653" s="12">
        <f t="shared" si="1"/>
        <v>22</v>
      </c>
    </row>
    <row r="14654">
      <c r="A14654" s="10">
        <v>45252.0</v>
      </c>
      <c r="B14654" s="11" t="s">
        <v>7169</v>
      </c>
      <c r="C14654" s="12">
        <v>2.0</v>
      </c>
      <c r="D14654" s="12">
        <f t="shared" si="1"/>
        <v>22</v>
      </c>
    </row>
    <row r="14655">
      <c r="A14655" s="10">
        <v>45252.0</v>
      </c>
      <c r="B14655" s="11" t="s">
        <v>7170</v>
      </c>
      <c r="C14655" s="12">
        <v>2.0</v>
      </c>
      <c r="D14655" s="12">
        <f t="shared" si="1"/>
        <v>22</v>
      </c>
    </row>
    <row r="14656">
      <c r="A14656" s="10">
        <v>45252.0</v>
      </c>
      <c r="B14656" s="11" t="s">
        <v>7171</v>
      </c>
      <c r="C14656" s="12">
        <v>2.0</v>
      </c>
      <c r="D14656" s="12">
        <f t="shared" si="1"/>
        <v>22</v>
      </c>
    </row>
    <row r="14657">
      <c r="A14657" s="10">
        <v>45251.0</v>
      </c>
      <c r="B14657" s="11" t="s">
        <v>933</v>
      </c>
      <c r="C14657" s="12">
        <v>2.0</v>
      </c>
      <c r="D14657" s="12">
        <f t="shared" si="1"/>
        <v>21</v>
      </c>
    </row>
    <row r="14658">
      <c r="A14658" s="10">
        <v>45251.0</v>
      </c>
      <c r="B14658" s="11" t="s">
        <v>5821</v>
      </c>
      <c r="C14658" s="12">
        <v>2.0</v>
      </c>
      <c r="D14658" s="12">
        <f t="shared" si="1"/>
        <v>21</v>
      </c>
    </row>
    <row r="14659">
      <c r="A14659" s="10">
        <v>45251.0</v>
      </c>
      <c r="B14659" s="11" t="s">
        <v>7172</v>
      </c>
      <c r="C14659" s="12">
        <v>2.0</v>
      </c>
      <c r="D14659" s="12">
        <f t="shared" si="1"/>
        <v>21</v>
      </c>
    </row>
    <row r="14660">
      <c r="A14660" s="10">
        <v>45251.0</v>
      </c>
      <c r="B14660" s="11" t="s">
        <v>3047</v>
      </c>
      <c r="C14660" s="12">
        <v>2.0</v>
      </c>
      <c r="D14660" s="12">
        <f t="shared" si="1"/>
        <v>21</v>
      </c>
    </row>
    <row r="14661">
      <c r="A14661" s="10">
        <v>45251.0</v>
      </c>
      <c r="B14661" s="11" t="s">
        <v>6446</v>
      </c>
      <c r="C14661" s="12">
        <v>2.0</v>
      </c>
      <c r="D14661" s="12">
        <f t="shared" si="1"/>
        <v>21</v>
      </c>
    </row>
    <row r="14662">
      <c r="A14662" s="10">
        <v>45251.0</v>
      </c>
      <c r="B14662" s="11" t="s">
        <v>6835</v>
      </c>
      <c r="C14662" s="12">
        <v>2.0</v>
      </c>
      <c r="D14662" s="12">
        <f t="shared" si="1"/>
        <v>21</v>
      </c>
    </row>
    <row r="14663">
      <c r="A14663" s="10">
        <v>45251.0</v>
      </c>
      <c r="B14663" s="11" t="s">
        <v>2694</v>
      </c>
      <c r="C14663" s="12">
        <v>2.0</v>
      </c>
      <c r="D14663" s="12">
        <f t="shared" si="1"/>
        <v>21</v>
      </c>
    </row>
    <row r="14664">
      <c r="A14664" s="10">
        <v>45251.0</v>
      </c>
      <c r="B14664" s="11" t="s">
        <v>870</v>
      </c>
      <c r="C14664" s="12">
        <v>2.0</v>
      </c>
      <c r="D14664" s="12">
        <f t="shared" si="1"/>
        <v>21</v>
      </c>
    </row>
    <row r="14665">
      <c r="A14665" s="10">
        <v>45251.0</v>
      </c>
      <c r="B14665" s="11" t="s">
        <v>7173</v>
      </c>
      <c r="C14665" s="12">
        <v>2.0</v>
      </c>
      <c r="D14665" s="12">
        <f t="shared" si="1"/>
        <v>21</v>
      </c>
    </row>
    <row r="14666">
      <c r="A14666" s="10">
        <v>45257.0</v>
      </c>
      <c r="B14666" s="11" t="s">
        <v>55</v>
      </c>
      <c r="C14666" s="12">
        <v>2.0</v>
      </c>
      <c r="D14666" s="12">
        <f t="shared" si="1"/>
        <v>27</v>
      </c>
    </row>
    <row r="14667">
      <c r="A14667" s="10">
        <v>45257.0</v>
      </c>
      <c r="B14667" s="11" t="s">
        <v>764</v>
      </c>
      <c r="C14667" s="12">
        <v>2.0</v>
      </c>
      <c r="D14667" s="12">
        <f t="shared" si="1"/>
        <v>27</v>
      </c>
    </row>
    <row r="14668">
      <c r="A14668" s="10">
        <v>45257.0</v>
      </c>
      <c r="B14668" s="11" t="s">
        <v>7174</v>
      </c>
      <c r="C14668" s="12">
        <v>2.0</v>
      </c>
      <c r="D14668" s="12">
        <f t="shared" si="1"/>
        <v>27</v>
      </c>
    </row>
    <row r="14669">
      <c r="A14669" s="10">
        <v>45257.0</v>
      </c>
      <c r="B14669" s="11" t="s">
        <v>1995</v>
      </c>
      <c r="C14669" s="12">
        <v>2.0</v>
      </c>
      <c r="D14669" s="12">
        <f t="shared" si="1"/>
        <v>27</v>
      </c>
    </row>
    <row r="14670">
      <c r="A14670" s="10">
        <v>45257.0</v>
      </c>
      <c r="B14670" s="11" t="s">
        <v>2952</v>
      </c>
      <c r="C14670" s="12">
        <v>2.0</v>
      </c>
      <c r="D14670" s="12">
        <f t="shared" si="1"/>
        <v>27</v>
      </c>
    </row>
    <row r="14671">
      <c r="A14671" s="10">
        <v>45257.0</v>
      </c>
      <c r="B14671" s="11" t="s">
        <v>7175</v>
      </c>
      <c r="C14671" s="12">
        <v>2.0</v>
      </c>
      <c r="D14671" s="12">
        <f t="shared" si="1"/>
        <v>27</v>
      </c>
    </row>
    <row r="14672">
      <c r="A14672" s="10">
        <v>45257.0</v>
      </c>
      <c r="B14672" s="11" t="s">
        <v>7176</v>
      </c>
      <c r="C14672" s="12">
        <v>2.0</v>
      </c>
      <c r="D14672" s="12">
        <f t="shared" si="1"/>
        <v>27</v>
      </c>
    </row>
    <row r="14673">
      <c r="A14673" s="10">
        <v>45257.0</v>
      </c>
      <c r="B14673" s="11" t="s">
        <v>785</v>
      </c>
      <c r="C14673" s="12">
        <v>2.0</v>
      </c>
      <c r="D14673" s="12">
        <f t="shared" si="1"/>
        <v>27</v>
      </c>
    </row>
    <row r="14674">
      <c r="A14674" s="10">
        <v>45257.0</v>
      </c>
      <c r="B14674" s="11" t="s">
        <v>3056</v>
      </c>
      <c r="C14674" s="12">
        <v>2.0</v>
      </c>
      <c r="D14674" s="12">
        <f t="shared" si="1"/>
        <v>27</v>
      </c>
    </row>
    <row r="14675">
      <c r="A14675" s="10">
        <v>45257.0</v>
      </c>
      <c r="B14675" s="11" t="s">
        <v>5249</v>
      </c>
      <c r="C14675" s="12">
        <v>2.0</v>
      </c>
      <c r="D14675" s="12">
        <f t="shared" si="1"/>
        <v>27</v>
      </c>
    </row>
    <row r="14676">
      <c r="A14676" s="10">
        <v>45257.0</v>
      </c>
      <c r="B14676" s="11" t="s">
        <v>269</v>
      </c>
      <c r="C14676" s="12">
        <v>2.0</v>
      </c>
      <c r="D14676" s="12">
        <f t="shared" si="1"/>
        <v>27</v>
      </c>
    </row>
    <row r="14677">
      <c r="A14677" s="10">
        <v>45260.0</v>
      </c>
      <c r="B14677" s="11" t="s">
        <v>3488</v>
      </c>
      <c r="C14677" s="12">
        <v>2.0</v>
      </c>
      <c r="D14677" s="12">
        <f t="shared" si="1"/>
        <v>30</v>
      </c>
    </row>
    <row r="14678">
      <c r="A14678" s="10">
        <v>45260.0</v>
      </c>
      <c r="B14678" s="11" t="s">
        <v>7177</v>
      </c>
      <c r="C14678" s="12">
        <v>2.0</v>
      </c>
      <c r="D14678" s="12">
        <f t="shared" si="1"/>
        <v>30</v>
      </c>
    </row>
    <row r="14679">
      <c r="A14679" s="10">
        <v>45260.0</v>
      </c>
      <c r="B14679" s="11" t="s">
        <v>7178</v>
      </c>
      <c r="C14679" s="12">
        <v>2.0</v>
      </c>
      <c r="D14679" s="12">
        <f t="shared" si="1"/>
        <v>30</v>
      </c>
    </row>
    <row r="14680">
      <c r="A14680" s="10">
        <v>45260.0</v>
      </c>
      <c r="B14680" s="11" t="s">
        <v>1206</v>
      </c>
      <c r="C14680" s="12">
        <v>2.0</v>
      </c>
      <c r="D14680" s="12">
        <f t="shared" si="1"/>
        <v>30</v>
      </c>
    </row>
    <row r="14681">
      <c r="A14681" s="10">
        <v>45260.0</v>
      </c>
      <c r="B14681" s="11" t="s">
        <v>892</v>
      </c>
      <c r="C14681" s="12">
        <v>2.0</v>
      </c>
      <c r="D14681" s="12">
        <f t="shared" si="1"/>
        <v>30</v>
      </c>
    </row>
    <row r="14682">
      <c r="A14682" s="10">
        <v>45239.0</v>
      </c>
      <c r="B14682" s="11" t="s">
        <v>1463</v>
      </c>
      <c r="C14682" s="12">
        <v>2.0</v>
      </c>
      <c r="D14682" s="12">
        <f t="shared" si="1"/>
        <v>9</v>
      </c>
    </row>
    <row r="14683">
      <c r="A14683" s="10">
        <v>45239.0</v>
      </c>
      <c r="B14683" s="11" t="s">
        <v>255</v>
      </c>
      <c r="C14683" s="12">
        <v>2.0</v>
      </c>
      <c r="D14683" s="12">
        <f t="shared" si="1"/>
        <v>9</v>
      </c>
    </row>
    <row r="14684">
      <c r="A14684" s="10">
        <v>45239.0</v>
      </c>
      <c r="B14684" s="11" t="s">
        <v>2141</v>
      </c>
      <c r="C14684" s="12">
        <v>2.0</v>
      </c>
      <c r="D14684" s="12">
        <f t="shared" si="1"/>
        <v>9</v>
      </c>
    </row>
    <row r="14685">
      <c r="A14685" s="10">
        <v>45239.0</v>
      </c>
      <c r="B14685" s="11" t="s">
        <v>4512</v>
      </c>
      <c r="C14685" s="12">
        <v>2.0</v>
      </c>
      <c r="D14685" s="12">
        <f t="shared" si="1"/>
        <v>9</v>
      </c>
    </row>
    <row r="14686">
      <c r="A14686" s="10">
        <v>45239.0</v>
      </c>
      <c r="B14686" s="11" t="s">
        <v>4814</v>
      </c>
      <c r="C14686" s="12">
        <v>2.0</v>
      </c>
      <c r="D14686" s="12">
        <f t="shared" si="1"/>
        <v>9</v>
      </c>
    </row>
    <row r="14687">
      <c r="A14687" s="10">
        <v>45239.0</v>
      </c>
      <c r="B14687" s="11" t="s">
        <v>6822</v>
      </c>
      <c r="C14687" s="12">
        <v>2.0</v>
      </c>
      <c r="D14687" s="12">
        <f t="shared" si="1"/>
        <v>9</v>
      </c>
    </row>
    <row r="14688">
      <c r="A14688" s="10">
        <v>45239.0</v>
      </c>
      <c r="B14688" s="11" t="s">
        <v>1662</v>
      </c>
      <c r="C14688" s="12">
        <v>2.0</v>
      </c>
      <c r="D14688" s="12">
        <f t="shared" si="1"/>
        <v>9</v>
      </c>
    </row>
    <row r="14689">
      <c r="A14689" s="10">
        <v>45239.0</v>
      </c>
      <c r="B14689" s="11" t="s">
        <v>6581</v>
      </c>
      <c r="C14689" s="12">
        <v>2.0</v>
      </c>
      <c r="D14689" s="12">
        <f t="shared" si="1"/>
        <v>9</v>
      </c>
    </row>
    <row r="14690">
      <c r="A14690" s="10">
        <v>45239.0</v>
      </c>
      <c r="B14690" s="11" t="s">
        <v>1245</v>
      </c>
      <c r="C14690" s="12">
        <v>2.0</v>
      </c>
      <c r="D14690" s="12">
        <f t="shared" si="1"/>
        <v>9</v>
      </c>
    </row>
    <row r="14691">
      <c r="A14691" s="10">
        <v>45239.0</v>
      </c>
      <c r="B14691" s="11" t="s">
        <v>666</v>
      </c>
      <c r="C14691" s="12">
        <v>2.0</v>
      </c>
      <c r="D14691" s="12">
        <f t="shared" si="1"/>
        <v>9</v>
      </c>
    </row>
    <row r="14692">
      <c r="A14692" s="10">
        <v>45239.0</v>
      </c>
      <c r="B14692" s="11" t="s">
        <v>5365</v>
      </c>
      <c r="C14692" s="12">
        <v>2.0</v>
      </c>
      <c r="D14692" s="12">
        <f t="shared" si="1"/>
        <v>9</v>
      </c>
    </row>
    <row r="14693">
      <c r="A14693" s="10">
        <v>45232.0</v>
      </c>
      <c r="B14693" s="11" t="s">
        <v>258</v>
      </c>
      <c r="C14693" s="12">
        <v>2.0</v>
      </c>
      <c r="D14693" s="12">
        <f t="shared" si="1"/>
        <v>2</v>
      </c>
    </row>
    <row r="14694">
      <c r="A14694" s="10">
        <v>45232.0</v>
      </c>
      <c r="B14694" s="11" t="s">
        <v>2449</v>
      </c>
      <c r="C14694" s="12">
        <v>2.0</v>
      </c>
      <c r="D14694" s="12">
        <f t="shared" si="1"/>
        <v>2</v>
      </c>
    </row>
    <row r="14695">
      <c r="A14695" s="10">
        <v>45232.0</v>
      </c>
      <c r="B14695" s="11" t="s">
        <v>7179</v>
      </c>
      <c r="C14695" s="12">
        <v>2.0</v>
      </c>
      <c r="D14695" s="12">
        <f t="shared" si="1"/>
        <v>2</v>
      </c>
    </row>
    <row r="14696">
      <c r="A14696" s="10">
        <v>45232.0</v>
      </c>
      <c r="B14696" s="11" t="s">
        <v>2494</v>
      </c>
      <c r="C14696" s="12">
        <v>2.0</v>
      </c>
      <c r="D14696" s="12">
        <f t="shared" si="1"/>
        <v>2</v>
      </c>
    </row>
    <row r="14697">
      <c r="A14697" s="10">
        <v>45232.0</v>
      </c>
      <c r="B14697" s="11" t="s">
        <v>5491</v>
      </c>
      <c r="C14697" s="12">
        <v>2.0</v>
      </c>
      <c r="D14697" s="12">
        <f t="shared" si="1"/>
        <v>2</v>
      </c>
    </row>
    <row r="14698">
      <c r="A14698" s="10">
        <v>45232.0</v>
      </c>
      <c r="B14698" s="11" t="s">
        <v>5005</v>
      </c>
      <c r="C14698" s="12">
        <v>2.0</v>
      </c>
      <c r="D14698" s="12">
        <f t="shared" si="1"/>
        <v>2</v>
      </c>
    </row>
    <row r="14699">
      <c r="A14699" s="10">
        <v>45232.0</v>
      </c>
      <c r="B14699" s="11" t="s">
        <v>7180</v>
      </c>
      <c r="C14699" s="12">
        <v>2.0</v>
      </c>
      <c r="D14699" s="12">
        <f t="shared" si="1"/>
        <v>2</v>
      </c>
    </row>
    <row r="14700">
      <c r="A14700" s="10">
        <v>45232.0</v>
      </c>
      <c r="B14700" s="11" t="s">
        <v>7181</v>
      </c>
      <c r="C14700" s="12">
        <v>2.0</v>
      </c>
      <c r="D14700" s="12">
        <f t="shared" si="1"/>
        <v>2</v>
      </c>
    </row>
    <row r="14701">
      <c r="A14701" s="10">
        <v>45232.0</v>
      </c>
      <c r="B14701" s="11" t="s">
        <v>7182</v>
      </c>
      <c r="C14701" s="12">
        <v>2.0</v>
      </c>
      <c r="D14701" s="12">
        <f t="shared" si="1"/>
        <v>2</v>
      </c>
    </row>
    <row r="14702">
      <c r="A14702" s="10">
        <v>45232.0</v>
      </c>
      <c r="B14702" s="11" t="s">
        <v>3746</v>
      </c>
      <c r="C14702" s="12">
        <v>2.0</v>
      </c>
      <c r="D14702" s="12">
        <f t="shared" si="1"/>
        <v>2</v>
      </c>
    </row>
    <row r="14703">
      <c r="A14703" s="10">
        <v>45232.0</v>
      </c>
      <c r="B14703" s="11" t="s">
        <v>5926</v>
      </c>
      <c r="C14703" s="12">
        <v>2.0</v>
      </c>
      <c r="D14703" s="12">
        <f t="shared" si="1"/>
        <v>2</v>
      </c>
    </row>
    <row r="14704">
      <c r="A14704" s="10">
        <v>45237.0</v>
      </c>
      <c r="B14704" s="11" t="s">
        <v>2610</v>
      </c>
      <c r="C14704" s="12">
        <v>2.0</v>
      </c>
      <c r="D14704" s="12">
        <f t="shared" si="1"/>
        <v>7</v>
      </c>
    </row>
    <row r="14705">
      <c r="A14705" s="10">
        <v>45237.0</v>
      </c>
      <c r="B14705" s="11" t="s">
        <v>5979</v>
      </c>
      <c r="C14705" s="12">
        <v>2.0</v>
      </c>
      <c r="D14705" s="12">
        <f t="shared" si="1"/>
        <v>7</v>
      </c>
    </row>
    <row r="14706">
      <c r="A14706" s="10">
        <v>45237.0</v>
      </c>
      <c r="B14706" s="11" t="s">
        <v>51</v>
      </c>
      <c r="C14706" s="12">
        <v>2.0</v>
      </c>
      <c r="D14706" s="12">
        <f t="shared" si="1"/>
        <v>7</v>
      </c>
    </row>
    <row r="14707">
      <c r="A14707" s="10">
        <v>45237.0</v>
      </c>
      <c r="B14707" s="11" t="s">
        <v>7183</v>
      </c>
      <c r="C14707" s="12">
        <v>2.0</v>
      </c>
      <c r="D14707" s="12">
        <f t="shared" si="1"/>
        <v>7</v>
      </c>
    </row>
    <row r="14708">
      <c r="A14708" s="10">
        <v>45237.0</v>
      </c>
      <c r="B14708" s="11" t="s">
        <v>6348</v>
      </c>
      <c r="C14708" s="12">
        <v>2.0</v>
      </c>
      <c r="D14708" s="12">
        <f t="shared" si="1"/>
        <v>7</v>
      </c>
    </row>
    <row r="14709">
      <c r="A14709" s="10">
        <v>45237.0</v>
      </c>
      <c r="B14709" s="11" t="s">
        <v>1718</v>
      </c>
      <c r="C14709" s="12">
        <v>2.0</v>
      </c>
      <c r="D14709" s="12">
        <f t="shared" si="1"/>
        <v>7</v>
      </c>
    </row>
    <row r="14710">
      <c r="A14710" s="10">
        <v>45237.0</v>
      </c>
      <c r="B14710" s="11" t="s">
        <v>7184</v>
      </c>
      <c r="C14710" s="12">
        <v>2.0</v>
      </c>
      <c r="D14710" s="12">
        <f t="shared" si="1"/>
        <v>7</v>
      </c>
    </row>
    <row r="14711">
      <c r="A14711" s="10">
        <v>45237.0</v>
      </c>
      <c r="B14711" s="11" t="s">
        <v>91</v>
      </c>
      <c r="C14711" s="12">
        <v>2.0</v>
      </c>
      <c r="D14711" s="12">
        <f t="shared" si="1"/>
        <v>7</v>
      </c>
    </row>
    <row r="14712">
      <c r="A14712" s="10">
        <v>45237.0</v>
      </c>
      <c r="B14712" s="11" t="s">
        <v>7185</v>
      </c>
      <c r="C14712" s="12">
        <v>2.0</v>
      </c>
      <c r="D14712" s="12">
        <f t="shared" si="1"/>
        <v>7</v>
      </c>
    </row>
    <row r="14713">
      <c r="A14713" s="10">
        <v>45237.0</v>
      </c>
      <c r="B14713" s="11" t="s">
        <v>1156</v>
      </c>
      <c r="C14713" s="12">
        <v>2.0</v>
      </c>
      <c r="D14713" s="12">
        <f t="shared" si="1"/>
        <v>7</v>
      </c>
    </row>
    <row r="14714">
      <c r="A14714" s="10">
        <v>45237.0</v>
      </c>
      <c r="B14714" s="11" t="s">
        <v>4306</v>
      </c>
      <c r="C14714" s="12">
        <v>2.0</v>
      </c>
      <c r="D14714" s="12">
        <f t="shared" si="1"/>
        <v>7</v>
      </c>
    </row>
    <row r="14715">
      <c r="A14715" s="10">
        <v>45237.0</v>
      </c>
      <c r="B14715" s="11" t="s">
        <v>341</v>
      </c>
      <c r="C14715" s="12">
        <v>2.0</v>
      </c>
      <c r="D14715" s="12">
        <f t="shared" si="1"/>
        <v>7</v>
      </c>
    </row>
    <row r="14716">
      <c r="A14716" s="10">
        <v>45237.0</v>
      </c>
      <c r="B14716" s="11" t="s">
        <v>7186</v>
      </c>
      <c r="C14716" s="12">
        <v>2.0</v>
      </c>
      <c r="D14716" s="12">
        <f t="shared" si="1"/>
        <v>7</v>
      </c>
    </row>
    <row r="14717">
      <c r="A14717" s="10">
        <v>45237.0</v>
      </c>
      <c r="B14717" s="11" t="s">
        <v>586</v>
      </c>
      <c r="C14717" s="12">
        <v>2.0</v>
      </c>
      <c r="D14717" s="12">
        <f t="shared" si="1"/>
        <v>7</v>
      </c>
    </row>
    <row r="14718">
      <c r="A14718" s="10">
        <v>45256.0</v>
      </c>
      <c r="B14718" s="11" t="s">
        <v>5885</v>
      </c>
      <c r="C14718" s="12">
        <v>2.0</v>
      </c>
      <c r="D14718" s="12">
        <f t="shared" si="1"/>
        <v>26</v>
      </c>
    </row>
    <row r="14719">
      <c r="A14719" s="10">
        <v>45256.0</v>
      </c>
      <c r="B14719" s="11" t="s">
        <v>7082</v>
      </c>
      <c r="C14719" s="12">
        <v>2.0</v>
      </c>
      <c r="D14719" s="12">
        <f t="shared" si="1"/>
        <v>26</v>
      </c>
    </row>
    <row r="14720">
      <c r="A14720" s="10">
        <v>45256.0</v>
      </c>
      <c r="B14720" s="11" t="s">
        <v>1300</v>
      </c>
      <c r="C14720" s="12">
        <v>2.0</v>
      </c>
      <c r="D14720" s="12">
        <f t="shared" si="1"/>
        <v>26</v>
      </c>
    </row>
    <row r="14721">
      <c r="A14721" s="10">
        <v>45256.0</v>
      </c>
      <c r="B14721" s="11" t="s">
        <v>7187</v>
      </c>
      <c r="C14721" s="12">
        <v>2.0</v>
      </c>
      <c r="D14721" s="12">
        <f t="shared" si="1"/>
        <v>26</v>
      </c>
    </row>
    <row r="14722">
      <c r="A14722" s="10">
        <v>45256.0</v>
      </c>
      <c r="B14722" s="11" t="s">
        <v>530</v>
      </c>
      <c r="C14722" s="12">
        <v>2.0</v>
      </c>
      <c r="D14722" s="12">
        <f t="shared" si="1"/>
        <v>26</v>
      </c>
    </row>
    <row r="14723">
      <c r="A14723" s="10">
        <v>45256.0</v>
      </c>
      <c r="B14723" s="11" t="s">
        <v>7188</v>
      </c>
      <c r="C14723" s="12">
        <v>2.0</v>
      </c>
      <c r="D14723" s="12">
        <f t="shared" si="1"/>
        <v>26</v>
      </c>
    </row>
    <row r="14724">
      <c r="A14724" s="10">
        <v>45256.0</v>
      </c>
      <c r="B14724" s="11" t="s">
        <v>707</v>
      </c>
      <c r="C14724" s="12">
        <v>2.0</v>
      </c>
      <c r="D14724" s="12">
        <f t="shared" si="1"/>
        <v>26</v>
      </c>
    </row>
    <row r="14725">
      <c r="A14725" s="10">
        <v>45256.0</v>
      </c>
      <c r="B14725" s="11" t="s">
        <v>644</v>
      </c>
      <c r="C14725" s="12">
        <v>2.0</v>
      </c>
      <c r="D14725" s="12">
        <f t="shared" si="1"/>
        <v>26</v>
      </c>
    </row>
    <row r="14726">
      <c r="A14726" s="10">
        <v>45256.0</v>
      </c>
      <c r="B14726" s="11" t="s">
        <v>2276</v>
      </c>
      <c r="C14726" s="12">
        <v>2.0</v>
      </c>
      <c r="D14726" s="12">
        <f t="shared" si="1"/>
        <v>26</v>
      </c>
    </row>
    <row r="14727">
      <c r="A14727" s="10">
        <v>45255.0</v>
      </c>
      <c r="B14727" s="11" t="s">
        <v>7189</v>
      </c>
      <c r="C14727" s="12">
        <v>2.0</v>
      </c>
      <c r="D14727" s="12">
        <f t="shared" si="1"/>
        <v>25</v>
      </c>
    </row>
    <row r="14728">
      <c r="A14728" s="10">
        <v>45255.0</v>
      </c>
      <c r="B14728" s="11" t="s">
        <v>5867</v>
      </c>
      <c r="C14728" s="12">
        <v>2.0</v>
      </c>
      <c r="D14728" s="12">
        <f t="shared" si="1"/>
        <v>25</v>
      </c>
    </row>
    <row r="14729">
      <c r="A14729" s="10">
        <v>45255.0</v>
      </c>
      <c r="B14729" s="11" t="s">
        <v>7190</v>
      </c>
      <c r="C14729" s="12">
        <v>2.0</v>
      </c>
      <c r="D14729" s="12">
        <f t="shared" si="1"/>
        <v>25</v>
      </c>
    </row>
    <row r="14730">
      <c r="A14730" s="10">
        <v>45247.0</v>
      </c>
      <c r="B14730" s="11" t="s">
        <v>143</v>
      </c>
      <c r="C14730" s="12">
        <v>2.0</v>
      </c>
      <c r="D14730" s="12">
        <f t="shared" si="1"/>
        <v>17</v>
      </c>
    </row>
    <row r="14731">
      <c r="A14731" s="10">
        <v>45247.0</v>
      </c>
      <c r="B14731" s="11" t="s">
        <v>7191</v>
      </c>
      <c r="C14731" s="12">
        <v>2.0</v>
      </c>
      <c r="D14731" s="12">
        <f t="shared" si="1"/>
        <v>17</v>
      </c>
    </row>
    <row r="14732">
      <c r="A14732" s="10">
        <v>45247.0</v>
      </c>
      <c r="B14732" s="11" t="s">
        <v>7192</v>
      </c>
      <c r="C14732" s="12">
        <v>2.0</v>
      </c>
      <c r="D14732" s="12">
        <f t="shared" si="1"/>
        <v>17</v>
      </c>
    </row>
    <row r="14733">
      <c r="A14733" s="10">
        <v>45247.0</v>
      </c>
      <c r="B14733" s="11" t="s">
        <v>2141</v>
      </c>
      <c r="C14733" s="12">
        <v>2.0</v>
      </c>
      <c r="D14733" s="12">
        <f t="shared" si="1"/>
        <v>17</v>
      </c>
    </row>
    <row r="14734">
      <c r="A14734" s="10">
        <v>45247.0</v>
      </c>
      <c r="B14734" s="11" t="s">
        <v>207</v>
      </c>
      <c r="C14734" s="12">
        <v>2.0</v>
      </c>
      <c r="D14734" s="12">
        <f t="shared" si="1"/>
        <v>17</v>
      </c>
    </row>
    <row r="14735">
      <c r="A14735" s="10">
        <v>45247.0</v>
      </c>
      <c r="B14735" s="11" t="s">
        <v>138</v>
      </c>
      <c r="C14735" s="12">
        <v>2.0</v>
      </c>
      <c r="D14735" s="12">
        <f t="shared" si="1"/>
        <v>17</v>
      </c>
    </row>
    <row r="14736">
      <c r="A14736" s="10">
        <v>45247.0</v>
      </c>
      <c r="B14736" s="11" t="s">
        <v>3985</v>
      </c>
      <c r="C14736" s="12">
        <v>2.0</v>
      </c>
      <c r="D14736" s="12">
        <f t="shared" si="1"/>
        <v>17</v>
      </c>
    </row>
    <row r="14737">
      <c r="A14737" s="10">
        <v>45247.0</v>
      </c>
      <c r="B14737" s="11" t="s">
        <v>7093</v>
      </c>
      <c r="C14737" s="12">
        <v>2.0</v>
      </c>
      <c r="D14737" s="12">
        <f t="shared" si="1"/>
        <v>17</v>
      </c>
    </row>
    <row r="14738">
      <c r="A14738" s="10">
        <v>45247.0</v>
      </c>
      <c r="B14738" s="11" t="s">
        <v>6029</v>
      </c>
      <c r="C14738" s="12">
        <v>2.0</v>
      </c>
      <c r="D14738" s="12">
        <f t="shared" si="1"/>
        <v>17</v>
      </c>
    </row>
    <row r="14739">
      <c r="A14739" s="10">
        <v>45247.0</v>
      </c>
      <c r="B14739" s="11" t="s">
        <v>7193</v>
      </c>
      <c r="C14739" s="12">
        <v>2.0</v>
      </c>
      <c r="D14739" s="12">
        <f t="shared" si="1"/>
        <v>17</v>
      </c>
    </row>
    <row r="14740">
      <c r="A14740" s="10">
        <v>45247.0</v>
      </c>
      <c r="B14740" s="11" t="s">
        <v>1650</v>
      </c>
      <c r="C14740" s="12">
        <v>2.0</v>
      </c>
      <c r="D14740" s="12">
        <f t="shared" si="1"/>
        <v>17</v>
      </c>
    </row>
    <row r="14741">
      <c r="A14741" s="10">
        <v>45247.0</v>
      </c>
      <c r="B14741" s="11" t="s">
        <v>243</v>
      </c>
      <c r="C14741" s="12">
        <v>2.0</v>
      </c>
      <c r="D14741" s="12">
        <f t="shared" si="1"/>
        <v>17</v>
      </c>
    </row>
    <row r="14742">
      <c r="A14742" s="10">
        <v>45253.0</v>
      </c>
      <c r="B14742" s="11" t="s">
        <v>3050</v>
      </c>
      <c r="C14742" s="12">
        <v>2.0</v>
      </c>
      <c r="D14742" s="12">
        <f t="shared" si="1"/>
        <v>23</v>
      </c>
    </row>
    <row r="14743">
      <c r="A14743" s="10">
        <v>45253.0</v>
      </c>
      <c r="B14743" s="11" t="s">
        <v>7194</v>
      </c>
      <c r="C14743" s="12">
        <v>2.0</v>
      </c>
      <c r="D14743" s="12">
        <f t="shared" si="1"/>
        <v>23</v>
      </c>
    </row>
    <row r="14744">
      <c r="A14744" s="10">
        <v>45253.0</v>
      </c>
      <c r="B14744" s="11" t="s">
        <v>7195</v>
      </c>
      <c r="C14744" s="12">
        <v>2.0</v>
      </c>
      <c r="D14744" s="12">
        <f t="shared" si="1"/>
        <v>23</v>
      </c>
    </row>
    <row r="14745">
      <c r="A14745" s="10">
        <v>45253.0</v>
      </c>
      <c r="B14745" s="11" t="s">
        <v>403</v>
      </c>
      <c r="C14745" s="12">
        <v>2.0</v>
      </c>
      <c r="D14745" s="12">
        <f t="shared" si="1"/>
        <v>23</v>
      </c>
    </row>
    <row r="14746">
      <c r="A14746" s="10">
        <v>45253.0</v>
      </c>
      <c r="B14746" s="11" t="s">
        <v>320</v>
      </c>
      <c r="C14746" s="12">
        <v>2.0</v>
      </c>
      <c r="D14746" s="12">
        <f t="shared" si="1"/>
        <v>23</v>
      </c>
    </row>
    <row r="14747">
      <c r="A14747" s="10">
        <v>45253.0</v>
      </c>
      <c r="B14747" s="11" t="s">
        <v>295</v>
      </c>
      <c r="C14747" s="12">
        <v>2.0</v>
      </c>
      <c r="D14747" s="12">
        <f t="shared" si="1"/>
        <v>23</v>
      </c>
    </row>
    <row r="14748">
      <c r="A14748" s="10">
        <v>45253.0</v>
      </c>
      <c r="B14748" s="11" t="s">
        <v>112</v>
      </c>
      <c r="C14748" s="12">
        <v>2.0</v>
      </c>
      <c r="D14748" s="12">
        <f t="shared" si="1"/>
        <v>23</v>
      </c>
    </row>
    <row r="14749">
      <c r="A14749" s="10">
        <v>45253.0</v>
      </c>
      <c r="B14749" s="11" t="s">
        <v>5869</v>
      </c>
      <c r="C14749" s="12">
        <v>2.0</v>
      </c>
      <c r="D14749" s="12">
        <f t="shared" si="1"/>
        <v>23</v>
      </c>
    </row>
    <row r="14750">
      <c r="A14750" s="10">
        <v>45253.0</v>
      </c>
      <c r="B14750" s="11" t="s">
        <v>6359</v>
      </c>
      <c r="C14750" s="12">
        <v>2.0</v>
      </c>
      <c r="D14750" s="12">
        <f t="shared" si="1"/>
        <v>23</v>
      </c>
    </row>
    <row r="14751">
      <c r="A14751" s="10">
        <v>45253.0</v>
      </c>
      <c r="B14751" s="11" t="s">
        <v>1990</v>
      </c>
      <c r="C14751" s="12">
        <v>2.0</v>
      </c>
      <c r="D14751" s="12">
        <f t="shared" si="1"/>
        <v>23</v>
      </c>
    </row>
    <row r="14752">
      <c r="A14752" s="10">
        <v>45235.0</v>
      </c>
      <c r="B14752" s="11" t="s">
        <v>272</v>
      </c>
      <c r="C14752" s="12">
        <v>2.0</v>
      </c>
      <c r="D14752" s="12">
        <f t="shared" si="1"/>
        <v>5</v>
      </c>
    </row>
    <row r="14753">
      <c r="A14753" s="10">
        <v>45235.0</v>
      </c>
      <c r="B14753" s="11" t="s">
        <v>1678</v>
      </c>
      <c r="C14753" s="12">
        <v>2.0</v>
      </c>
      <c r="D14753" s="12">
        <f t="shared" si="1"/>
        <v>5</v>
      </c>
    </row>
    <row r="14754">
      <c r="A14754" s="10">
        <v>45254.0</v>
      </c>
      <c r="B14754" s="11" t="s">
        <v>6987</v>
      </c>
      <c r="C14754" s="12">
        <v>2.0</v>
      </c>
      <c r="D14754" s="12">
        <f t="shared" si="1"/>
        <v>24</v>
      </c>
    </row>
    <row r="14755">
      <c r="A14755" s="10">
        <v>45254.0</v>
      </c>
      <c r="B14755" s="11" t="s">
        <v>6034</v>
      </c>
      <c r="C14755" s="12">
        <v>2.0</v>
      </c>
      <c r="D14755" s="12">
        <f t="shared" si="1"/>
        <v>24</v>
      </c>
    </row>
    <row r="14756">
      <c r="A14756" s="10">
        <v>45254.0</v>
      </c>
      <c r="B14756" s="11" t="s">
        <v>2142</v>
      </c>
      <c r="C14756" s="12">
        <v>2.0</v>
      </c>
      <c r="D14756" s="12">
        <f t="shared" si="1"/>
        <v>24</v>
      </c>
    </row>
    <row r="14757">
      <c r="A14757" s="10">
        <v>45254.0</v>
      </c>
      <c r="B14757" s="11" t="s">
        <v>2276</v>
      </c>
      <c r="C14757" s="12">
        <v>2.0</v>
      </c>
      <c r="D14757" s="12">
        <f t="shared" si="1"/>
        <v>24</v>
      </c>
    </row>
    <row r="14758">
      <c r="A14758" s="10">
        <v>45254.0</v>
      </c>
      <c r="B14758" s="11" t="s">
        <v>916</v>
      </c>
      <c r="C14758" s="12">
        <v>2.0</v>
      </c>
      <c r="D14758" s="12">
        <f t="shared" si="1"/>
        <v>24</v>
      </c>
    </row>
    <row r="14759">
      <c r="A14759" s="10">
        <v>45254.0</v>
      </c>
      <c r="B14759" s="11" t="s">
        <v>2138</v>
      </c>
      <c r="C14759" s="12">
        <v>2.0</v>
      </c>
      <c r="D14759" s="12">
        <f t="shared" si="1"/>
        <v>24</v>
      </c>
    </row>
    <row r="14760">
      <c r="A14760" s="10">
        <v>45254.0</v>
      </c>
      <c r="B14760" s="11" t="s">
        <v>2782</v>
      </c>
      <c r="C14760" s="12">
        <v>2.0</v>
      </c>
      <c r="D14760" s="12">
        <f t="shared" si="1"/>
        <v>24</v>
      </c>
    </row>
    <row r="14761">
      <c r="A14761" s="10">
        <v>45254.0</v>
      </c>
      <c r="B14761" s="11" t="s">
        <v>3695</v>
      </c>
      <c r="C14761" s="12">
        <v>2.0</v>
      </c>
      <c r="D14761" s="12">
        <f t="shared" si="1"/>
        <v>24</v>
      </c>
    </row>
    <row r="14762">
      <c r="A14762" s="10">
        <v>45254.0</v>
      </c>
      <c r="B14762" s="11" t="s">
        <v>7196</v>
      </c>
      <c r="C14762" s="12">
        <v>2.0</v>
      </c>
      <c r="D14762" s="12">
        <f t="shared" si="1"/>
        <v>24</v>
      </c>
    </row>
    <row r="14763">
      <c r="A14763" s="10">
        <v>45254.0</v>
      </c>
      <c r="B14763" s="11" t="s">
        <v>7197</v>
      </c>
      <c r="C14763" s="12">
        <v>2.0</v>
      </c>
      <c r="D14763" s="12">
        <f t="shared" si="1"/>
        <v>24</v>
      </c>
    </row>
    <row r="14764">
      <c r="A14764" s="10">
        <v>45254.0</v>
      </c>
      <c r="B14764" s="11" t="s">
        <v>7198</v>
      </c>
      <c r="C14764" s="12">
        <v>2.0</v>
      </c>
      <c r="D14764" s="12">
        <f t="shared" si="1"/>
        <v>24</v>
      </c>
    </row>
    <row r="14765">
      <c r="A14765" s="10">
        <v>45254.0</v>
      </c>
      <c r="B14765" s="11" t="s">
        <v>7199</v>
      </c>
      <c r="C14765" s="12">
        <v>2.0</v>
      </c>
      <c r="D14765" s="12">
        <f t="shared" si="1"/>
        <v>24</v>
      </c>
    </row>
    <row r="14766">
      <c r="A14766" s="10">
        <v>45246.0</v>
      </c>
      <c r="B14766" s="11" t="s">
        <v>298</v>
      </c>
      <c r="C14766" s="12">
        <v>2.0</v>
      </c>
      <c r="D14766" s="12">
        <f t="shared" si="1"/>
        <v>16</v>
      </c>
    </row>
    <row r="14767">
      <c r="A14767" s="10">
        <v>45246.0</v>
      </c>
      <c r="B14767" s="11" t="s">
        <v>7091</v>
      </c>
      <c r="C14767" s="12">
        <v>2.0</v>
      </c>
      <c r="D14767" s="12">
        <f t="shared" si="1"/>
        <v>16</v>
      </c>
    </row>
    <row r="14768">
      <c r="A14768" s="10">
        <v>45246.0</v>
      </c>
      <c r="B14768" s="11" t="s">
        <v>549</v>
      </c>
      <c r="C14768" s="12">
        <v>2.0</v>
      </c>
      <c r="D14768" s="12">
        <f t="shared" si="1"/>
        <v>16</v>
      </c>
    </row>
    <row r="14769">
      <c r="A14769" s="10">
        <v>45246.0</v>
      </c>
      <c r="B14769" s="11" t="s">
        <v>5814</v>
      </c>
      <c r="C14769" s="12">
        <v>2.0</v>
      </c>
      <c r="D14769" s="12">
        <f t="shared" si="1"/>
        <v>16</v>
      </c>
    </row>
    <row r="14770">
      <c r="A14770" s="10">
        <v>45246.0</v>
      </c>
      <c r="B14770" s="11" t="s">
        <v>129</v>
      </c>
      <c r="C14770" s="12">
        <v>2.0</v>
      </c>
      <c r="D14770" s="12">
        <f t="shared" si="1"/>
        <v>16</v>
      </c>
    </row>
    <row r="14771">
      <c r="A14771" s="10">
        <v>45246.0</v>
      </c>
      <c r="B14771" s="11" t="s">
        <v>213</v>
      </c>
      <c r="C14771" s="12">
        <v>2.0</v>
      </c>
      <c r="D14771" s="12">
        <f t="shared" si="1"/>
        <v>16</v>
      </c>
    </row>
    <row r="14772">
      <c r="A14772" s="10">
        <v>45246.0</v>
      </c>
      <c r="B14772" s="11" t="s">
        <v>1192</v>
      </c>
      <c r="C14772" s="12">
        <v>2.0</v>
      </c>
      <c r="D14772" s="12">
        <f t="shared" si="1"/>
        <v>16</v>
      </c>
    </row>
    <row r="14773">
      <c r="A14773" s="10">
        <v>45246.0</v>
      </c>
      <c r="B14773" s="11" t="s">
        <v>1711</v>
      </c>
      <c r="C14773" s="12">
        <v>2.0</v>
      </c>
      <c r="D14773" s="12">
        <f t="shared" si="1"/>
        <v>16</v>
      </c>
    </row>
    <row r="14774">
      <c r="A14774" s="10">
        <v>45246.0</v>
      </c>
      <c r="B14774" s="11" t="s">
        <v>1214</v>
      </c>
      <c r="C14774" s="12">
        <v>2.0</v>
      </c>
      <c r="D14774" s="12">
        <f t="shared" si="1"/>
        <v>16</v>
      </c>
    </row>
    <row r="14775">
      <c r="A14775" s="10">
        <v>45246.0</v>
      </c>
      <c r="B14775" s="11" t="s">
        <v>2703</v>
      </c>
      <c r="C14775" s="12">
        <v>2.0</v>
      </c>
      <c r="D14775" s="12">
        <f t="shared" si="1"/>
        <v>16</v>
      </c>
    </row>
    <row r="14776">
      <c r="A14776" s="10">
        <v>45246.0</v>
      </c>
      <c r="B14776" s="11" t="s">
        <v>6822</v>
      </c>
      <c r="C14776" s="12">
        <v>2.0</v>
      </c>
      <c r="D14776" s="12">
        <f t="shared" si="1"/>
        <v>16</v>
      </c>
    </row>
    <row r="14777">
      <c r="A14777" s="10">
        <v>45246.0</v>
      </c>
      <c r="B14777" s="11" t="s">
        <v>7200</v>
      </c>
      <c r="C14777" s="12">
        <v>2.0</v>
      </c>
      <c r="D14777" s="12">
        <f t="shared" si="1"/>
        <v>16</v>
      </c>
    </row>
    <row r="14778">
      <c r="A14778" s="10">
        <v>45246.0</v>
      </c>
      <c r="B14778" s="11" t="s">
        <v>6000</v>
      </c>
      <c r="C14778" s="12">
        <v>2.0</v>
      </c>
      <c r="D14778" s="12">
        <f t="shared" si="1"/>
        <v>16</v>
      </c>
    </row>
    <row r="14779">
      <c r="A14779" s="10">
        <v>45234.0</v>
      </c>
      <c r="B14779" s="11" t="s">
        <v>302</v>
      </c>
      <c r="C14779" s="12">
        <v>2.0</v>
      </c>
      <c r="D14779" s="12">
        <f t="shared" si="1"/>
        <v>4</v>
      </c>
    </row>
    <row r="14780">
      <c r="A14780" s="10">
        <v>45234.0</v>
      </c>
      <c r="B14780" s="11" t="s">
        <v>7201</v>
      </c>
      <c r="C14780" s="12">
        <v>2.0</v>
      </c>
      <c r="D14780" s="12">
        <f t="shared" si="1"/>
        <v>4</v>
      </c>
    </row>
    <row r="14781">
      <c r="A14781" s="10">
        <v>45234.0</v>
      </c>
      <c r="B14781" s="11" t="s">
        <v>124</v>
      </c>
      <c r="C14781" s="12">
        <v>2.0</v>
      </c>
      <c r="D14781" s="12">
        <f t="shared" si="1"/>
        <v>4</v>
      </c>
    </row>
    <row r="14782">
      <c r="A14782" s="10">
        <v>45234.0</v>
      </c>
      <c r="B14782" s="11" t="s">
        <v>2296</v>
      </c>
      <c r="C14782" s="12">
        <v>2.0</v>
      </c>
      <c r="D14782" s="12">
        <f t="shared" si="1"/>
        <v>4</v>
      </c>
    </row>
    <row r="14783">
      <c r="A14783" s="10">
        <v>45234.0</v>
      </c>
      <c r="B14783" s="11" t="s">
        <v>5975</v>
      </c>
      <c r="C14783" s="12">
        <v>2.0</v>
      </c>
      <c r="D14783" s="12">
        <f t="shared" si="1"/>
        <v>4</v>
      </c>
    </row>
    <row r="14784">
      <c r="A14784" s="10">
        <v>45234.0</v>
      </c>
      <c r="B14784" s="11" t="s">
        <v>1255</v>
      </c>
      <c r="C14784" s="12">
        <v>2.0</v>
      </c>
      <c r="D14784" s="12">
        <f t="shared" si="1"/>
        <v>4</v>
      </c>
    </row>
    <row r="14785">
      <c r="A14785" s="10">
        <v>45236.0</v>
      </c>
      <c r="B14785" s="11" t="s">
        <v>1589</v>
      </c>
      <c r="C14785" s="12">
        <v>2.0</v>
      </c>
      <c r="D14785" s="12">
        <f t="shared" si="1"/>
        <v>6</v>
      </c>
    </row>
    <row r="14786">
      <c r="A14786" s="10">
        <v>45236.0</v>
      </c>
      <c r="B14786" s="11" t="s">
        <v>728</v>
      </c>
      <c r="C14786" s="12">
        <v>2.0</v>
      </c>
      <c r="D14786" s="12">
        <f t="shared" si="1"/>
        <v>6</v>
      </c>
    </row>
    <row r="14787">
      <c r="A14787" s="10">
        <v>45236.0</v>
      </c>
      <c r="B14787" s="11" t="s">
        <v>3746</v>
      </c>
      <c r="C14787" s="12">
        <v>2.0</v>
      </c>
      <c r="D14787" s="12">
        <f t="shared" si="1"/>
        <v>6</v>
      </c>
    </row>
    <row r="14788">
      <c r="A14788" s="10">
        <v>45236.0</v>
      </c>
      <c r="B14788" s="11" t="s">
        <v>3527</v>
      </c>
      <c r="C14788" s="12">
        <v>2.0</v>
      </c>
      <c r="D14788" s="12">
        <f t="shared" si="1"/>
        <v>6</v>
      </c>
    </row>
    <row r="14789">
      <c r="A14789" s="10">
        <v>45236.0</v>
      </c>
      <c r="B14789" s="11" t="s">
        <v>572</v>
      </c>
      <c r="C14789" s="12">
        <v>2.0</v>
      </c>
      <c r="D14789" s="12">
        <f t="shared" si="1"/>
        <v>6</v>
      </c>
    </row>
    <row r="14790">
      <c r="A14790" s="10">
        <v>45236.0</v>
      </c>
      <c r="B14790" s="11" t="s">
        <v>2317</v>
      </c>
      <c r="C14790" s="12">
        <v>2.0</v>
      </c>
      <c r="D14790" s="12">
        <f t="shared" si="1"/>
        <v>6</v>
      </c>
    </row>
    <row r="14791">
      <c r="A14791" s="10">
        <v>45236.0</v>
      </c>
      <c r="B14791" s="11" t="s">
        <v>7202</v>
      </c>
      <c r="C14791" s="12">
        <v>2.0</v>
      </c>
      <c r="D14791" s="12">
        <f t="shared" si="1"/>
        <v>6</v>
      </c>
    </row>
    <row r="14792">
      <c r="A14792" s="10">
        <v>45236.0</v>
      </c>
      <c r="B14792" s="11" t="s">
        <v>2141</v>
      </c>
      <c r="C14792" s="12">
        <v>2.0</v>
      </c>
      <c r="D14792" s="12">
        <f t="shared" si="1"/>
        <v>6</v>
      </c>
    </row>
    <row r="14793">
      <c r="A14793" s="10">
        <v>45236.0</v>
      </c>
      <c r="B14793" s="11" t="s">
        <v>7203</v>
      </c>
      <c r="C14793" s="12">
        <v>2.0</v>
      </c>
      <c r="D14793" s="12">
        <f t="shared" si="1"/>
        <v>6</v>
      </c>
    </row>
    <row r="14794">
      <c r="A14794" s="10">
        <v>45236.0</v>
      </c>
      <c r="B14794" s="11" t="s">
        <v>2464</v>
      </c>
      <c r="C14794" s="12">
        <v>2.0</v>
      </c>
      <c r="D14794" s="12">
        <f t="shared" si="1"/>
        <v>6</v>
      </c>
    </row>
    <row r="14795">
      <c r="A14795" s="10">
        <v>45236.0</v>
      </c>
      <c r="B14795" s="11" t="s">
        <v>1623</v>
      </c>
      <c r="C14795" s="12">
        <v>2.0</v>
      </c>
      <c r="D14795" s="12">
        <f t="shared" si="1"/>
        <v>6</v>
      </c>
    </row>
    <row r="14796">
      <c r="A14796" s="10">
        <v>45236.0</v>
      </c>
      <c r="B14796" s="11" t="s">
        <v>6214</v>
      </c>
      <c r="C14796" s="12">
        <v>2.0</v>
      </c>
      <c r="D14796" s="12">
        <f t="shared" si="1"/>
        <v>6</v>
      </c>
    </row>
    <row r="14797">
      <c r="A14797" s="10">
        <v>45243.0</v>
      </c>
      <c r="B14797" s="11" t="s">
        <v>3001</v>
      </c>
      <c r="C14797" s="12">
        <v>2.0</v>
      </c>
      <c r="D14797" s="12">
        <f t="shared" si="1"/>
        <v>13</v>
      </c>
    </row>
    <row r="14798">
      <c r="A14798" s="10">
        <v>45243.0</v>
      </c>
      <c r="B14798" s="11" t="s">
        <v>331</v>
      </c>
      <c r="C14798" s="12">
        <v>2.0</v>
      </c>
      <c r="D14798" s="12">
        <f t="shared" si="1"/>
        <v>13</v>
      </c>
    </row>
    <row r="14799">
      <c r="A14799" s="10">
        <v>45243.0</v>
      </c>
      <c r="B14799" s="11" t="s">
        <v>4397</v>
      </c>
      <c r="C14799" s="12">
        <v>2.0</v>
      </c>
      <c r="D14799" s="12">
        <f t="shared" si="1"/>
        <v>13</v>
      </c>
    </row>
    <row r="14800">
      <c r="A14800" s="10">
        <v>45243.0</v>
      </c>
      <c r="B14800" s="11" t="s">
        <v>272</v>
      </c>
      <c r="C14800" s="12">
        <v>2.0</v>
      </c>
      <c r="D14800" s="12">
        <f t="shared" si="1"/>
        <v>13</v>
      </c>
    </row>
    <row r="14801">
      <c r="A14801" s="10">
        <v>45243.0</v>
      </c>
      <c r="B14801" s="11" t="s">
        <v>1609</v>
      </c>
      <c r="C14801" s="12">
        <v>2.0</v>
      </c>
      <c r="D14801" s="12">
        <f t="shared" si="1"/>
        <v>13</v>
      </c>
    </row>
    <row r="14802">
      <c r="A14802" s="10">
        <v>45243.0</v>
      </c>
      <c r="B14802" s="11" t="s">
        <v>320</v>
      </c>
      <c r="C14802" s="12">
        <v>2.0</v>
      </c>
      <c r="D14802" s="12">
        <f t="shared" si="1"/>
        <v>13</v>
      </c>
    </row>
    <row r="14803">
      <c r="A14803" s="10">
        <v>45243.0</v>
      </c>
      <c r="B14803" s="11" t="s">
        <v>5097</v>
      </c>
      <c r="C14803" s="12">
        <v>2.0</v>
      </c>
      <c r="D14803" s="12">
        <f t="shared" si="1"/>
        <v>13</v>
      </c>
    </row>
    <row r="14804">
      <c r="A14804" s="10">
        <v>45243.0</v>
      </c>
      <c r="B14804" s="11" t="s">
        <v>6487</v>
      </c>
      <c r="C14804" s="12">
        <v>2.0</v>
      </c>
      <c r="D14804" s="12">
        <f t="shared" si="1"/>
        <v>13</v>
      </c>
    </row>
    <row r="14805">
      <c r="A14805" s="10">
        <v>45244.0</v>
      </c>
      <c r="B14805" s="11" t="s">
        <v>4604</v>
      </c>
      <c r="C14805" s="12">
        <v>2.0</v>
      </c>
      <c r="D14805" s="12">
        <f t="shared" si="1"/>
        <v>14</v>
      </c>
    </row>
    <row r="14806">
      <c r="A14806" s="10">
        <v>45244.0</v>
      </c>
      <c r="B14806" s="11" t="s">
        <v>4675</v>
      </c>
      <c r="C14806" s="12">
        <v>2.0</v>
      </c>
      <c r="D14806" s="12">
        <f t="shared" si="1"/>
        <v>14</v>
      </c>
    </row>
    <row r="14807">
      <c r="A14807" s="10">
        <v>45244.0</v>
      </c>
      <c r="B14807" s="11" t="s">
        <v>7204</v>
      </c>
      <c r="C14807" s="12">
        <v>2.0</v>
      </c>
      <c r="D14807" s="12">
        <f t="shared" si="1"/>
        <v>14</v>
      </c>
    </row>
    <row r="14808">
      <c r="A14808" s="10">
        <v>45244.0</v>
      </c>
      <c r="B14808" s="11" t="s">
        <v>1463</v>
      </c>
      <c r="C14808" s="12">
        <v>2.0</v>
      </c>
      <c r="D14808" s="12">
        <f t="shared" si="1"/>
        <v>14</v>
      </c>
    </row>
    <row r="14809">
      <c r="A14809" s="10">
        <v>45244.0</v>
      </c>
      <c r="B14809" s="11" t="s">
        <v>1770</v>
      </c>
      <c r="C14809" s="12">
        <v>2.0</v>
      </c>
      <c r="D14809" s="12">
        <f t="shared" si="1"/>
        <v>14</v>
      </c>
    </row>
    <row r="14810">
      <c r="A14810" s="10">
        <v>45244.0</v>
      </c>
      <c r="B14810" s="11" t="s">
        <v>1287</v>
      </c>
      <c r="C14810" s="12">
        <v>2.0</v>
      </c>
      <c r="D14810" s="12">
        <f t="shared" si="1"/>
        <v>14</v>
      </c>
    </row>
    <row r="14811">
      <c r="A14811" s="10">
        <v>45244.0</v>
      </c>
      <c r="B14811" s="11" t="s">
        <v>6068</v>
      </c>
      <c r="C14811" s="12">
        <v>2.0</v>
      </c>
      <c r="D14811" s="12">
        <f t="shared" si="1"/>
        <v>14</v>
      </c>
    </row>
    <row r="14812">
      <c r="A14812" s="10">
        <v>45244.0</v>
      </c>
      <c r="B14812" s="11" t="s">
        <v>404</v>
      </c>
      <c r="C14812" s="12">
        <v>2.0</v>
      </c>
      <c r="D14812" s="12">
        <f t="shared" si="1"/>
        <v>14</v>
      </c>
    </row>
    <row r="14813">
      <c r="A14813" s="10">
        <v>45249.0</v>
      </c>
      <c r="B14813" s="11" t="s">
        <v>3746</v>
      </c>
      <c r="C14813" s="12">
        <v>2.0</v>
      </c>
      <c r="D14813" s="12">
        <f t="shared" si="1"/>
        <v>19</v>
      </c>
    </row>
    <row r="14814">
      <c r="A14814" s="10">
        <v>45249.0</v>
      </c>
      <c r="B14814" s="11" t="s">
        <v>383</v>
      </c>
      <c r="C14814" s="12">
        <v>2.0</v>
      </c>
      <c r="D14814" s="12">
        <f t="shared" si="1"/>
        <v>19</v>
      </c>
    </row>
    <row r="14815">
      <c r="A14815" s="10">
        <v>45249.0</v>
      </c>
      <c r="B14815" s="11" t="s">
        <v>1519</v>
      </c>
      <c r="C14815" s="12">
        <v>2.0</v>
      </c>
      <c r="D14815" s="12">
        <f t="shared" si="1"/>
        <v>19</v>
      </c>
    </row>
    <row r="14816">
      <c r="A14816" s="10">
        <v>45249.0</v>
      </c>
      <c r="B14816" s="11" t="s">
        <v>7205</v>
      </c>
      <c r="C14816" s="12">
        <v>2.0</v>
      </c>
      <c r="D14816" s="12">
        <f t="shared" si="1"/>
        <v>19</v>
      </c>
    </row>
    <row r="14817">
      <c r="A14817" s="10">
        <v>45249.0</v>
      </c>
      <c r="B14817" s="11" t="s">
        <v>7206</v>
      </c>
      <c r="C14817" s="12">
        <v>2.0</v>
      </c>
      <c r="D14817" s="12">
        <f t="shared" si="1"/>
        <v>19</v>
      </c>
    </row>
    <row r="14818">
      <c r="A14818" s="10">
        <v>45249.0</v>
      </c>
      <c r="B14818" s="11" t="s">
        <v>7207</v>
      </c>
      <c r="C14818" s="12">
        <v>2.0</v>
      </c>
      <c r="D14818" s="12">
        <f t="shared" si="1"/>
        <v>19</v>
      </c>
    </row>
    <row r="14819">
      <c r="A14819" s="10">
        <v>45249.0</v>
      </c>
      <c r="B14819" s="11" t="s">
        <v>7208</v>
      </c>
      <c r="C14819" s="12">
        <v>2.0</v>
      </c>
      <c r="D14819" s="12">
        <f t="shared" si="1"/>
        <v>19</v>
      </c>
    </row>
    <row r="14820">
      <c r="A14820" s="10">
        <v>45245.0</v>
      </c>
      <c r="B14820" s="11" t="s">
        <v>1882</v>
      </c>
      <c r="C14820" s="12">
        <v>2.0</v>
      </c>
      <c r="D14820" s="12">
        <f t="shared" si="1"/>
        <v>15</v>
      </c>
    </row>
    <row r="14821">
      <c r="A14821" s="10">
        <v>45245.0</v>
      </c>
      <c r="B14821" s="11" t="s">
        <v>557</v>
      </c>
      <c r="C14821" s="12">
        <v>2.0</v>
      </c>
      <c r="D14821" s="12">
        <f t="shared" si="1"/>
        <v>15</v>
      </c>
    </row>
    <row r="14822">
      <c r="A14822" s="10">
        <v>45245.0</v>
      </c>
      <c r="B14822" s="11" t="s">
        <v>1803</v>
      </c>
      <c r="C14822" s="12">
        <v>2.0</v>
      </c>
      <c r="D14822" s="12">
        <f t="shared" si="1"/>
        <v>15</v>
      </c>
    </row>
    <row r="14823">
      <c r="A14823" s="10">
        <v>45245.0</v>
      </c>
      <c r="B14823" s="11" t="s">
        <v>650</v>
      </c>
      <c r="C14823" s="12">
        <v>2.0</v>
      </c>
      <c r="D14823" s="12">
        <f t="shared" si="1"/>
        <v>15</v>
      </c>
    </row>
    <row r="14824">
      <c r="A14824" s="10">
        <v>45245.0</v>
      </c>
      <c r="B14824" s="11" t="s">
        <v>7209</v>
      </c>
      <c r="C14824" s="12">
        <v>2.0</v>
      </c>
      <c r="D14824" s="12">
        <f t="shared" si="1"/>
        <v>15</v>
      </c>
    </row>
    <row r="14825">
      <c r="A14825" s="10">
        <v>45245.0</v>
      </c>
      <c r="B14825" s="11" t="s">
        <v>357</v>
      </c>
      <c r="C14825" s="12">
        <v>2.0</v>
      </c>
      <c r="D14825" s="12">
        <f t="shared" si="1"/>
        <v>15</v>
      </c>
    </row>
    <row r="14826">
      <c r="A14826" s="10">
        <v>45245.0</v>
      </c>
      <c r="B14826" s="11" t="s">
        <v>1838</v>
      </c>
      <c r="C14826" s="12">
        <v>2.0</v>
      </c>
      <c r="D14826" s="12">
        <f t="shared" si="1"/>
        <v>15</v>
      </c>
    </row>
    <row r="14827">
      <c r="A14827" s="10">
        <v>45245.0</v>
      </c>
      <c r="B14827" s="11" t="s">
        <v>922</v>
      </c>
      <c r="C14827" s="12">
        <v>2.0</v>
      </c>
      <c r="D14827" s="12">
        <f t="shared" si="1"/>
        <v>15</v>
      </c>
    </row>
    <row r="14828">
      <c r="A14828" s="10">
        <v>45245.0</v>
      </c>
      <c r="B14828" s="11" t="s">
        <v>6440</v>
      </c>
      <c r="C14828" s="12">
        <v>2.0</v>
      </c>
      <c r="D14828" s="12">
        <f t="shared" si="1"/>
        <v>15</v>
      </c>
    </row>
    <row r="14829">
      <c r="A14829" s="10">
        <v>45245.0</v>
      </c>
      <c r="B14829" s="11" t="s">
        <v>7210</v>
      </c>
      <c r="C14829" s="12">
        <v>2.0</v>
      </c>
      <c r="D14829" s="12">
        <f t="shared" si="1"/>
        <v>15</v>
      </c>
    </row>
    <row r="14830">
      <c r="A14830" s="10">
        <v>45245.0</v>
      </c>
      <c r="B14830" s="11" t="s">
        <v>7211</v>
      </c>
      <c r="C14830" s="12">
        <v>2.0</v>
      </c>
      <c r="D14830" s="12">
        <f t="shared" si="1"/>
        <v>15</v>
      </c>
    </row>
    <row r="14831">
      <c r="A14831" s="10">
        <v>45241.0</v>
      </c>
      <c r="B14831" s="11" t="s">
        <v>1733</v>
      </c>
      <c r="C14831" s="12">
        <v>3.0</v>
      </c>
      <c r="D14831" s="12">
        <f t="shared" si="1"/>
        <v>11</v>
      </c>
    </row>
    <row r="14832">
      <c r="A14832" s="10">
        <v>45241.0</v>
      </c>
      <c r="B14832" s="11" t="s">
        <v>7212</v>
      </c>
      <c r="C14832" s="12">
        <v>3.0</v>
      </c>
      <c r="D14832" s="12">
        <f t="shared" si="1"/>
        <v>11</v>
      </c>
    </row>
    <row r="14833">
      <c r="A14833" s="10">
        <v>45241.0</v>
      </c>
      <c r="B14833" s="11" t="s">
        <v>933</v>
      </c>
      <c r="C14833" s="12">
        <v>3.0</v>
      </c>
      <c r="D14833" s="12">
        <f t="shared" si="1"/>
        <v>11</v>
      </c>
    </row>
    <row r="14834">
      <c r="A14834" s="10">
        <v>45258.0</v>
      </c>
      <c r="B14834" s="11" t="s">
        <v>6313</v>
      </c>
      <c r="C14834" s="12">
        <v>3.0</v>
      </c>
      <c r="D14834" s="12">
        <f t="shared" si="1"/>
        <v>28</v>
      </c>
    </row>
    <row r="14835">
      <c r="A14835" s="10">
        <v>45258.0</v>
      </c>
      <c r="B14835" s="11" t="s">
        <v>6179</v>
      </c>
      <c r="C14835" s="12">
        <v>3.0</v>
      </c>
      <c r="D14835" s="12">
        <f t="shared" si="1"/>
        <v>28</v>
      </c>
    </row>
    <row r="14836">
      <c r="A14836" s="10">
        <v>45258.0</v>
      </c>
      <c r="B14836" s="11" t="s">
        <v>7213</v>
      </c>
      <c r="C14836" s="12">
        <v>3.0</v>
      </c>
      <c r="D14836" s="12">
        <f t="shared" si="1"/>
        <v>28</v>
      </c>
    </row>
    <row r="14837">
      <c r="A14837" s="10">
        <v>45258.0</v>
      </c>
      <c r="B14837" s="11" t="s">
        <v>7004</v>
      </c>
      <c r="C14837" s="12">
        <v>3.0</v>
      </c>
      <c r="D14837" s="12">
        <f t="shared" si="1"/>
        <v>28</v>
      </c>
    </row>
    <row r="14838">
      <c r="A14838" s="10">
        <v>45248.0</v>
      </c>
      <c r="B14838" s="11" t="s">
        <v>1650</v>
      </c>
      <c r="C14838" s="12">
        <v>3.0</v>
      </c>
      <c r="D14838" s="12">
        <f t="shared" si="1"/>
        <v>18</v>
      </c>
    </row>
    <row r="14839">
      <c r="A14839" s="10">
        <v>45248.0</v>
      </c>
      <c r="B14839" s="11" t="s">
        <v>6312</v>
      </c>
      <c r="C14839" s="12">
        <v>3.0</v>
      </c>
      <c r="D14839" s="12">
        <f t="shared" si="1"/>
        <v>18</v>
      </c>
    </row>
    <row r="14840">
      <c r="A14840" s="10">
        <v>45248.0</v>
      </c>
      <c r="B14840" s="11" t="s">
        <v>1372</v>
      </c>
      <c r="C14840" s="12">
        <v>3.0</v>
      </c>
      <c r="D14840" s="12">
        <f t="shared" si="1"/>
        <v>18</v>
      </c>
    </row>
    <row r="14841">
      <c r="A14841" s="10">
        <v>45248.0</v>
      </c>
      <c r="B14841" s="11" t="s">
        <v>320</v>
      </c>
      <c r="C14841" s="12">
        <v>3.0</v>
      </c>
      <c r="D14841" s="12">
        <f t="shared" si="1"/>
        <v>18</v>
      </c>
    </row>
    <row r="14842">
      <c r="A14842" s="10">
        <v>45259.0</v>
      </c>
      <c r="B14842" s="11" t="s">
        <v>7214</v>
      </c>
      <c r="C14842" s="12">
        <v>3.0</v>
      </c>
      <c r="D14842" s="12">
        <f t="shared" si="1"/>
        <v>29</v>
      </c>
    </row>
    <row r="14843">
      <c r="A14843" s="10">
        <v>45259.0</v>
      </c>
      <c r="B14843" s="11" t="s">
        <v>1995</v>
      </c>
      <c r="C14843" s="12">
        <v>3.0</v>
      </c>
      <c r="D14843" s="12">
        <f t="shared" si="1"/>
        <v>29</v>
      </c>
    </row>
    <row r="14844">
      <c r="A14844" s="10">
        <v>45259.0</v>
      </c>
      <c r="B14844" s="11" t="s">
        <v>81</v>
      </c>
      <c r="C14844" s="12">
        <v>3.0</v>
      </c>
      <c r="D14844" s="12">
        <f t="shared" si="1"/>
        <v>29</v>
      </c>
    </row>
    <row r="14845">
      <c r="A14845" s="10">
        <v>45259.0</v>
      </c>
      <c r="B14845" s="11" t="s">
        <v>6179</v>
      </c>
      <c r="C14845" s="12">
        <v>3.0</v>
      </c>
      <c r="D14845" s="12">
        <f t="shared" si="1"/>
        <v>29</v>
      </c>
    </row>
    <row r="14846">
      <c r="A14846" s="10">
        <v>45242.0</v>
      </c>
      <c r="B14846" s="11" t="s">
        <v>289</v>
      </c>
      <c r="C14846" s="12">
        <v>3.0</v>
      </c>
      <c r="D14846" s="12">
        <f t="shared" si="1"/>
        <v>12</v>
      </c>
    </row>
    <row r="14847">
      <c r="A14847" s="10">
        <v>45242.0</v>
      </c>
      <c r="B14847" s="11" t="s">
        <v>1653</v>
      </c>
      <c r="C14847" s="12">
        <v>3.0</v>
      </c>
      <c r="D14847" s="12">
        <f t="shared" si="1"/>
        <v>12</v>
      </c>
    </row>
    <row r="14848">
      <c r="A14848" s="10">
        <v>45242.0</v>
      </c>
      <c r="B14848" s="11" t="s">
        <v>4757</v>
      </c>
      <c r="C14848" s="12">
        <v>3.0</v>
      </c>
      <c r="D14848" s="12">
        <f t="shared" si="1"/>
        <v>12</v>
      </c>
    </row>
    <row r="14849">
      <c r="A14849" s="10">
        <v>45242.0</v>
      </c>
      <c r="B14849" s="11" t="s">
        <v>6298</v>
      </c>
      <c r="C14849" s="12">
        <v>3.0</v>
      </c>
      <c r="D14849" s="12">
        <f t="shared" si="1"/>
        <v>12</v>
      </c>
    </row>
    <row r="14850">
      <c r="A14850" s="10">
        <v>45242.0</v>
      </c>
      <c r="B14850" s="11" t="s">
        <v>131</v>
      </c>
      <c r="C14850" s="12">
        <v>3.0</v>
      </c>
      <c r="D14850" s="12">
        <f t="shared" si="1"/>
        <v>12</v>
      </c>
    </row>
    <row r="14851">
      <c r="A14851" s="10">
        <v>45242.0</v>
      </c>
      <c r="B14851" s="11" t="s">
        <v>145</v>
      </c>
      <c r="C14851" s="12">
        <v>3.0</v>
      </c>
      <c r="D14851" s="12">
        <f t="shared" si="1"/>
        <v>12</v>
      </c>
    </row>
    <row r="14852">
      <c r="A14852" s="10">
        <v>45238.0</v>
      </c>
      <c r="B14852" s="11" t="s">
        <v>7215</v>
      </c>
      <c r="C14852" s="12">
        <v>3.0</v>
      </c>
      <c r="D14852" s="12">
        <f t="shared" si="1"/>
        <v>8</v>
      </c>
    </row>
    <row r="14853">
      <c r="A14853" s="10">
        <v>45238.0</v>
      </c>
      <c r="B14853" s="11" t="s">
        <v>3055</v>
      </c>
      <c r="C14853" s="12">
        <v>3.0</v>
      </c>
      <c r="D14853" s="12">
        <f t="shared" si="1"/>
        <v>8</v>
      </c>
    </row>
    <row r="14854">
      <c r="A14854" s="10">
        <v>45238.0</v>
      </c>
      <c r="B14854" s="11" t="s">
        <v>2462</v>
      </c>
      <c r="C14854" s="12">
        <v>3.0</v>
      </c>
      <c r="D14854" s="12">
        <f t="shared" si="1"/>
        <v>8</v>
      </c>
    </row>
    <row r="14855">
      <c r="A14855" s="10">
        <v>45231.0</v>
      </c>
      <c r="B14855" s="11" t="s">
        <v>892</v>
      </c>
      <c r="C14855" s="12">
        <v>3.0</v>
      </c>
      <c r="D14855" s="12">
        <f t="shared" si="1"/>
        <v>1</v>
      </c>
    </row>
    <row r="14856">
      <c r="A14856" s="10">
        <v>45231.0</v>
      </c>
      <c r="B14856" s="11" t="s">
        <v>2011</v>
      </c>
      <c r="C14856" s="12">
        <v>3.0</v>
      </c>
      <c r="D14856" s="12">
        <f t="shared" si="1"/>
        <v>1</v>
      </c>
    </row>
    <row r="14857">
      <c r="A14857" s="10">
        <v>45231.0</v>
      </c>
      <c r="B14857" s="11" t="s">
        <v>1262</v>
      </c>
      <c r="C14857" s="12">
        <v>3.0</v>
      </c>
      <c r="D14857" s="12">
        <f t="shared" si="1"/>
        <v>1</v>
      </c>
    </row>
    <row r="14858">
      <c r="A14858" s="10">
        <v>45240.0</v>
      </c>
      <c r="B14858" s="11" t="s">
        <v>1128</v>
      </c>
      <c r="C14858" s="12">
        <v>3.0</v>
      </c>
      <c r="D14858" s="12">
        <f t="shared" si="1"/>
        <v>10</v>
      </c>
    </row>
    <row r="14859">
      <c r="A14859" s="10">
        <v>45240.0</v>
      </c>
      <c r="B14859" s="11" t="s">
        <v>535</v>
      </c>
      <c r="C14859" s="12">
        <v>3.0</v>
      </c>
      <c r="D14859" s="12">
        <f t="shared" si="1"/>
        <v>10</v>
      </c>
    </row>
    <row r="14860">
      <c r="A14860" s="10">
        <v>45240.0</v>
      </c>
      <c r="B14860" s="11" t="s">
        <v>6033</v>
      </c>
      <c r="C14860" s="12">
        <v>3.0</v>
      </c>
      <c r="D14860" s="12">
        <f t="shared" si="1"/>
        <v>10</v>
      </c>
    </row>
    <row r="14861">
      <c r="A14861" s="10">
        <v>45233.0</v>
      </c>
      <c r="B14861" s="11" t="s">
        <v>258</v>
      </c>
      <c r="C14861" s="12">
        <v>3.0</v>
      </c>
      <c r="D14861" s="12">
        <f t="shared" si="1"/>
        <v>3</v>
      </c>
    </row>
    <row r="14862">
      <c r="A14862" s="10">
        <v>45250.0</v>
      </c>
      <c r="B14862" s="11" t="s">
        <v>1116</v>
      </c>
      <c r="C14862" s="12">
        <v>3.0</v>
      </c>
      <c r="D14862" s="12">
        <f t="shared" si="1"/>
        <v>20</v>
      </c>
    </row>
    <row r="14863">
      <c r="A14863" s="10">
        <v>45250.0</v>
      </c>
      <c r="B14863" s="11" t="s">
        <v>3361</v>
      </c>
      <c r="C14863" s="12">
        <v>3.0</v>
      </c>
      <c r="D14863" s="12">
        <f t="shared" si="1"/>
        <v>20</v>
      </c>
    </row>
    <row r="14864">
      <c r="A14864" s="10">
        <v>45250.0</v>
      </c>
      <c r="B14864" s="11" t="s">
        <v>6772</v>
      </c>
      <c r="C14864" s="12">
        <v>3.0</v>
      </c>
      <c r="D14864" s="12">
        <f t="shared" si="1"/>
        <v>20</v>
      </c>
    </row>
    <row r="14865">
      <c r="A14865" s="10">
        <v>45250.0</v>
      </c>
      <c r="B14865" s="11" t="s">
        <v>3746</v>
      </c>
      <c r="C14865" s="12">
        <v>3.0</v>
      </c>
      <c r="D14865" s="12">
        <f t="shared" si="1"/>
        <v>20</v>
      </c>
    </row>
    <row r="14866">
      <c r="A14866" s="10">
        <v>45250.0</v>
      </c>
      <c r="B14866" s="11" t="s">
        <v>7216</v>
      </c>
      <c r="C14866" s="12">
        <v>3.0</v>
      </c>
      <c r="D14866" s="12">
        <f t="shared" si="1"/>
        <v>20</v>
      </c>
    </row>
    <row r="14867">
      <c r="A14867" s="10">
        <v>45252.0</v>
      </c>
      <c r="B14867" s="11" t="s">
        <v>7217</v>
      </c>
      <c r="C14867" s="12">
        <v>3.0</v>
      </c>
      <c r="D14867" s="12">
        <f t="shared" si="1"/>
        <v>22</v>
      </c>
    </row>
    <row r="14868">
      <c r="A14868" s="10">
        <v>45252.0</v>
      </c>
      <c r="B14868" s="11" t="s">
        <v>3746</v>
      </c>
      <c r="C14868" s="12">
        <v>3.0</v>
      </c>
      <c r="D14868" s="12">
        <f t="shared" si="1"/>
        <v>22</v>
      </c>
    </row>
    <row r="14869">
      <c r="A14869" s="10">
        <v>45252.0</v>
      </c>
      <c r="B14869" s="11" t="s">
        <v>2225</v>
      </c>
      <c r="C14869" s="12">
        <v>3.0</v>
      </c>
      <c r="D14869" s="12">
        <f t="shared" si="1"/>
        <v>22</v>
      </c>
    </row>
    <row r="14870">
      <c r="A14870" s="10">
        <v>45252.0</v>
      </c>
      <c r="B14870" s="11" t="s">
        <v>1199</v>
      </c>
      <c r="C14870" s="12">
        <v>3.0</v>
      </c>
      <c r="D14870" s="12">
        <f t="shared" si="1"/>
        <v>22</v>
      </c>
    </row>
    <row r="14871">
      <c r="A14871" s="10">
        <v>45252.0</v>
      </c>
      <c r="B14871" s="11" t="s">
        <v>3195</v>
      </c>
      <c r="C14871" s="12">
        <v>3.0</v>
      </c>
      <c r="D14871" s="12">
        <f t="shared" si="1"/>
        <v>22</v>
      </c>
    </row>
    <row r="14872">
      <c r="A14872" s="10">
        <v>45252.0</v>
      </c>
      <c r="B14872" s="11" t="s">
        <v>5988</v>
      </c>
      <c r="C14872" s="12">
        <v>3.0</v>
      </c>
      <c r="D14872" s="12">
        <f t="shared" si="1"/>
        <v>22</v>
      </c>
    </row>
    <row r="14873">
      <c r="A14873" s="10">
        <v>45252.0</v>
      </c>
      <c r="B14873" s="11" t="s">
        <v>3985</v>
      </c>
      <c r="C14873" s="12">
        <v>3.0</v>
      </c>
      <c r="D14873" s="12">
        <f t="shared" si="1"/>
        <v>22</v>
      </c>
    </row>
    <row r="14874">
      <c r="A14874" s="10">
        <v>45252.0</v>
      </c>
      <c r="B14874" s="11" t="s">
        <v>7192</v>
      </c>
      <c r="C14874" s="12">
        <v>3.0</v>
      </c>
      <c r="D14874" s="12">
        <f t="shared" si="1"/>
        <v>22</v>
      </c>
    </row>
    <row r="14875">
      <c r="A14875" s="10">
        <v>45252.0</v>
      </c>
      <c r="B14875" s="11" t="s">
        <v>7218</v>
      </c>
      <c r="C14875" s="12">
        <v>3.0</v>
      </c>
      <c r="D14875" s="12">
        <f t="shared" si="1"/>
        <v>22</v>
      </c>
    </row>
    <row r="14876">
      <c r="A14876" s="10">
        <v>45251.0</v>
      </c>
      <c r="B14876" s="11" t="s">
        <v>6655</v>
      </c>
      <c r="C14876" s="12">
        <v>3.0</v>
      </c>
      <c r="D14876" s="12">
        <f t="shared" si="1"/>
        <v>21</v>
      </c>
    </row>
    <row r="14877">
      <c r="A14877" s="10">
        <v>45251.0</v>
      </c>
      <c r="B14877" s="11" t="s">
        <v>707</v>
      </c>
      <c r="C14877" s="12">
        <v>3.0</v>
      </c>
      <c r="D14877" s="12">
        <f t="shared" si="1"/>
        <v>21</v>
      </c>
    </row>
    <row r="14878">
      <c r="A14878" s="10">
        <v>45251.0</v>
      </c>
      <c r="B14878" s="11" t="s">
        <v>81</v>
      </c>
      <c r="C14878" s="12">
        <v>3.0</v>
      </c>
      <c r="D14878" s="12">
        <f t="shared" si="1"/>
        <v>21</v>
      </c>
    </row>
    <row r="14879">
      <c r="A14879" s="10">
        <v>45251.0</v>
      </c>
      <c r="B14879" s="11" t="s">
        <v>3884</v>
      </c>
      <c r="C14879" s="12">
        <v>3.0</v>
      </c>
      <c r="D14879" s="12">
        <f t="shared" si="1"/>
        <v>21</v>
      </c>
    </row>
    <row r="14880">
      <c r="A14880" s="10">
        <v>45251.0</v>
      </c>
      <c r="B14880" s="11" t="s">
        <v>7219</v>
      </c>
      <c r="C14880" s="12">
        <v>3.0</v>
      </c>
      <c r="D14880" s="12">
        <f t="shared" si="1"/>
        <v>21</v>
      </c>
    </row>
    <row r="14881">
      <c r="A14881" s="10">
        <v>45251.0</v>
      </c>
      <c r="B14881" s="11" t="s">
        <v>7220</v>
      </c>
      <c r="C14881" s="12">
        <v>3.0</v>
      </c>
      <c r="D14881" s="12">
        <f t="shared" si="1"/>
        <v>21</v>
      </c>
    </row>
    <row r="14882">
      <c r="A14882" s="10">
        <v>45251.0</v>
      </c>
      <c r="B14882" s="11" t="s">
        <v>41</v>
      </c>
      <c r="C14882" s="12">
        <v>3.0</v>
      </c>
      <c r="D14882" s="12">
        <f t="shared" si="1"/>
        <v>21</v>
      </c>
    </row>
    <row r="14883">
      <c r="A14883" s="10">
        <v>45257.0</v>
      </c>
      <c r="B14883" s="11" t="s">
        <v>2462</v>
      </c>
      <c r="C14883" s="12">
        <v>3.0</v>
      </c>
      <c r="D14883" s="12">
        <f t="shared" si="1"/>
        <v>27</v>
      </c>
    </row>
    <row r="14884">
      <c r="A14884" s="10">
        <v>45257.0</v>
      </c>
      <c r="B14884" s="11" t="s">
        <v>1668</v>
      </c>
      <c r="C14884" s="12">
        <v>3.0</v>
      </c>
      <c r="D14884" s="12">
        <f t="shared" si="1"/>
        <v>27</v>
      </c>
    </row>
    <row r="14885">
      <c r="A14885" s="10">
        <v>45260.0</v>
      </c>
      <c r="B14885" s="11" t="s">
        <v>7221</v>
      </c>
      <c r="C14885" s="12">
        <v>3.0</v>
      </c>
      <c r="D14885" s="12">
        <f t="shared" si="1"/>
        <v>30</v>
      </c>
    </row>
    <row r="14886">
      <c r="A14886" s="10">
        <v>45239.0</v>
      </c>
      <c r="B14886" s="11" t="s">
        <v>2902</v>
      </c>
      <c r="C14886" s="12">
        <v>3.0</v>
      </c>
      <c r="D14886" s="12">
        <f t="shared" si="1"/>
        <v>9</v>
      </c>
    </row>
    <row r="14887">
      <c r="A14887" s="10">
        <v>45239.0</v>
      </c>
      <c r="B14887" s="11" t="s">
        <v>7222</v>
      </c>
      <c r="C14887" s="12">
        <v>3.0</v>
      </c>
      <c r="D14887" s="12">
        <f t="shared" si="1"/>
        <v>9</v>
      </c>
    </row>
    <row r="14888">
      <c r="A14888" s="10">
        <v>45232.0</v>
      </c>
      <c r="B14888" s="11" t="s">
        <v>1288</v>
      </c>
      <c r="C14888" s="12">
        <v>3.0</v>
      </c>
      <c r="D14888" s="12">
        <f t="shared" si="1"/>
        <v>2</v>
      </c>
    </row>
    <row r="14889">
      <c r="A14889" s="10">
        <v>45232.0</v>
      </c>
      <c r="B14889" s="11" t="s">
        <v>7223</v>
      </c>
      <c r="C14889" s="12">
        <v>3.0</v>
      </c>
      <c r="D14889" s="12">
        <f t="shared" si="1"/>
        <v>2</v>
      </c>
    </row>
    <row r="14890">
      <c r="A14890" s="10">
        <v>45232.0</v>
      </c>
      <c r="B14890" s="11" t="s">
        <v>1650</v>
      </c>
      <c r="C14890" s="12">
        <v>3.0</v>
      </c>
      <c r="D14890" s="12">
        <f t="shared" si="1"/>
        <v>2</v>
      </c>
    </row>
    <row r="14891">
      <c r="A14891" s="10">
        <v>45232.0</v>
      </c>
      <c r="B14891" s="11" t="s">
        <v>2249</v>
      </c>
      <c r="C14891" s="12">
        <v>3.0</v>
      </c>
      <c r="D14891" s="12">
        <f t="shared" si="1"/>
        <v>2</v>
      </c>
    </row>
    <row r="14892">
      <c r="A14892" s="10">
        <v>45237.0</v>
      </c>
      <c r="B14892" s="11" t="s">
        <v>6298</v>
      </c>
      <c r="C14892" s="12">
        <v>3.0</v>
      </c>
      <c r="D14892" s="12">
        <f t="shared" si="1"/>
        <v>7</v>
      </c>
    </row>
    <row r="14893">
      <c r="A14893" s="10">
        <v>45237.0</v>
      </c>
      <c r="B14893" s="11" t="s">
        <v>7224</v>
      </c>
      <c r="C14893" s="12">
        <v>3.0</v>
      </c>
      <c r="D14893" s="12">
        <f t="shared" si="1"/>
        <v>7</v>
      </c>
    </row>
    <row r="14894">
      <c r="A14894" s="10">
        <v>45237.0</v>
      </c>
      <c r="B14894" s="11" t="s">
        <v>110</v>
      </c>
      <c r="C14894" s="12">
        <v>3.0</v>
      </c>
      <c r="D14894" s="12">
        <f t="shared" si="1"/>
        <v>7</v>
      </c>
    </row>
    <row r="14895">
      <c r="A14895" s="10">
        <v>45237.0</v>
      </c>
      <c r="B14895" s="11" t="s">
        <v>5642</v>
      </c>
      <c r="C14895" s="12">
        <v>3.0</v>
      </c>
      <c r="D14895" s="12">
        <f t="shared" si="1"/>
        <v>7</v>
      </c>
    </row>
    <row r="14896">
      <c r="A14896" s="10">
        <v>45256.0</v>
      </c>
      <c r="B14896" s="11" t="s">
        <v>471</v>
      </c>
      <c r="C14896" s="12">
        <v>3.0</v>
      </c>
      <c r="D14896" s="12">
        <f t="shared" si="1"/>
        <v>26</v>
      </c>
    </row>
    <row r="14897">
      <c r="A14897" s="10">
        <v>45255.0</v>
      </c>
      <c r="B14897" s="11" t="s">
        <v>2040</v>
      </c>
      <c r="C14897" s="12">
        <v>3.0</v>
      </c>
      <c r="D14897" s="12">
        <f t="shared" si="1"/>
        <v>25</v>
      </c>
    </row>
    <row r="14898">
      <c r="A14898" s="10">
        <v>45247.0</v>
      </c>
      <c r="B14898" s="11" t="s">
        <v>3473</v>
      </c>
      <c r="C14898" s="12">
        <v>3.0</v>
      </c>
      <c r="D14898" s="12">
        <f t="shared" si="1"/>
        <v>17</v>
      </c>
    </row>
    <row r="14899">
      <c r="A14899" s="10">
        <v>45247.0</v>
      </c>
      <c r="B14899" s="11" t="s">
        <v>7225</v>
      </c>
      <c r="C14899" s="12">
        <v>3.0</v>
      </c>
      <c r="D14899" s="12">
        <f t="shared" si="1"/>
        <v>17</v>
      </c>
    </row>
    <row r="14900">
      <c r="A14900" s="10">
        <v>45247.0</v>
      </c>
      <c r="B14900" s="11" t="s">
        <v>1296</v>
      </c>
      <c r="C14900" s="12">
        <v>3.0</v>
      </c>
      <c r="D14900" s="12">
        <f t="shared" si="1"/>
        <v>17</v>
      </c>
    </row>
    <row r="14901">
      <c r="A14901" s="10">
        <v>45247.0</v>
      </c>
      <c r="B14901" s="11" t="s">
        <v>5823</v>
      </c>
      <c r="C14901" s="12">
        <v>3.0</v>
      </c>
      <c r="D14901" s="12">
        <f t="shared" si="1"/>
        <v>17</v>
      </c>
    </row>
    <row r="14902">
      <c r="A14902" s="10">
        <v>45247.0</v>
      </c>
      <c r="B14902" s="11" t="s">
        <v>6000</v>
      </c>
      <c r="C14902" s="12">
        <v>3.0</v>
      </c>
      <c r="D14902" s="12">
        <f t="shared" si="1"/>
        <v>17</v>
      </c>
    </row>
    <row r="14903">
      <c r="A14903" s="10">
        <v>45247.0</v>
      </c>
      <c r="B14903" s="11" t="s">
        <v>7226</v>
      </c>
      <c r="C14903" s="12">
        <v>3.0</v>
      </c>
      <c r="D14903" s="12">
        <f t="shared" si="1"/>
        <v>17</v>
      </c>
    </row>
    <row r="14904">
      <c r="A14904" s="10">
        <v>45247.0</v>
      </c>
      <c r="B14904" s="11" t="s">
        <v>1209</v>
      </c>
      <c r="C14904" s="12">
        <v>3.0</v>
      </c>
      <c r="D14904" s="12">
        <f t="shared" si="1"/>
        <v>17</v>
      </c>
    </row>
    <row r="14905">
      <c r="A14905" s="10">
        <v>45247.0</v>
      </c>
      <c r="B14905" s="11" t="s">
        <v>4181</v>
      </c>
      <c r="C14905" s="12">
        <v>3.0</v>
      </c>
      <c r="D14905" s="12">
        <f t="shared" si="1"/>
        <v>17</v>
      </c>
    </row>
    <row r="14906">
      <c r="A14906" s="10">
        <v>45253.0</v>
      </c>
      <c r="B14906" s="11" t="s">
        <v>7227</v>
      </c>
      <c r="C14906" s="12">
        <v>3.0</v>
      </c>
      <c r="D14906" s="12">
        <f t="shared" si="1"/>
        <v>23</v>
      </c>
    </row>
    <row r="14907">
      <c r="A14907" s="10">
        <v>45253.0</v>
      </c>
      <c r="B14907" s="11" t="s">
        <v>755</v>
      </c>
      <c r="C14907" s="12">
        <v>3.0</v>
      </c>
      <c r="D14907" s="12">
        <f t="shared" si="1"/>
        <v>23</v>
      </c>
    </row>
    <row r="14908">
      <c r="A14908" s="10">
        <v>45253.0</v>
      </c>
      <c r="B14908" s="11" t="s">
        <v>2138</v>
      </c>
      <c r="C14908" s="12">
        <v>3.0</v>
      </c>
      <c r="D14908" s="12">
        <f t="shared" si="1"/>
        <v>23</v>
      </c>
    </row>
    <row r="14909">
      <c r="A14909" s="10">
        <v>45253.0</v>
      </c>
      <c r="B14909" s="11" t="s">
        <v>2524</v>
      </c>
      <c r="C14909" s="12">
        <v>3.0</v>
      </c>
      <c r="D14909" s="12">
        <f t="shared" si="1"/>
        <v>23</v>
      </c>
    </row>
    <row r="14910">
      <c r="A14910" s="10">
        <v>45253.0</v>
      </c>
      <c r="B14910" s="11" t="s">
        <v>5215</v>
      </c>
      <c r="C14910" s="12">
        <v>3.0</v>
      </c>
      <c r="D14910" s="12">
        <f t="shared" si="1"/>
        <v>23</v>
      </c>
    </row>
    <row r="14911">
      <c r="A14911" s="10">
        <v>45235.0</v>
      </c>
      <c r="B14911" s="11" t="s">
        <v>2266</v>
      </c>
      <c r="C14911" s="12">
        <v>3.0</v>
      </c>
      <c r="D14911" s="12">
        <f t="shared" si="1"/>
        <v>5</v>
      </c>
    </row>
    <row r="14912">
      <c r="A14912" s="10">
        <v>45235.0</v>
      </c>
      <c r="B14912" s="11" t="s">
        <v>1730</v>
      </c>
      <c r="C14912" s="12">
        <v>3.0</v>
      </c>
      <c r="D14912" s="12">
        <f t="shared" si="1"/>
        <v>5</v>
      </c>
    </row>
    <row r="14913">
      <c r="A14913" s="10">
        <v>45235.0</v>
      </c>
      <c r="B14913" s="11" t="s">
        <v>7228</v>
      </c>
      <c r="C14913" s="12">
        <v>3.0</v>
      </c>
      <c r="D14913" s="12">
        <f t="shared" si="1"/>
        <v>5</v>
      </c>
    </row>
    <row r="14914">
      <c r="A14914" s="10">
        <v>45235.0</v>
      </c>
      <c r="B14914" s="11" t="s">
        <v>7229</v>
      </c>
      <c r="C14914" s="12">
        <v>3.0</v>
      </c>
      <c r="D14914" s="12">
        <f t="shared" si="1"/>
        <v>5</v>
      </c>
    </row>
    <row r="14915">
      <c r="A14915" s="10">
        <v>45254.0</v>
      </c>
      <c r="B14915" s="11" t="s">
        <v>149</v>
      </c>
      <c r="C14915" s="12">
        <v>3.0</v>
      </c>
      <c r="D14915" s="12">
        <f t="shared" si="1"/>
        <v>24</v>
      </c>
    </row>
    <row r="14916">
      <c r="A14916" s="10">
        <v>45254.0</v>
      </c>
      <c r="B14916" s="11" t="s">
        <v>7230</v>
      </c>
      <c r="C14916" s="12">
        <v>3.0</v>
      </c>
      <c r="D14916" s="12">
        <f t="shared" si="1"/>
        <v>24</v>
      </c>
    </row>
    <row r="14917">
      <c r="A14917" s="10">
        <v>45246.0</v>
      </c>
      <c r="B14917" s="11" t="s">
        <v>1418</v>
      </c>
      <c r="C14917" s="12">
        <v>3.0</v>
      </c>
      <c r="D14917" s="12">
        <f t="shared" si="1"/>
        <v>16</v>
      </c>
    </row>
    <row r="14918">
      <c r="A14918" s="10">
        <v>45246.0</v>
      </c>
      <c r="B14918" s="11" t="s">
        <v>363</v>
      </c>
      <c r="C14918" s="12">
        <v>3.0</v>
      </c>
      <c r="D14918" s="12">
        <f t="shared" si="1"/>
        <v>16</v>
      </c>
    </row>
    <row r="14919">
      <c r="A14919" s="10">
        <v>45246.0</v>
      </c>
      <c r="B14919" s="11" t="s">
        <v>7231</v>
      </c>
      <c r="C14919" s="12">
        <v>3.0</v>
      </c>
      <c r="D14919" s="12">
        <f t="shared" si="1"/>
        <v>16</v>
      </c>
    </row>
    <row r="14920">
      <c r="A14920" s="10">
        <v>45246.0</v>
      </c>
      <c r="B14920" s="11" t="s">
        <v>6410</v>
      </c>
      <c r="C14920" s="12">
        <v>3.0</v>
      </c>
      <c r="D14920" s="12">
        <f t="shared" si="1"/>
        <v>16</v>
      </c>
    </row>
    <row r="14921">
      <c r="A14921" s="10">
        <v>45246.0</v>
      </c>
      <c r="B14921" s="11" t="s">
        <v>4656</v>
      </c>
      <c r="C14921" s="12">
        <v>3.0</v>
      </c>
      <c r="D14921" s="12">
        <f t="shared" si="1"/>
        <v>16</v>
      </c>
    </row>
    <row r="14922">
      <c r="A14922" s="10">
        <v>45234.0</v>
      </c>
      <c r="B14922" s="11" t="s">
        <v>7232</v>
      </c>
      <c r="C14922" s="12">
        <v>3.0</v>
      </c>
      <c r="D14922" s="12">
        <f t="shared" si="1"/>
        <v>4</v>
      </c>
    </row>
    <row r="14923">
      <c r="A14923" s="10">
        <v>45234.0</v>
      </c>
      <c r="B14923" s="11" t="s">
        <v>387</v>
      </c>
      <c r="C14923" s="12">
        <v>3.0</v>
      </c>
      <c r="D14923" s="12">
        <f t="shared" si="1"/>
        <v>4</v>
      </c>
    </row>
    <row r="14924">
      <c r="A14924" s="10">
        <v>45234.0</v>
      </c>
      <c r="B14924" s="11" t="s">
        <v>33</v>
      </c>
      <c r="C14924" s="12">
        <v>3.0</v>
      </c>
      <c r="D14924" s="12">
        <f t="shared" si="1"/>
        <v>4</v>
      </c>
    </row>
    <row r="14925">
      <c r="A14925" s="10">
        <v>45234.0</v>
      </c>
      <c r="B14925" s="11" t="s">
        <v>91</v>
      </c>
      <c r="C14925" s="12">
        <v>3.0</v>
      </c>
      <c r="D14925" s="12">
        <f t="shared" si="1"/>
        <v>4</v>
      </c>
    </row>
    <row r="14926">
      <c r="A14926" s="10">
        <v>45234.0</v>
      </c>
      <c r="B14926" s="11" t="s">
        <v>456</v>
      </c>
      <c r="C14926" s="12">
        <v>3.0</v>
      </c>
      <c r="D14926" s="12">
        <f t="shared" si="1"/>
        <v>4</v>
      </c>
    </row>
    <row r="14927">
      <c r="A14927" s="10">
        <v>45236.0</v>
      </c>
      <c r="B14927" s="11" t="s">
        <v>70</v>
      </c>
      <c r="C14927" s="12">
        <v>3.0</v>
      </c>
      <c r="D14927" s="12">
        <f t="shared" si="1"/>
        <v>6</v>
      </c>
    </row>
    <row r="14928">
      <c r="A14928" s="10">
        <v>45236.0</v>
      </c>
      <c r="B14928" s="11" t="s">
        <v>5877</v>
      </c>
      <c r="C14928" s="12">
        <v>3.0</v>
      </c>
      <c r="D14928" s="12">
        <f t="shared" si="1"/>
        <v>6</v>
      </c>
    </row>
    <row r="14929">
      <c r="A14929" s="10">
        <v>45236.0</v>
      </c>
      <c r="B14929" s="11" t="s">
        <v>541</v>
      </c>
      <c r="C14929" s="12">
        <v>3.0</v>
      </c>
      <c r="D14929" s="12">
        <f t="shared" si="1"/>
        <v>6</v>
      </c>
    </row>
    <row r="14930">
      <c r="A14930" s="10">
        <v>45236.0</v>
      </c>
      <c r="B14930" s="11" t="s">
        <v>7233</v>
      </c>
      <c r="C14930" s="12">
        <v>3.0</v>
      </c>
      <c r="D14930" s="12">
        <f t="shared" si="1"/>
        <v>6</v>
      </c>
    </row>
    <row r="14931">
      <c r="A14931" s="10">
        <v>45236.0</v>
      </c>
      <c r="B14931" s="11" t="s">
        <v>129</v>
      </c>
      <c r="C14931" s="12">
        <v>3.0</v>
      </c>
      <c r="D14931" s="12">
        <f t="shared" si="1"/>
        <v>6</v>
      </c>
    </row>
    <row r="14932">
      <c r="A14932" s="10">
        <v>45236.0</v>
      </c>
      <c r="B14932" s="11" t="s">
        <v>7234</v>
      </c>
      <c r="C14932" s="12">
        <v>3.0</v>
      </c>
      <c r="D14932" s="12">
        <f t="shared" si="1"/>
        <v>6</v>
      </c>
    </row>
    <row r="14933">
      <c r="A14933" s="10">
        <v>45236.0</v>
      </c>
      <c r="B14933" s="11" t="s">
        <v>7235</v>
      </c>
      <c r="C14933" s="12">
        <v>3.0</v>
      </c>
      <c r="D14933" s="12">
        <f t="shared" si="1"/>
        <v>6</v>
      </c>
    </row>
    <row r="14934">
      <c r="A14934" s="10">
        <v>45236.0</v>
      </c>
      <c r="B14934" s="11" t="s">
        <v>2876</v>
      </c>
      <c r="C14934" s="12">
        <v>3.0</v>
      </c>
      <c r="D14934" s="12">
        <f t="shared" si="1"/>
        <v>6</v>
      </c>
    </row>
    <row r="14935">
      <c r="A14935" s="10">
        <v>45236.0</v>
      </c>
      <c r="B14935" s="11" t="s">
        <v>7236</v>
      </c>
      <c r="C14935" s="12">
        <v>3.0</v>
      </c>
      <c r="D14935" s="12">
        <f t="shared" si="1"/>
        <v>6</v>
      </c>
    </row>
    <row r="14936">
      <c r="A14936" s="10">
        <v>45236.0</v>
      </c>
      <c r="B14936" s="11" t="s">
        <v>1882</v>
      </c>
      <c r="C14936" s="12">
        <v>3.0</v>
      </c>
      <c r="D14936" s="12">
        <f t="shared" si="1"/>
        <v>6</v>
      </c>
    </row>
    <row r="14937">
      <c r="A14937" s="10">
        <v>45243.0</v>
      </c>
      <c r="B14937" s="11" t="s">
        <v>5262</v>
      </c>
      <c r="C14937" s="12">
        <v>3.0</v>
      </c>
      <c r="D14937" s="12">
        <f t="shared" si="1"/>
        <v>13</v>
      </c>
    </row>
    <row r="14938">
      <c r="A14938" s="10">
        <v>45243.0</v>
      </c>
      <c r="B14938" s="11" t="s">
        <v>3568</v>
      </c>
      <c r="C14938" s="12">
        <v>3.0</v>
      </c>
      <c r="D14938" s="12">
        <f t="shared" si="1"/>
        <v>13</v>
      </c>
    </row>
    <row r="14939">
      <c r="A14939" s="10">
        <v>45243.0</v>
      </c>
      <c r="B14939" s="11" t="s">
        <v>1525</v>
      </c>
      <c r="C14939" s="12">
        <v>3.0</v>
      </c>
      <c r="D14939" s="12">
        <f t="shared" si="1"/>
        <v>13</v>
      </c>
    </row>
    <row r="14940">
      <c r="A14940" s="10">
        <v>45243.0</v>
      </c>
      <c r="B14940" s="11" t="s">
        <v>7237</v>
      </c>
      <c r="C14940" s="12">
        <v>3.0</v>
      </c>
      <c r="D14940" s="12">
        <f t="shared" si="1"/>
        <v>13</v>
      </c>
    </row>
    <row r="14941">
      <c r="A14941" s="10">
        <v>45243.0</v>
      </c>
      <c r="B14941" s="11" t="s">
        <v>1813</v>
      </c>
      <c r="C14941" s="12">
        <v>3.0</v>
      </c>
      <c r="D14941" s="12">
        <f t="shared" si="1"/>
        <v>13</v>
      </c>
    </row>
    <row r="14942">
      <c r="A14942" s="10">
        <v>45243.0</v>
      </c>
      <c r="B14942" s="11" t="s">
        <v>3473</v>
      </c>
      <c r="C14942" s="12">
        <v>3.0</v>
      </c>
      <c r="D14942" s="12">
        <f t="shared" si="1"/>
        <v>13</v>
      </c>
    </row>
    <row r="14943">
      <c r="A14943" s="10">
        <v>45243.0</v>
      </c>
      <c r="B14943" s="11" t="s">
        <v>6822</v>
      </c>
      <c r="C14943" s="12">
        <v>3.0</v>
      </c>
      <c r="D14943" s="12">
        <f t="shared" si="1"/>
        <v>13</v>
      </c>
    </row>
    <row r="14944">
      <c r="A14944" s="10">
        <v>45243.0</v>
      </c>
      <c r="B14944" s="11" t="s">
        <v>7238</v>
      </c>
      <c r="C14944" s="12">
        <v>3.0</v>
      </c>
      <c r="D14944" s="12">
        <f t="shared" si="1"/>
        <v>13</v>
      </c>
    </row>
    <row r="14945">
      <c r="A14945" s="10">
        <v>45244.0</v>
      </c>
      <c r="B14945" s="11" t="s">
        <v>476</v>
      </c>
      <c r="C14945" s="12">
        <v>3.0</v>
      </c>
      <c r="D14945" s="12">
        <f t="shared" si="1"/>
        <v>14</v>
      </c>
    </row>
    <row r="14946">
      <c r="A14946" s="10">
        <v>45244.0</v>
      </c>
      <c r="B14946" s="11" t="s">
        <v>2618</v>
      </c>
      <c r="C14946" s="12">
        <v>3.0</v>
      </c>
      <c r="D14946" s="12">
        <f t="shared" si="1"/>
        <v>14</v>
      </c>
    </row>
    <row r="14947">
      <c r="A14947" s="10">
        <v>45244.0</v>
      </c>
      <c r="B14947" s="11" t="s">
        <v>5448</v>
      </c>
      <c r="C14947" s="12">
        <v>3.0</v>
      </c>
      <c r="D14947" s="12">
        <f t="shared" si="1"/>
        <v>14</v>
      </c>
    </row>
    <row r="14948">
      <c r="A14948" s="10">
        <v>45244.0</v>
      </c>
      <c r="B14948" s="11" t="s">
        <v>2019</v>
      </c>
      <c r="C14948" s="12">
        <v>3.0</v>
      </c>
      <c r="D14948" s="12">
        <f t="shared" si="1"/>
        <v>14</v>
      </c>
    </row>
    <row r="14949">
      <c r="A14949" s="10">
        <v>45244.0</v>
      </c>
      <c r="B14949" s="11" t="s">
        <v>1074</v>
      </c>
      <c r="C14949" s="12">
        <v>3.0</v>
      </c>
      <c r="D14949" s="12">
        <f t="shared" si="1"/>
        <v>14</v>
      </c>
    </row>
    <row r="14950">
      <c r="A14950" s="10">
        <v>45244.0</v>
      </c>
      <c r="B14950" s="11" t="s">
        <v>6886</v>
      </c>
      <c r="C14950" s="12">
        <v>3.0</v>
      </c>
      <c r="D14950" s="12">
        <f t="shared" si="1"/>
        <v>14</v>
      </c>
    </row>
    <row r="14951">
      <c r="A14951" s="10">
        <v>45249.0</v>
      </c>
      <c r="B14951" s="11" t="s">
        <v>700</v>
      </c>
      <c r="C14951" s="12">
        <v>3.0</v>
      </c>
      <c r="D14951" s="12">
        <f t="shared" si="1"/>
        <v>19</v>
      </c>
    </row>
    <row r="14952">
      <c r="A14952" s="10">
        <v>45249.0</v>
      </c>
      <c r="B14952" s="11" t="s">
        <v>4477</v>
      </c>
      <c r="C14952" s="12">
        <v>3.0</v>
      </c>
      <c r="D14952" s="12">
        <f t="shared" si="1"/>
        <v>19</v>
      </c>
    </row>
    <row r="14953">
      <c r="A14953" s="10">
        <v>45249.0</v>
      </c>
      <c r="B14953" s="11" t="s">
        <v>3051</v>
      </c>
      <c r="C14953" s="12">
        <v>3.0</v>
      </c>
      <c r="D14953" s="12">
        <f t="shared" si="1"/>
        <v>19</v>
      </c>
    </row>
    <row r="14954">
      <c r="A14954" s="10">
        <v>45245.0</v>
      </c>
      <c r="B14954" s="11" t="s">
        <v>6273</v>
      </c>
      <c r="C14954" s="12">
        <v>3.0</v>
      </c>
      <c r="D14954" s="12">
        <f t="shared" si="1"/>
        <v>15</v>
      </c>
    </row>
    <row r="14955">
      <c r="A14955" s="10">
        <v>45245.0</v>
      </c>
      <c r="B14955" s="11" t="s">
        <v>1270</v>
      </c>
      <c r="C14955" s="12">
        <v>3.0</v>
      </c>
      <c r="D14955" s="12">
        <f t="shared" si="1"/>
        <v>15</v>
      </c>
    </row>
    <row r="14956">
      <c r="A14956" s="10">
        <v>45245.0</v>
      </c>
      <c r="B14956" s="11" t="s">
        <v>60</v>
      </c>
      <c r="C14956" s="12">
        <v>3.0</v>
      </c>
      <c r="D14956" s="12">
        <f t="shared" si="1"/>
        <v>15</v>
      </c>
    </row>
    <row r="14957">
      <c r="A14957" s="10">
        <v>45245.0</v>
      </c>
      <c r="B14957" s="11" t="s">
        <v>7239</v>
      </c>
      <c r="C14957" s="12">
        <v>3.0</v>
      </c>
      <c r="D14957" s="12">
        <f t="shared" si="1"/>
        <v>15</v>
      </c>
    </row>
    <row r="14958">
      <c r="A14958" s="10">
        <v>45241.0</v>
      </c>
      <c r="B14958" s="11" t="s">
        <v>7240</v>
      </c>
      <c r="C14958" s="12">
        <v>3.0</v>
      </c>
      <c r="D14958" s="12">
        <f t="shared" si="1"/>
        <v>11</v>
      </c>
    </row>
    <row r="14959">
      <c r="A14959" s="10">
        <v>45258.0</v>
      </c>
      <c r="B14959" s="11" t="s">
        <v>6035</v>
      </c>
      <c r="C14959" s="12">
        <v>3.0</v>
      </c>
      <c r="D14959" s="12">
        <f t="shared" si="1"/>
        <v>28</v>
      </c>
    </row>
    <row r="14960">
      <c r="A14960" s="10">
        <v>45258.0</v>
      </c>
      <c r="B14960" s="11" t="s">
        <v>1118</v>
      </c>
      <c r="C14960" s="12">
        <v>3.0</v>
      </c>
      <c r="D14960" s="12">
        <f t="shared" si="1"/>
        <v>28</v>
      </c>
    </row>
    <row r="14961">
      <c r="A14961" s="10">
        <v>45258.0</v>
      </c>
      <c r="B14961" s="11" t="s">
        <v>7241</v>
      </c>
      <c r="C14961" s="12">
        <v>3.0</v>
      </c>
      <c r="D14961" s="12">
        <f t="shared" si="1"/>
        <v>28</v>
      </c>
    </row>
    <row r="14962">
      <c r="A14962" s="10">
        <v>45258.0</v>
      </c>
      <c r="B14962" s="11" t="s">
        <v>7242</v>
      </c>
      <c r="C14962" s="12">
        <v>3.0</v>
      </c>
      <c r="D14962" s="12">
        <f t="shared" si="1"/>
        <v>28</v>
      </c>
    </row>
    <row r="14963">
      <c r="A14963" s="10">
        <v>45258.0</v>
      </c>
      <c r="B14963" s="11" t="s">
        <v>3531</v>
      </c>
      <c r="C14963" s="12">
        <v>3.0</v>
      </c>
      <c r="D14963" s="12">
        <f t="shared" si="1"/>
        <v>28</v>
      </c>
    </row>
    <row r="14964">
      <c r="A14964" s="10">
        <v>45258.0</v>
      </c>
      <c r="B14964" s="11" t="s">
        <v>7243</v>
      </c>
      <c r="C14964" s="12">
        <v>3.0</v>
      </c>
      <c r="D14964" s="12">
        <f t="shared" si="1"/>
        <v>28</v>
      </c>
    </row>
    <row r="14965">
      <c r="A14965" s="10">
        <v>45248.0</v>
      </c>
      <c r="B14965" s="11" t="s">
        <v>6656</v>
      </c>
      <c r="C14965" s="12">
        <v>3.0</v>
      </c>
      <c r="D14965" s="12">
        <f t="shared" si="1"/>
        <v>18</v>
      </c>
    </row>
    <row r="14966">
      <c r="A14966" s="10">
        <v>45248.0</v>
      </c>
      <c r="B14966" s="11" t="s">
        <v>4880</v>
      </c>
      <c r="C14966" s="12">
        <v>3.0</v>
      </c>
      <c r="D14966" s="12">
        <f t="shared" si="1"/>
        <v>18</v>
      </c>
    </row>
    <row r="14967">
      <c r="A14967" s="10">
        <v>45248.0</v>
      </c>
      <c r="B14967" s="11" t="s">
        <v>25</v>
      </c>
      <c r="C14967" s="12">
        <v>3.0</v>
      </c>
      <c r="D14967" s="12">
        <f t="shared" si="1"/>
        <v>18</v>
      </c>
    </row>
    <row r="14968">
      <c r="A14968" s="10">
        <v>45259.0</v>
      </c>
      <c r="B14968" s="11" t="s">
        <v>3009</v>
      </c>
      <c r="C14968" s="12">
        <v>3.0</v>
      </c>
      <c r="D14968" s="12">
        <f t="shared" si="1"/>
        <v>29</v>
      </c>
    </row>
    <row r="14969">
      <c r="A14969" s="10">
        <v>45259.0</v>
      </c>
      <c r="B14969" s="11" t="s">
        <v>1048</v>
      </c>
      <c r="C14969" s="12">
        <v>3.0</v>
      </c>
      <c r="D14969" s="12">
        <f t="shared" si="1"/>
        <v>29</v>
      </c>
    </row>
    <row r="14970">
      <c r="A14970" s="10">
        <v>45259.0</v>
      </c>
      <c r="B14970" s="11" t="s">
        <v>7244</v>
      </c>
      <c r="C14970" s="12">
        <v>3.0</v>
      </c>
      <c r="D14970" s="12">
        <f t="shared" si="1"/>
        <v>29</v>
      </c>
    </row>
    <row r="14971">
      <c r="A14971" s="10">
        <v>45259.0</v>
      </c>
      <c r="B14971" s="11" t="s">
        <v>6312</v>
      </c>
      <c r="C14971" s="12">
        <v>3.0</v>
      </c>
      <c r="D14971" s="12">
        <f t="shared" si="1"/>
        <v>29</v>
      </c>
    </row>
    <row r="14972">
      <c r="A14972" s="10">
        <v>45242.0</v>
      </c>
      <c r="B14972" s="11" t="s">
        <v>403</v>
      </c>
      <c r="C14972" s="12">
        <v>3.0</v>
      </c>
      <c r="D14972" s="12">
        <f t="shared" si="1"/>
        <v>12</v>
      </c>
    </row>
    <row r="14973">
      <c r="A14973" s="10">
        <v>45242.0</v>
      </c>
      <c r="B14973" s="11" t="s">
        <v>7245</v>
      </c>
      <c r="C14973" s="12">
        <v>3.0</v>
      </c>
      <c r="D14973" s="12">
        <f t="shared" si="1"/>
        <v>12</v>
      </c>
    </row>
    <row r="14974">
      <c r="A14974" s="10">
        <v>45238.0</v>
      </c>
      <c r="B14974" s="11" t="s">
        <v>341</v>
      </c>
      <c r="C14974" s="12">
        <v>3.0</v>
      </c>
      <c r="D14974" s="12">
        <f t="shared" si="1"/>
        <v>8</v>
      </c>
    </row>
    <row r="14975">
      <c r="A14975" s="10">
        <v>45238.0</v>
      </c>
      <c r="B14975" s="11" t="s">
        <v>2556</v>
      </c>
      <c r="C14975" s="12">
        <v>3.0</v>
      </c>
      <c r="D14975" s="12">
        <f t="shared" si="1"/>
        <v>8</v>
      </c>
    </row>
    <row r="14976">
      <c r="A14976" s="10">
        <v>45238.0</v>
      </c>
      <c r="B14976" s="11" t="s">
        <v>7246</v>
      </c>
      <c r="C14976" s="12">
        <v>3.0</v>
      </c>
      <c r="D14976" s="12">
        <f t="shared" si="1"/>
        <v>8</v>
      </c>
    </row>
    <row r="14977">
      <c r="A14977" s="10">
        <v>45238.0</v>
      </c>
      <c r="B14977" s="11" t="s">
        <v>6346</v>
      </c>
      <c r="C14977" s="12">
        <v>3.0</v>
      </c>
      <c r="D14977" s="12">
        <f t="shared" si="1"/>
        <v>8</v>
      </c>
    </row>
    <row r="14978">
      <c r="A14978" s="10">
        <v>45238.0</v>
      </c>
      <c r="B14978" s="11" t="s">
        <v>7247</v>
      </c>
      <c r="C14978" s="12">
        <v>3.0</v>
      </c>
      <c r="D14978" s="12">
        <f t="shared" si="1"/>
        <v>8</v>
      </c>
    </row>
    <row r="14979">
      <c r="A14979" s="10">
        <v>45238.0</v>
      </c>
      <c r="B14979" s="11" t="s">
        <v>1502</v>
      </c>
      <c r="C14979" s="12">
        <v>3.0</v>
      </c>
      <c r="D14979" s="12">
        <f t="shared" si="1"/>
        <v>8</v>
      </c>
    </row>
    <row r="14980">
      <c r="A14980" s="10">
        <v>45231.0</v>
      </c>
      <c r="B14980" s="11" t="s">
        <v>302</v>
      </c>
      <c r="C14980" s="12">
        <v>3.0</v>
      </c>
      <c r="D14980" s="12">
        <f t="shared" si="1"/>
        <v>1</v>
      </c>
    </row>
    <row r="14981">
      <c r="A14981" s="10">
        <v>45231.0</v>
      </c>
      <c r="B14981" s="11" t="s">
        <v>3488</v>
      </c>
      <c r="C14981" s="12">
        <v>3.0</v>
      </c>
      <c r="D14981" s="12">
        <f t="shared" si="1"/>
        <v>1</v>
      </c>
    </row>
    <row r="14982">
      <c r="A14982" s="10">
        <v>45231.0</v>
      </c>
      <c r="B14982" s="11" t="s">
        <v>7248</v>
      </c>
      <c r="C14982" s="12">
        <v>3.0</v>
      </c>
      <c r="D14982" s="12">
        <f t="shared" si="1"/>
        <v>1</v>
      </c>
    </row>
    <row r="14983">
      <c r="A14983" s="10">
        <v>45231.0</v>
      </c>
      <c r="B14983" s="11" t="s">
        <v>6298</v>
      </c>
      <c r="C14983" s="12">
        <v>3.0</v>
      </c>
      <c r="D14983" s="12">
        <f t="shared" si="1"/>
        <v>1</v>
      </c>
    </row>
    <row r="14984">
      <c r="A14984" s="10">
        <v>45231.0</v>
      </c>
      <c r="B14984" s="11" t="s">
        <v>4530</v>
      </c>
      <c r="C14984" s="12">
        <v>3.0</v>
      </c>
      <c r="D14984" s="12">
        <f t="shared" si="1"/>
        <v>1</v>
      </c>
    </row>
    <row r="14985">
      <c r="A14985" s="10">
        <v>45231.0</v>
      </c>
      <c r="B14985" s="11" t="s">
        <v>7249</v>
      </c>
      <c r="C14985" s="12">
        <v>3.0</v>
      </c>
      <c r="D14985" s="12">
        <f t="shared" si="1"/>
        <v>1</v>
      </c>
    </row>
    <row r="14986">
      <c r="A14986" s="10">
        <v>45231.0</v>
      </c>
      <c r="B14986" s="11" t="s">
        <v>4528</v>
      </c>
      <c r="C14986" s="12">
        <v>3.0</v>
      </c>
      <c r="D14986" s="12">
        <f t="shared" si="1"/>
        <v>1</v>
      </c>
    </row>
    <row r="14987">
      <c r="A14987" s="10">
        <v>45231.0</v>
      </c>
      <c r="B14987" s="11" t="s">
        <v>210</v>
      </c>
      <c r="C14987" s="12">
        <v>3.0</v>
      </c>
      <c r="D14987" s="12">
        <f t="shared" si="1"/>
        <v>1</v>
      </c>
    </row>
    <row r="14988">
      <c r="A14988" s="10">
        <v>45240.0</v>
      </c>
      <c r="B14988" s="11" t="s">
        <v>6298</v>
      </c>
      <c r="C14988" s="12">
        <v>3.0</v>
      </c>
      <c r="D14988" s="12">
        <f t="shared" si="1"/>
        <v>10</v>
      </c>
    </row>
    <row r="14989">
      <c r="A14989" s="10">
        <v>45240.0</v>
      </c>
      <c r="B14989" s="11" t="s">
        <v>7250</v>
      </c>
      <c r="C14989" s="12">
        <v>3.0</v>
      </c>
      <c r="D14989" s="12">
        <f t="shared" si="1"/>
        <v>10</v>
      </c>
    </row>
    <row r="14990">
      <c r="A14990" s="10">
        <v>45240.0</v>
      </c>
      <c r="B14990" s="11" t="s">
        <v>5192</v>
      </c>
      <c r="C14990" s="12">
        <v>3.0</v>
      </c>
      <c r="D14990" s="12">
        <f t="shared" si="1"/>
        <v>10</v>
      </c>
    </row>
    <row r="14991">
      <c r="A14991" s="10">
        <v>45240.0</v>
      </c>
      <c r="B14991" s="11" t="s">
        <v>3118</v>
      </c>
      <c r="C14991" s="12">
        <v>3.0</v>
      </c>
      <c r="D14991" s="12">
        <f t="shared" si="1"/>
        <v>10</v>
      </c>
    </row>
    <row r="14992">
      <c r="A14992" s="10">
        <v>45240.0</v>
      </c>
      <c r="B14992" s="11" t="s">
        <v>7251</v>
      </c>
      <c r="C14992" s="12">
        <v>3.0</v>
      </c>
      <c r="D14992" s="12">
        <f t="shared" si="1"/>
        <v>10</v>
      </c>
    </row>
    <row r="14993">
      <c r="A14993" s="10">
        <v>45233.0</v>
      </c>
      <c r="B14993" s="11" t="s">
        <v>3051</v>
      </c>
      <c r="C14993" s="12">
        <v>3.0</v>
      </c>
      <c r="D14993" s="12">
        <f t="shared" si="1"/>
        <v>3</v>
      </c>
    </row>
    <row r="14994">
      <c r="A14994" s="10">
        <v>45233.0</v>
      </c>
      <c r="B14994" s="11" t="s">
        <v>7252</v>
      </c>
      <c r="C14994" s="12">
        <v>3.0</v>
      </c>
      <c r="D14994" s="12">
        <f t="shared" si="1"/>
        <v>3</v>
      </c>
    </row>
    <row r="14995">
      <c r="A14995" s="10">
        <v>45233.0</v>
      </c>
      <c r="B14995" s="11" t="s">
        <v>7253</v>
      </c>
      <c r="C14995" s="12">
        <v>3.0</v>
      </c>
      <c r="D14995" s="12">
        <f t="shared" si="1"/>
        <v>3</v>
      </c>
    </row>
    <row r="14996">
      <c r="A14996" s="10">
        <v>45233.0</v>
      </c>
      <c r="B14996" s="11" t="s">
        <v>1674</v>
      </c>
      <c r="C14996" s="12">
        <v>3.0</v>
      </c>
      <c r="D14996" s="12">
        <f t="shared" si="1"/>
        <v>3</v>
      </c>
    </row>
    <row r="14997">
      <c r="A14997" s="10">
        <v>45233.0</v>
      </c>
      <c r="B14997" s="11" t="s">
        <v>7254</v>
      </c>
      <c r="C14997" s="12">
        <v>3.0</v>
      </c>
      <c r="D14997" s="12">
        <f t="shared" si="1"/>
        <v>3</v>
      </c>
    </row>
    <row r="14998">
      <c r="A14998" s="10">
        <v>45233.0</v>
      </c>
      <c r="B14998" s="11" t="s">
        <v>114</v>
      </c>
      <c r="C14998" s="12">
        <v>3.0</v>
      </c>
      <c r="D14998" s="12">
        <f t="shared" si="1"/>
        <v>3</v>
      </c>
    </row>
    <row r="14999">
      <c r="A14999" s="10">
        <v>45233.0</v>
      </c>
      <c r="B14999" s="11" t="s">
        <v>1463</v>
      </c>
      <c r="C14999" s="12">
        <v>3.0</v>
      </c>
      <c r="D14999" s="12">
        <f t="shared" si="1"/>
        <v>3</v>
      </c>
    </row>
    <row r="15000">
      <c r="A15000" s="10">
        <v>45233.0</v>
      </c>
      <c r="B15000" s="11" t="s">
        <v>117</v>
      </c>
      <c r="C15000" s="12">
        <v>3.0</v>
      </c>
      <c r="D15000" s="12">
        <f t="shared" si="1"/>
        <v>3</v>
      </c>
    </row>
    <row r="15001">
      <c r="A15001" s="10">
        <v>45233.0</v>
      </c>
      <c r="B15001" s="11" t="s">
        <v>1730</v>
      </c>
      <c r="C15001" s="12">
        <v>3.0</v>
      </c>
      <c r="D15001" s="12">
        <f t="shared" si="1"/>
        <v>3</v>
      </c>
    </row>
    <row r="15002">
      <c r="A15002" s="10">
        <v>45250.0</v>
      </c>
      <c r="B15002" s="11" t="s">
        <v>5620</v>
      </c>
      <c r="C15002" s="12">
        <v>3.0</v>
      </c>
      <c r="D15002" s="12">
        <f t="shared" si="1"/>
        <v>20</v>
      </c>
    </row>
    <row r="15003">
      <c r="A15003" s="10">
        <v>45250.0</v>
      </c>
      <c r="B15003" s="11" t="s">
        <v>697</v>
      </c>
      <c r="C15003" s="12">
        <v>3.0</v>
      </c>
      <c r="D15003" s="12">
        <f t="shared" si="1"/>
        <v>20</v>
      </c>
    </row>
    <row r="15004">
      <c r="A15004" s="10">
        <v>45250.0</v>
      </c>
      <c r="B15004" s="11" t="s">
        <v>1354</v>
      </c>
      <c r="C15004" s="12">
        <v>3.0</v>
      </c>
      <c r="D15004" s="12">
        <f t="shared" si="1"/>
        <v>20</v>
      </c>
    </row>
    <row r="15005">
      <c r="A15005" s="10">
        <v>45250.0</v>
      </c>
      <c r="B15005" s="11" t="s">
        <v>2806</v>
      </c>
      <c r="C15005" s="12">
        <v>3.0</v>
      </c>
      <c r="D15005" s="12">
        <f t="shared" si="1"/>
        <v>20</v>
      </c>
    </row>
    <row r="15006">
      <c r="A15006" s="10">
        <v>45252.0</v>
      </c>
      <c r="B15006" s="11" t="s">
        <v>7255</v>
      </c>
      <c r="C15006" s="12">
        <v>3.0</v>
      </c>
      <c r="D15006" s="12">
        <f t="shared" si="1"/>
        <v>22</v>
      </c>
    </row>
    <row r="15007">
      <c r="A15007" s="10">
        <v>45252.0</v>
      </c>
      <c r="B15007" s="11" t="s">
        <v>6921</v>
      </c>
      <c r="C15007" s="12">
        <v>3.0</v>
      </c>
      <c r="D15007" s="12">
        <f t="shared" si="1"/>
        <v>22</v>
      </c>
    </row>
    <row r="15008">
      <c r="A15008" s="10">
        <v>45252.0</v>
      </c>
      <c r="B15008" s="11" t="s">
        <v>6259</v>
      </c>
      <c r="C15008" s="12">
        <v>3.0</v>
      </c>
      <c r="D15008" s="12">
        <f t="shared" si="1"/>
        <v>22</v>
      </c>
    </row>
    <row r="15009">
      <c r="A15009" s="10">
        <v>45251.0</v>
      </c>
      <c r="B15009" s="11" t="s">
        <v>6410</v>
      </c>
      <c r="C15009" s="12">
        <v>3.0</v>
      </c>
      <c r="D15009" s="12">
        <f t="shared" si="1"/>
        <v>21</v>
      </c>
    </row>
    <row r="15010">
      <c r="A15010" s="10">
        <v>45251.0</v>
      </c>
      <c r="B15010" s="11" t="s">
        <v>1275</v>
      </c>
      <c r="C15010" s="12">
        <v>3.0</v>
      </c>
      <c r="D15010" s="12">
        <f t="shared" si="1"/>
        <v>21</v>
      </c>
    </row>
    <row r="15011">
      <c r="A15011" s="10">
        <v>45251.0</v>
      </c>
      <c r="B15011" s="11" t="s">
        <v>1112</v>
      </c>
      <c r="C15011" s="12">
        <v>3.0</v>
      </c>
      <c r="D15011" s="12">
        <f t="shared" si="1"/>
        <v>21</v>
      </c>
    </row>
    <row r="15012">
      <c r="A15012" s="10">
        <v>45251.0</v>
      </c>
      <c r="B15012" s="11" t="s">
        <v>7256</v>
      </c>
      <c r="C15012" s="12">
        <v>3.0</v>
      </c>
      <c r="D15012" s="12">
        <f t="shared" si="1"/>
        <v>21</v>
      </c>
    </row>
    <row r="15013">
      <c r="A15013" s="10">
        <v>45251.0</v>
      </c>
      <c r="B15013" s="11" t="s">
        <v>5994</v>
      </c>
      <c r="C15013" s="12">
        <v>3.0</v>
      </c>
      <c r="D15013" s="12">
        <f t="shared" si="1"/>
        <v>21</v>
      </c>
    </row>
    <row r="15014">
      <c r="A15014" s="10">
        <v>45251.0</v>
      </c>
      <c r="B15014" s="11" t="s">
        <v>6359</v>
      </c>
      <c r="C15014" s="12">
        <v>3.0</v>
      </c>
      <c r="D15014" s="12">
        <f t="shared" si="1"/>
        <v>21</v>
      </c>
    </row>
    <row r="15015">
      <c r="A15015" s="10">
        <v>45251.0</v>
      </c>
      <c r="B15015" s="11" t="s">
        <v>7257</v>
      </c>
      <c r="C15015" s="12">
        <v>3.0</v>
      </c>
      <c r="D15015" s="12">
        <f t="shared" si="1"/>
        <v>21</v>
      </c>
    </row>
    <row r="15016">
      <c r="A15016" s="10">
        <v>45251.0</v>
      </c>
      <c r="B15016" s="11" t="s">
        <v>7258</v>
      </c>
      <c r="C15016" s="12">
        <v>3.0</v>
      </c>
      <c r="D15016" s="12">
        <f t="shared" si="1"/>
        <v>21</v>
      </c>
    </row>
    <row r="15017">
      <c r="A15017" s="10">
        <v>45251.0</v>
      </c>
      <c r="B15017" s="11" t="s">
        <v>7259</v>
      </c>
      <c r="C15017" s="12">
        <v>3.0</v>
      </c>
      <c r="D15017" s="12">
        <f t="shared" si="1"/>
        <v>21</v>
      </c>
    </row>
    <row r="15018">
      <c r="A15018" s="10">
        <v>45251.0</v>
      </c>
      <c r="B15018" s="11" t="s">
        <v>697</v>
      </c>
      <c r="C15018" s="12">
        <v>3.0</v>
      </c>
      <c r="D15018" s="12">
        <f t="shared" si="1"/>
        <v>21</v>
      </c>
    </row>
    <row r="15019">
      <c r="A15019" s="10">
        <v>45251.0</v>
      </c>
      <c r="B15019" s="11" t="s">
        <v>6377</v>
      </c>
      <c r="C15019" s="12">
        <v>3.0</v>
      </c>
      <c r="D15019" s="12">
        <f t="shared" si="1"/>
        <v>21</v>
      </c>
    </row>
    <row r="15020">
      <c r="A15020" s="10">
        <v>45257.0</v>
      </c>
      <c r="B15020" s="11" t="s">
        <v>6565</v>
      </c>
      <c r="C15020" s="12">
        <v>3.0</v>
      </c>
      <c r="D15020" s="12">
        <f t="shared" si="1"/>
        <v>27</v>
      </c>
    </row>
    <row r="15021">
      <c r="A15021" s="10">
        <v>45260.0</v>
      </c>
      <c r="B15021" s="11" t="s">
        <v>6308</v>
      </c>
      <c r="C15021" s="12">
        <v>3.0</v>
      </c>
      <c r="D15021" s="12">
        <f t="shared" si="1"/>
        <v>30</v>
      </c>
    </row>
    <row r="15022">
      <c r="A15022" s="10">
        <v>45260.0</v>
      </c>
      <c r="B15022" s="11" t="s">
        <v>243</v>
      </c>
      <c r="C15022" s="12">
        <v>3.0</v>
      </c>
      <c r="D15022" s="12">
        <f t="shared" si="1"/>
        <v>30</v>
      </c>
    </row>
    <row r="15023">
      <c r="A15023" s="10">
        <v>45239.0</v>
      </c>
      <c r="B15023" s="11" t="s">
        <v>720</v>
      </c>
      <c r="C15023" s="12">
        <v>3.0</v>
      </c>
      <c r="D15023" s="12">
        <f t="shared" si="1"/>
        <v>9</v>
      </c>
    </row>
    <row r="15024">
      <c r="A15024" s="10">
        <v>45239.0</v>
      </c>
      <c r="B15024" s="11" t="s">
        <v>2647</v>
      </c>
      <c r="C15024" s="12">
        <v>3.0</v>
      </c>
      <c r="D15024" s="12">
        <f t="shared" si="1"/>
        <v>9</v>
      </c>
    </row>
    <row r="15025">
      <c r="A15025" s="10">
        <v>45239.0</v>
      </c>
      <c r="B15025" s="11" t="s">
        <v>2343</v>
      </c>
      <c r="C15025" s="12">
        <v>3.0</v>
      </c>
      <c r="D15025" s="12">
        <f t="shared" si="1"/>
        <v>9</v>
      </c>
    </row>
    <row r="15026">
      <c r="A15026" s="10">
        <v>45239.0</v>
      </c>
      <c r="B15026" s="11" t="s">
        <v>180</v>
      </c>
      <c r="C15026" s="12">
        <v>3.0</v>
      </c>
      <c r="D15026" s="12">
        <f t="shared" si="1"/>
        <v>9</v>
      </c>
    </row>
    <row r="15027">
      <c r="A15027" s="10">
        <v>45232.0</v>
      </c>
      <c r="B15027" s="11" t="s">
        <v>756</v>
      </c>
      <c r="C15027" s="12">
        <v>3.0</v>
      </c>
      <c r="D15027" s="12">
        <f t="shared" si="1"/>
        <v>2</v>
      </c>
    </row>
    <row r="15028">
      <c r="A15028" s="10">
        <v>45232.0</v>
      </c>
      <c r="B15028" s="11" t="s">
        <v>7260</v>
      </c>
      <c r="C15028" s="12">
        <v>3.0</v>
      </c>
      <c r="D15028" s="12">
        <f t="shared" si="1"/>
        <v>2</v>
      </c>
    </row>
    <row r="15029">
      <c r="A15029" s="10">
        <v>45237.0</v>
      </c>
      <c r="B15029" s="11" t="s">
        <v>3525</v>
      </c>
      <c r="C15029" s="12">
        <v>3.0</v>
      </c>
      <c r="D15029" s="12">
        <f t="shared" si="1"/>
        <v>7</v>
      </c>
    </row>
    <row r="15030">
      <c r="A15030" s="10">
        <v>45237.0</v>
      </c>
      <c r="B15030" s="11" t="s">
        <v>1263</v>
      </c>
      <c r="C15030" s="12">
        <v>3.0</v>
      </c>
      <c r="D15030" s="12">
        <f t="shared" si="1"/>
        <v>7</v>
      </c>
    </row>
    <row r="15031">
      <c r="A15031" s="10">
        <v>45237.0</v>
      </c>
      <c r="B15031" s="11" t="s">
        <v>1463</v>
      </c>
      <c r="C15031" s="12">
        <v>3.0</v>
      </c>
      <c r="D15031" s="12">
        <f t="shared" si="1"/>
        <v>7</v>
      </c>
    </row>
    <row r="15032">
      <c r="A15032" s="10">
        <v>45237.0</v>
      </c>
      <c r="B15032" s="11" t="s">
        <v>307</v>
      </c>
      <c r="C15032" s="12">
        <v>3.0</v>
      </c>
      <c r="D15032" s="12">
        <f t="shared" si="1"/>
        <v>7</v>
      </c>
    </row>
    <row r="15033">
      <c r="A15033" s="10">
        <v>45237.0</v>
      </c>
      <c r="B15033" s="11" t="s">
        <v>7261</v>
      </c>
      <c r="C15033" s="12">
        <v>3.0</v>
      </c>
      <c r="D15033" s="12">
        <f t="shared" si="1"/>
        <v>7</v>
      </c>
    </row>
    <row r="15034">
      <c r="A15034" s="10">
        <v>45247.0</v>
      </c>
      <c r="B15034" s="11" t="s">
        <v>1718</v>
      </c>
      <c r="C15034" s="12">
        <v>3.0</v>
      </c>
      <c r="D15034" s="12">
        <f t="shared" si="1"/>
        <v>17</v>
      </c>
    </row>
    <row r="15035">
      <c r="A15035" s="10">
        <v>45247.0</v>
      </c>
      <c r="B15035" s="11" t="s">
        <v>5215</v>
      </c>
      <c r="C15035" s="12">
        <v>3.0</v>
      </c>
      <c r="D15035" s="12">
        <f t="shared" si="1"/>
        <v>17</v>
      </c>
    </row>
    <row r="15036">
      <c r="A15036" s="10">
        <v>45247.0</v>
      </c>
      <c r="B15036" s="11" t="s">
        <v>1263</v>
      </c>
      <c r="C15036" s="12">
        <v>3.0</v>
      </c>
      <c r="D15036" s="12">
        <f t="shared" si="1"/>
        <v>17</v>
      </c>
    </row>
    <row r="15037">
      <c r="A15037" s="10">
        <v>45247.0</v>
      </c>
      <c r="B15037" s="11" t="s">
        <v>6585</v>
      </c>
      <c r="C15037" s="12">
        <v>3.0</v>
      </c>
      <c r="D15037" s="12">
        <f t="shared" si="1"/>
        <v>17</v>
      </c>
    </row>
    <row r="15038">
      <c r="A15038" s="10">
        <v>45247.0</v>
      </c>
      <c r="B15038" s="11" t="s">
        <v>7262</v>
      </c>
      <c r="C15038" s="12">
        <v>3.0</v>
      </c>
      <c r="D15038" s="12">
        <f t="shared" si="1"/>
        <v>17</v>
      </c>
    </row>
    <row r="15039">
      <c r="A15039" s="10">
        <v>45247.0</v>
      </c>
      <c r="B15039" s="11" t="s">
        <v>3041</v>
      </c>
      <c r="C15039" s="12">
        <v>3.0</v>
      </c>
      <c r="D15039" s="12">
        <f t="shared" si="1"/>
        <v>17</v>
      </c>
    </row>
    <row r="15040">
      <c r="A15040" s="10">
        <v>45253.0</v>
      </c>
      <c r="B15040" s="11" t="s">
        <v>7159</v>
      </c>
      <c r="C15040" s="12">
        <v>3.0</v>
      </c>
      <c r="D15040" s="12">
        <f t="shared" si="1"/>
        <v>23</v>
      </c>
    </row>
    <row r="15041">
      <c r="A15041" s="10">
        <v>45253.0</v>
      </c>
      <c r="B15041" s="11" t="s">
        <v>1511</v>
      </c>
      <c r="C15041" s="12">
        <v>3.0</v>
      </c>
      <c r="D15041" s="12">
        <f t="shared" si="1"/>
        <v>23</v>
      </c>
    </row>
    <row r="15042">
      <c r="A15042" s="10">
        <v>45253.0</v>
      </c>
      <c r="B15042" s="11" t="s">
        <v>3754</v>
      </c>
      <c r="C15042" s="12">
        <v>3.0</v>
      </c>
      <c r="D15042" s="12">
        <f t="shared" si="1"/>
        <v>23</v>
      </c>
    </row>
    <row r="15043">
      <c r="A15043" s="10">
        <v>45253.0</v>
      </c>
      <c r="B15043" s="11" t="s">
        <v>3951</v>
      </c>
      <c r="C15043" s="12">
        <v>3.0</v>
      </c>
      <c r="D15043" s="12">
        <f t="shared" si="1"/>
        <v>23</v>
      </c>
    </row>
    <row r="15044">
      <c r="A15044" s="10">
        <v>45253.0</v>
      </c>
      <c r="B15044" s="11" t="s">
        <v>4147</v>
      </c>
      <c r="C15044" s="12">
        <v>3.0</v>
      </c>
      <c r="D15044" s="12">
        <f t="shared" si="1"/>
        <v>23</v>
      </c>
    </row>
    <row r="15045">
      <c r="A15045" s="10">
        <v>45254.0</v>
      </c>
      <c r="B15045" s="11" t="s">
        <v>303</v>
      </c>
      <c r="C15045" s="12">
        <v>3.0</v>
      </c>
      <c r="D15045" s="12">
        <f t="shared" si="1"/>
        <v>24</v>
      </c>
    </row>
    <row r="15046">
      <c r="A15046" s="10">
        <v>45254.0</v>
      </c>
      <c r="B15046" s="11" t="s">
        <v>952</v>
      </c>
      <c r="C15046" s="12">
        <v>3.0</v>
      </c>
      <c r="D15046" s="12">
        <f t="shared" si="1"/>
        <v>24</v>
      </c>
    </row>
    <row r="15047">
      <c r="A15047" s="10">
        <v>45246.0</v>
      </c>
      <c r="B15047" s="11" t="s">
        <v>5097</v>
      </c>
      <c r="C15047" s="12">
        <v>3.0</v>
      </c>
      <c r="D15047" s="12">
        <f t="shared" si="1"/>
        <v>16</v>
      </c>
    </row>
    <row r="15048">
      <c r="A15048" s="10">
        <v>45246.0</v>
      </c>
      <c r="B15048" s="11" t="s">
        <v>6487</v>
      </c>
      <c r="C15048" s="12">
        <v>3.0</v>
      </c>
      <c r="D15048" s="12">
        <f t="shared" si="1"/>
        <v>16</v>
      </c>
    </row>
    <row r="15049">
      <c r="A15049" s="10">
        <v>45246.0</v>
      </c>
      <c r="B15049" s="11" t="s">
        <v>6418</v>
      </c>
      <c r="C15049" s="12">
        <v>3.0</v>
      </c>
      <c r="D15049" s="12">
        <f t="shared" si="1"/>
        <v>16</v>
      </c>
    </row>
    <row r="15050">
      <c r="A15050" s="10">
        <v>45246.0</v>
      </c>
      <c r="B15050" s="11" t="s">
        <v>2075</v>
      </c>
      <c r="C15050" s="12">
        <v>3.0</v>
      </c>
      <c r="D15050" s="12">
        <f t="shared" si="1"/>
        <v>16</v>
      </c>
    </row>
    <row r="15051">
      <c r="A15051" s="10">
        <v>45246.0</v>
      </c>
      <c r="B15051" s="11" t="s">
        <v>4406</v>
      </c>
      <c r="C15051" s="12">
        <v>3.0</v>
      </c>
      <c r="D15051" s="12">
        <f t="shared" si="1"/>
        <v>16</v>
      </c>
    </row>
    <row r="15052">
      <c r="A15052" s="10">
        <v>45246.0</v>
      </c>
      <c r="B15052" s="11" t="s">
        <v>6563</v>
      </c>
      <c r="C15052" s="12">
        <v>3.0</v>
      </c>
      <c r="D15052" s="12">
        <f t="shared" si="1"/>
        <v>16</v>
      </c>
    </row>
    <row r="15053">
      <c r="A15053" s="10">
        <v>45246.0</v>
      </c>
      <c r="B15053" s="11" t="s">
        <v>476</v>
      </c>
      <c r="C15053" s="12">
        <v>3.0</v>
      </c>
      <c r="D15053" s="12">
        <f t="shared" si="1"/>
        <v>16</v>
      </c>
    </row>
    <row r="15054">
      <c r="A15054" s="10">
        <v>45234.0</v>
      </c>
      <c r="B15054" s="11" t="s">
        <v>1424</v>
      </c>
      <c r="C15054" s="12">
        <v>3.0</v>
      </c>
      <c r="D15054" s="12">
        <f t="shared" si="1"/>
        <v>4</v>
      </c>
    </row>
    <row r="15055">
      <c r="A15055" s="10">
        <v>45234.0</v>
      </c>
      <c r="B15055" s="11" t="s">
        <v>110</v>
      </c>
      <c r="C15055" s="12">
        <v>3.0</v>
      </c>
      <c r="D15055" s="12">
        <f t="shared" si="1"/>
        <v>4</v>
      </c>
    </row>
    <row r="15056">
      <c r="A15056" s="10">
        <v>45236.0</v>
      </c>
      <c r="B15056" s="11" t="s">
        <v>1662</v>
      </c>
      <c r="C15056" s="12">
        <v>3.0</v>
      </c>
      <c r="D15056" s="12">
        <f t="shared" si="1"/>
        <v>6</v>
      </c>
    </row>
    <row r="15057">
      <c r="A15057" s="10">
        <v>45236.0</v>
      </c>
      <c r="B15057" s="11" t="s">
        <v>2462</v>
      </c>
      <c r="C15057" s="12">
        <v>3.0</v>
      </c>
      <c r="D15057" s="12">
        <f t="shared" si="1"/>
        <v>6</v>
      </c>
    </row>
    <row r="15058">
      <c r="A15058" s="10">
        <v>45236.0</v>
      </c>
      <c r="B15058" s="11" t="s">
        <v>7263</v>
      </c>
      <c r="C15058" s="12">
        <v>3.0</v>
      </c>
      <c r="D15058" s="12">
        <f t="shared" si="1"/>
        <v>6</v>
      </c>
    </row>
    <row r="15059">
      <c r="A15059" s="10">
        <v>45243.0</v>
      </c>
      <c r="B15059" s="11" t="s">
        <v>2749</v>
      </c>
      <c r="C15059" s="12">
        <v>3.0</v>
      </c>
      <c r="D15059" s="12">
        <f t="shared" si="1"/>
        <v>13</v>
      </c>
    </row>
    <row r="15060">
      <c r="A15060" s="10">
        <v>45243.0</v>
      </c>
      <c r="B15060" s="11" t="s">
        <v>3931</v>
      </c>
      <c r="C15060" s="12">
        <v>3.0</v>
      </c>
      <c r="D15060" s="12">
        <f t="shared" si="1"/>
        <v>13</v>
      </c>
    </row>
    <row r="15061">
      <c r="A15061" s="10">
        <v>45243.0</v>
      </c>
      <c r="B15061" s="11" t="s">
        <v>1733</v>
      </c>
      <c r="C15061" s="12">
        <v>3.0</v>
      </c>
      <c r="D15061" s="12">
        <f t="shared" si="1"/>
        <v>13</v>
      </c>
    </row>
    <row r="15062">
      <c r="A15062" s="10">
        <v>45243.0</v>
      </c>
      <c r="B15062" s="11" t="s">
        <v>126</v>
      </c>
      <c r="C15062" s="12">
        <v>3.0</v>
      </c>
      <c r="D15062" s="12">
        <f t="shared" si="1"/>
        <v>13</v>
      </c>
    </row>
    <row r="15063">
      <c r="A15063" s="10">
        <v>45244.0</v>
      </c>
      <c r="B15063" s="11" t="s">
        <v>1745</v>
      </c>
      <c r="C15063" s="12">
        <v>3.0</v>
      </c>
      <c r="D15063" s="12">
        <f t="shared" si="1"/>
        <v>14</v>
      </c>
    </row>
    <row r="15064">
      <c r="A15064" s="10">
        <v>45244.0</v>
      </c>
      <c r="B15064" s="11" t="s">
        <v>70</v>
      </c>
      <c r="C15064" s="12">
        <v>3.0</v>
      </c>
      <c r="D15064" s="12">
        <f t="shared" si="1"/>
        <v>14</v>
      </c>
    </row>
    <row r="15065">
      <c r="A15065" s="10">
        <v>45244.0</v>
      </c>
      <c r="B15065" s="11" t="s">
        <v>283</v>
      </c>
      <c r="C15065" s="12">
        <v>3.0</v>
      </c>
      <c r="D15065" s="12">
        <f t="shared" si="1"/>
        <v>14</v>
      </c>
    </row>
    <row r="15066">
      <c r="A15066" s="10">
        <v>45244.0</v>
      </c>
      <c r="B15066" s="11" t="s">
        <v>7264</v>
      </c>
      <c r="C15066" s="12">
        <v>3.0</v>
      </c>
      <c r="D15066" s="12">
        <f t="shared" si="1"/>
        <v>14</v>
      </c>
    </row>
    <row r="15067">
      <c r="A15067" s="10">
        <v>45244.0</v>
      </c>
      <c r="B15067" s="11" t="s">
        <v>4310</v>
      </c>
      <c r="C15067" s="12">
        <v>3.0</v>
      </c>
      <c r="D15067" s="12">
        <f t="shared" si="1"/>
        <v>14</v>
      </c>
    </row>
    <row r="15068">
      <c r="A15068" s="10">
        <v>45249.0</v>
      </c>
      <c r="B15068" s="11" t="s">
        <v>3525</v>
      </c>
      <c r="C15068" s="12">
        <v>3.0</v>
      </c>
      <c r="D15068" s="12">
        <f t="shared" si="1"/>
        <v>19</v>
      </c>
    </row>
    <row r="15069">
      <c r="A15069" s="10">
        <v>45249.0</v>
      </c>
      <c r="B15069" s="11" t="s">
        <v>814</v>
      </c>
      <c r="C15069" s="12">
        <v>3.0</v>
      </c>
      <c r="D15069" s="12">
        <f t="shared" si="1"/>
        <v>19</v>
      </c>
    </row>
    <row r="15070">
      <c r="A15070" s="10">
        <v>45249.0</v>
      </c>
      <c r="B15070" s="11" t="s">
        <v>1770</v>
      </c>
      <c r="C15070" s="12">
        <v>3.0</v>
      </c>
      <c r="D15070" s="12">
        <f t="shared" si="1"/>
        <v>19</v>
      </c>
    </row>
    <row r="15071">
      <c r="A15071" s="10">
        <v>45249.0</v>
      </c>
      <c r="B15071" s="11" t="s">
        <v>7265</v>
      </c>
      <c r="C15071" s="12">
        <v>3.0</v>
      </c>
      <c r="D15071" s="12">
        <f t="shared" si="1"/>
        <v>19</v>
      </c>
    </row>
    <row r="15072">
      <c r="A15072" s="10">
        <v>45245.0</v>
      </c>
      <c r="B15072" s="11" t="s">
        <v>1502</v>
      </c>
      <c r="C15072" s="12">
        <v>3.0</v>
      </c>
      <c r="D15072" s="12">
        <f t="shared" si="1"/>
        <v>15</v>
      </c>
    </row>
    <row r="15073">
      <c r="A15073" s="10">
        <v>45245.0</v>
      </c>
      <c r="B15073" s="11" t="s">
        <v>454</v>
      </c>
      <c r="C15073" s="12">
        <v>3.0</v>
      </c>
      <c r="D15073" s="12">
        <f t="shared" si="1"/>
        <v>15</v>
      </c>
    </row>
    <row r="15074">
      <c r="A15074" s="10">
        <v>45245.0</v>
      </c>
      <c r="B15074" s="11" t="s">
        <v>3473</v>
      </c>
      <c r="C15074" s="12">
        <v>3.0</v>
      </c>
      <c r="D15074" s="12">
        <f t="shared" si="1"/>
        <v>15</v>
      </c>
    </row>
    <row r="15075">
      <c r="A15075" s="10">
        <v>45241.0</v>
      </c>
      <c r="B15075" s="11" t="s">
        <v>4891</v>
      </c>
      <c r="C15075" s="12">
        <v>3.0</v>
      </c>
      <c r="D15075" s="12">
        <f t="shared" si="1"/>
        <v>11</v>
      </c>
    </row>
    <row r="15076">
      <c r="A15076" s="10">
        <v>45241.0</v>
      </c>
      <c r="B15076" s="11" t="s">
        <v>7266</v>
      </c>
      <c r="C15076" s="12">
        <v>3.0</v>
      </c>
      <c r="D15076" s="12">
        <f t="shared" si="1"/>
        <v>11</v>
      </c>
    </row>
    <row r="15077">
      <c r="A15077" s="10">
        <v>45241.0</v>
      </c>
      <c r="B15077" s="11" t="s">
        <v>135</v>
      </c>
      <c r="C15077" s="12">
        <v>3.0</v>
      </c>
      <c r="D15077" s="12">
        <f t="shared" si="1"/>
        <v>11</v>
      </c>
    </row>
    <row r="15078">
      <c r="A15078" s="10">
        <v>45241.0</v>
      </c>
      <c r="B15078" s="11" t="s">
        <v>7267</v>
      </c>
      <c r="C15078" s="12">
        <v>3.0</v>
      </c>
      <c r="D15078" s="12">
        <f t="shared" si="1"/>
        <v>11</v>
      </c>
    </row>
    <row r="15079">
      <c r="A15079" s="10">
        <v>45258.0</v>
      </c>
      <c r="B15079" s="11" t="s">
        <v>6835</v>
      </c>
      <c r="C15079" s="12">
        <v>3.0</v>
      </c>
      <c r="D15079" s="12">
        <f t="shared" si="1"/>
        <v>28</v>
      </c>
    </row>
    <row r="15080">
      <c r="A15080" s="10">
        <v>45258.0</v>
      </c>
      <c r="B15080" s="11" t="s">
        <v>5875</v>
      </c>
      <c r="C15080" s="12">
        <v>3.0</v>
      </c>
      <c r="D15080" s="12">
        <f t="shared" si="1"/>
        <v>28</v>
      </c>
    </row>
    <row r="15081">
      <c r="A15081" s="10">
        <v>45248.0</v>
      </c>
      <c r="B15081" s="11" t="s">
        <v>403</v>
      </c>
      <c r="C15081" s="12">
        <v>3.0</v>
      </c>
      <c r="D15081" s="12">
        <f t="shared" si="1"/>
        <v>18</v>
      </c>
    </row>
    <row r="15082">
      <c r="A15082" s="10">
        <v>45248.0</v>
      </c>
      <c r="B15082" s="11" t="s">
        <v>112</v>
      </c>
      <c r="C15082" s="12">
        <v>3.0</v>
      </c>
      <c r="D15082" s="12">
        <f t="shared" si="1"/>
        <v>18</v>
      </c>
    </row>
    <row r="15083">
      <c r="A15083" s="10">
        <v>45248.0</v>
      </c>
      <c r="B15083" s="11" t="s">
        <v>7268</v>
      </c>
      <c r="C15083" s="12">
        <v>3.0</v>
      </c>
      <c r="D15083" s="12">
        <f t="shared" si="1"/>
        <v>18</v>
      </c>
    </row>
    <row r="15084">
      <c r="A15084" s="10">
        <v>45259.0</v>
      </c>
      <c r="B15084" s="11" t="s">
        <v>2147</v>
      </c>
      <c r="C15084" s="12">
        <v>3.0</v>
      </c>
      <c r="D15084" s="12">
        <f t="shared" si="1"/>
        <v>29</v>
      </c>
    </row>
    <row r="15085">
      <c r="A15085" s="10">
        <v>45259.0</v>
      </c>
      <c r="B15085" s="11" t="s">
        <v>1884</v>
      </c>
      <c r="C15085" s="12">
        <v>3.0</v>
      </c>
      <c r="D15085" s="12">
        <f t="shared" si="1"/>
        <v>29</v>
      </c>
    </row>
    <row r="15086">
      <c r="A15086" s="10">
        <v>45259.0</v>
      </c>
      <c r="B15086" s="11" t="s">
        <v>7269</v>
      </c>
      <c r="C15086" s="12">
        <v>3.0</v>
      </c>
      <c r="D15086" s="12">
        <f t="shared" si="1"/>
        <v>29</v>
      </c>
    </row>
    <row r="15087">
      <c r="A15087" s="10">
        <v>45259.0</v>
      </c>
      <c r="B15087" s="11" t="s">
        <v>38</v>
      </c>
      <c r="C15087" s="12">
        <v>3.0</v>
      </c>
      <c r="D15087" s="12">
        <f t="shared" si="1"/>
        <v>29</v>
      </c>
    </row>
    <row r="15088">
      <c r="A15088" s="10">
        <v>45238.0</v>
      </c>
      <c r="B15088" s="11" t="s">
        <v>764</v>
      </c>
      <c r="C15088" s="12">
        <v>3.0</v>
      </c>
      <c r="D15088" s="12">
        <f t="shared" si="1"/>
        <v>8</v>
      </c>
    </row>
    <row r="15089">
      <c r="A15089" s="10">
        <v>45238.0</v>
      </c>
      <c r="B15089" s="11" t="s">
        <v>6298</v>
      </c>
      <c r="C15089" s="12">
        <v>3.0</v>
      </c>
      <c r="D15089" s="12">
        <f t="shared" si="1"/>
        <v>8</v>
      </c>
    </row>
    <row r="15090">
      <c r="A15090" s="10">
        <v>45238.0</v>
      </c>
      <c r="B15090" s="11" t="s">
        <v>7270</v>
      </c>
      <c r="C15090" s="12">
        <v>3.0</v>
      </c>
      <c r="D15090" s="12">
        <f t="shared" si="1"/>
        <v>8</v>
      </c>
    </row>
    <row r="15091">
      <c r="A15091" s="10">
        <v>45238.0</v>
      </c>
      <c r="B15091" s="11" t="s">
        <v>7085</v>
      </c>
      <c r="C15091" s="12">
        <v>3.0</v>
      </c>
      <c r="D15091" s="12">
        <f t="shared" si="1"/>
        <v>8</v>
      </c>
    </row>
    <row r="15092">
      <c r="A15092" s="10">
        <v>45238.0</v>
      </c>
      <c r="B15092" s="11" t="s">
        <v>5504</v>
      </c>
      <c r="C15092" s="12">
        <v>3.0</v>
      </c>
      <c r="D15092" s="12">
        <f t="shared" si="1"/>
        <v>8</v>
      </c>
    </row>
    <row r="15093">
      <c r="A15093" s="10">
        <v>45231.0</v>
      </c>
      <c r="B15093" s="11" t="s">
        <v>1995</v>
      </c>
      <c r="C15093" s="12">
        <v>3.0</v>
      </c>
      <c r="D15093" s="12">
        <f t="shared" si="1"/>
        <v>1</v>
      </c>
    </row>
    <row r="15094">
      <c r="A15094" s="10">
        <v>45231.0</v>
      </c>
      <c r="B15094" s="11" t="s">
        <v>7271</v>
      </c>
      <c r="C15094" s="12">
        <v>3.0</v>
      </c>
      <c r="D15094" s="12">
        <f t="shared" si="1"/>
        <v>1</v>
      </c>
    </row>
    <row r="15095">
      <c r="A15095" s="10">
        <v>45231.0</v>
      </c>
      <c r="B15095" s="11" t="s">
        <v>6146</v>
      </c>
      <c r="C15095" s="12">
        <v>3.0</v>
      </c>
      <c r="D15095" s="12">
        <f t="shared" si="1"/>
        <v>1</v>
      </c>
    </row>
    <row r="15096">
      <c r="A15096" s="10">
        <v>45231.0</v>
      </c>
      <c r="B15096" s="11" t="s">
        <v>326</v>
      </c>
      <c r="C15096" s="12">
        <v>3.0</v>
      </c>
      <c r="D15096" s="12">
        <f t="shared" si="1"/>
        <v>1</v>
      </c>
    </row>
    <row r="15097">
      <c r="A15097" s="10">
        <v>45240.0</v>
      </c>
      <c r="B15097" s="11" t="s">
        <v>6579</v>
      </c>
      <c r="C15097" s="12">
        <v>3.0</v>
      </c>
      <c r="D15097" s="12">
        <f t="shared" si="1"/>
        <v>10</v>
      </c>
    </row>
    <row r="15098">
      <c r="A15098" s="10">
        <v>45240.0</v>
      </c>
      <c r="B15098" s="11" t="s">
        <v>7272</v>
      </c>
      <c r="C15098" s="12">
        <v>3.0</v>
      </c>
      <c r="D15098" s="12">
        <f t="shared" si="1"/>
        <v>10</v>
      </c>
    </row>
    <row r="15099">
      <c r="A15099" s="10">
        <v>45240.0</v>
      </c>
      <c r="B15099" s="11" t="s">
        <v>7273</v>
      </c>
      <c r="C15099" s="12">
        <v>3.0</v>
      </c>
      <c r="D15099" s="12">
        <f t="shared" si="1"/>
        <v>10</v>
      </c>
    </row>
    <row r="15100">
      <c r="A15100" s="10">
        <v>45233.0</v>
      </c>
      <c r="B15100" s="11" t="s">
        <v>7274</v>
      </c>
      <c r="C15100" s="12">
        <v>3.0</v>
      </c>
      <c r="D15100" s="12">
        <f t="shared" si="1"/>
        <v>3</v>
      </c>
    </row>
    <row r="15101">
      <c r="A15101" s="10">
        <v>45233.0</v>
      </c>
      <c r="B15101" s="11" t="s">
        <v>7275</v>
      </c>
      <c r="C15101" s="12">
        <v>3.0</v>
      </c>
      <c r="D15101" s="12">
        <f t="shared" si="1"/>
        <v>3</v>
      </c>
    </row>
    <row r="15102">
      <c r="A15102" s="10">
        <v>45233.0</v>
      </c>
      <c r="B15102" s="11" t="s">
        <v>4307</v>
      </c>
      <c r="C15102" s="12">
        <v>3.0</v>
      </c>
      <c r="D15102" s="12">
        <f t="shared" si="1"/>
        <v>3</v>
      </c>
    </row>
    <row r="15103">
      <c r="A15103" s="10">
        <v>45233.0</v>
      </c>
      <c r="B15103" s="11" t="s">
        <v>7276</v>
      </c>
      <c r="C15103" s="12">
        <v>3.0</v>
      </c>
      <c r="D15103" s="12">
        <f t="shared" si="1"/>
        <v>3</v>
      </c>
    </row>
    <row r="15104">
      <c r="A15104" s="10">
        <v>45250.0</v>
      </c>
      <c r="B15104" s="11" t="s">
        <v>2791</v>
      </c>
      <c r="C15104" s="12">
        <v>3.0</v>
      </c>
      <c r="D15104" s="12">
        <f t="shared" si="1"/>
        <v>20</v>
      </c>
    </row>
    <row r="15105">
      <c r="A15105" s="10">
        <v>45250.0</v>
      </c>
      <c r="B15105" s="11" t="s">
        <v>6029</v>
      </c>
      <c r="C15105" s="12">
        <v>3.0</v>
      </c>
      <c r="D15105" s="12">
        <f t="shared" si="1"/>
        <v>20</v>
      </c>
    </row>
    <row r="15106">
      <c r="A15106" s="10">
        <v>45250.0</v>
      </c>
      <c r="B15106" s="11" t="s">
        <v>6985</v>
      </c>
      <c r="C15106" s="12">
        <v>3.0</v>
      </c>
      <c r="D15106" s="12">
        <f t="shared" si="1"/>
        <v>20</v>
      </c>
    </row>
    <row r="15107">
      <c r="A15107" s="10">
        <v>45252.0</v>
      </c>
      <c r="B15107" s="11" t="s">
        <v>608</v>
      </c>
      <c r="C15107" s="12">
        <v>3.0</v>
      </c>
      <c r="D15107" s="12">
        <f t="shared" si="1"/>
        <v>22</v>
      </c>
    </row>
    <row r="15108">
      <c r="A15108" s="10">
        <v>45252.0</v>
      </c>
      <c r="B15108" s="11" t="s">
        <v>2267</v>
      </c>
      <c r="C15108" s="12">
        <v>3.0</v>
      </c>
      <c r="D15108" s="12">
        <f t="shared" si="1"/>
        <v>22</v>
      </c>
    </row>
    <row r="15109">
      <c r="A15109" s="10">
        <v>45252.0</v>
      </c>
      <c r="B15109" s="11" t="s">
        <v>6980</v>
      </c>
      <c r="C15109" s="12">
        <v>3.0</v>
      </c>
      <c r="D15109" s="12">
        <f t="shared" si="1"/>
        <v>22</v>
      </c>
    </row>
    <row r="15110">
      <c r="A15110" s="10">
        <v>45252.0</v>
      </c>
      <c r="B15110" s="11" t="s">
        <v>2174</v>
      </c>
      <c r="C15110" s="12">
        <v>3.0</v>
      </c>
      <c r="D15110" s="12">
        <f t="shared" si="1"/>
        <v>22</v>
      </c>
    </row>
    <row r="15111">
      <c r="A15111" s="10">
        <v>45252.0</v>
      </c>
      <c r="B15111" s="11" t="s">
        <v>347</v>
      </c>
      <c r="C15111" s="12">
        <v>3.0</v>
      </c>
      <c r="D15111" s="12">
        <f t="shared" si="1"/>
        <v>22</v>
      </c>
    </row>
    <row r="15112">
      <c r="A15112" s="10">
        <v>45251.0</v>
      </c>
      <c r="B15112" s="11" t="s">
        <v>154</v>
      </c>
      <c r="C15112" s="12">
        <v>3.0</v>
      </c>
      <c r="D15112" s="12">
        <f t="shared" si="1"/>
        <v>21</v>
      </c>
    </row>
    <row r="15113">
      <c r="A15113" s="10">
        <v>45251.0</v>
      </c>
      <c r="B15113" s="11" t="s">
        <v>1159</v>
      </c>
      <c r="C15113" s="12">
        <v>3.0</v>
      </c>
      <c r="D15113" s="12">
        <f t="shared" si="1"/>
        <v>21</v>
      </c>
    </row>
    <row r="15114">
      <c r="A15114" s="10">
        <v>45251.0</v>
      </c>
      <c r="B15114" s="11" t="s">
        <v>6802</v>
      </c>
      <c r="C15114" s="12">
        <v>3.0</v>
      </c>
      <c r="D15114" s="12">
        <f t="shared" si="1"/>
        <v>21</v>
      </c>
    </row>
    <row r="15115">
      <c r="A15115" s="10">
        <v>45257.0</v>
      </c>
      <c r="B15115" s="11" t="s">
        <v>7269</v>
      </c>
      <c r="C15115" s="12">
        <v>3.0</v>
      </c>
      <c r="D15115" s="12">
        <f t="shared" si="1"/>
        <v>27</v>
      </c>
    </row>
    <row r="15116">
      <c r="A15116" s="10">
        <v>45257.0</v>
      </c>
      <c r="B15116" s="11" t="s">
        <v>7277</v>
      </c>
      <c r="C15116" s="12">
        <v>3.0</v>
      </c>
      <c r="D15116" s="12">
        <f t="shared" si="1"/>
        <v>27</v>
      </c>
    </row>
    <row r="15117">
      <c r="A15117" s="10">
        <v>45257.0</v>
      </c>
      <c r="B15117" s="11" t="s">
        <v>238</v>
      </c>
      <c r="C15117" s="12">
        <v>3.0</v>
      </c>
      <c r="D15117" s="12">
        <f t="shared" si="1"/>
        <v>27</v>
      </c>
    </row>
    <row r="15118">
      <c r="A15118" s="10">
        <v>45257.0</v>
      </c>
      <c r="B15118" s="11" t="s">
        <v>7278</v>
      </c>
      <c r="C15118" s="12">
        <v>3.0</v>
      </c>
      <c r="D15118" s="12">
        <f t="shared" si="1"/>
        <v>27</v>
      </c>
    </row>
    <row r="15119">
      <c r="A15119" s="10">
        <v>45260.0</v>
      </c>
      <c r="B15119" s="11" t="s">
        <v>7279</v>
      </c>
      <c r="C15119" s="12">
        <v>3.0</v>
      </c>
      <c r="D15119" s="12">
        <f t="shared" si="1"/>
        <v>30</v>
      </c>
    </row>
    <row r="15120">
      <c r="A15120" s="10">
        <v>45260.0</v>
      </c>
      <c r="B15120" s="11" t="s">
        <v>4092</v>
      </c>
      <c r="C15120" s="12">
        <v>3.0</v>
      </c>
      <c r="D15120" s="12">
        <f t="shared" si="1"/>
        <v>30</v>
      </c>
    </row>
    <row r="15121">
      <c r="A15121" s="10">
        <v>45239.0</v>
      </c>
      <c r="B15121" s="11" t="s">
        <v>5859</v>
      </c>
      <c r="C15121" s="12">
        <v>3.0</v>
      </c>
      <c r="D15121" s="12">
        <f t="shared" si="1"/>
        <v>9</v>
      </c>
    </row>
    <row r="15122">
      <c r="A15122" s="10">
        <v>45239.0</v>
      </c>
      <c r="B15122" s="11" t="s">
        <v>7280</v>
      </c>
      <c r="C15122" s="12">
        <v>3.0</v>
      </c>
      <c r="D15122" s="12">
        <f t="shared" si="1"/>
        <v>9</v>
      </c>
    </row>
    <row r="15123">
      <c r="A15123" s="10">
        <v>45239.0</v>
      </c>
      <c r="B15123" s="11" t="s">
        <v>80</v>
      </c>
      <c r="C15123" s="12">
        <v>3.0</v>
      </c>
      <c r="D15123" s="12">
        <f t="shared" si="1"/>
        <v>9</v>
      </c>
    </row>
    <row r="15124">
      <c r="A15124" s="10">
        <v>45232.0</v>
      </c>
      <c r="B15124" s="11" t="s">
        <v>7281</v>
      </c>
      <c r="C15124" s="12">
        <v>3.0</v>
      </c>
      <c r="D15124" s="12">
        <f t="shared" si="1"/>
        <v>2</v>
      </c>
    </row>
    <row r="15125">
      <c r="A15125" s="10">
        <v>45232.0</v>
      </c>
      <c r="B15125" s="11" t="s">
        <v>238</v>
      </c>
      <c r="C15125" s="12">
        <v>3.0</v>
      </c>
      <c r="D15125" s="12">
        <f t="shared" si="1"/>
        <v>2</v>
      </c>
    </row>
    <row r="15126">
      <c r="A15126" s="10">
        <v>45232.0</v>
      </c>
      <c r="B15126" s="11" t="s">
        <v>6976</v>
      </c>
      <c r="C15126" s="12">
        <v>3.0</v>
      </c>
      <c r="D15126" s="12">
        <f t="shared" si="1"/>
        <v>2</v>
      </c>
    </row>
    <row r="15127">
      <c r="A15127" s="10">
        <v>45232.0</v>
      </c>
      <c r="B15127" s="11" t="s">
        <v>2040</v>
      </c>
      <c r="C15127" s="12">
        <v>3.0</v>
      </c>
      <c r="D15127" s="12">
        <f t="shared" si="1"/>
        <v>2</v>
      </c>
    </row>
    <row r="15128">
      <c r="A15128" s="10">
        <v>45232.0</v>
      </c>
      <c r="B15128" s="11" t="s">
        <v>7282</v>
      </c>
      <c r="C15128" s="12">
        <v>3.0</v>
      </c>
      <c r="D15128" s="12">
        <f t="shared" si="1"/>
        <v>2</v>
      </c>
    </row>
    <row r="15129">
      <c r="A15129" s="10">
        <v>45232.0</v>
      </c>
      <c r="B15129" s="11" t="s">
        <v>6492</v>
      </c>
      <c r="C15129" s="12">
        <v>3.0</v>
      </c>
      <c r="D15129" s="12">
        <f t="shared" si="1"/>
        <v>2</v>
      </c>
    </row>
    <row r="15130">
      <c r="A15130" s="10">
        <v>45232.0</v>
      </c>
      <c r="B15130" s="11" t="s">
        <v>7283</v>
      </c>
      <c r="C15130" s="12">
        <v>3.0</v>
      </c>
      <c r="D15130" s="12">
        <f t="shared" si="1"/>
        <v>2</v>
      </c>
    </row>
    <row r="15131">
      <c r="A15131" s="10">
        <v>45237.0</v>
      </c>
      <c r="B15131" s="11" t="s">
        <v>1817</v>
      </c>
      <c r="C15131" s="12">
        <v>3.0</v>
      </c>
      <c r="D15131" s="12">
        <f t="shared" si="1"/>
        <v>7</v>
      </c>
    </row>
    <row r="15132">
      <c r="A15132" s="10">
        <v>45237.0</v>
      </c>
      <c r="B15132" s="11" t="s">
        <v>2963</v>
      </c>
      <c r="C15132" s="12">
        <v>3.0</v>
      </c>
      <c r="D15132" s="12">
        <f t="shared" si="1"/>
        <v>7</v>
      </c>
    </row>
    <row r="15133">
      <c r="A15133" s="10">
        <v>45237.0</v>
      </c>
      <c r="B15133" s="11" t="s">
        <v>7284</v>
      </c>
      <c r="C15133" s="12">
        <v>3.0</v>
      </c>
      <c r="D15133" s="12">
        <f t="shared" si="1"/>
        <v>7</v>
      </c>
    </row>
    <row r="15134">
      <c r="A15134" s="10">
        <v>45256.0</v>
      </c>
      <c r="B15134" s="11" t="s">
        <v>474</v>
      </c>
      <c r="C15134" s="12">
        <v>3.0</v>
      </c>
      <c r="D15134" s="12">
        <f t="shared" si="1"/>
        <v>26</v>
      </c>
    </row>
    <row r="15135">
      <c r="A15135" s="10">
        <v>45256.0</v>
      </c>
      <c r="B15135" s="11" t="s">
        <v>1059</v>
      </c>
      <c r="C15135" s="12">
        <v>3.0</v>
      </c>
      <c r="D15135" s="12">
        <f t="shared" si="1"/>
        <v>26</v>
      </c>
    </row>
    <row r="15136">
      <c r="A15136" s="10">
        <v>45256.0</v>
      </c>
      <c r="B15136" s="11" t="s">
        <v>7285</v>
      </c>
      <c r="C15136" s="12">
        <v>3.0</v>
      </c>
      <c r="D15136" s="12">
        <f t="shared" si="1"/>
        <v>26</v>
      </c>
    </row>
    <row r="15137">
      <c r="A15137" s="10">
        <v>45255.0</v>
      </c>
      <c r="B15137" s="11" t="s">
        <v>5020</v>
      </c>
      <c r="C15137" s="12">
        <v>3.0</v>
      </c>
      <c r="D15137" s="12">
        <f t="shared" si="1"/>
        <v>25</v>
      </c>
    </row>
    <row r="15138">
      <c r="A15138" s="10">
        <v>45255.0</v>
      </c>
      <c r="B15138" s="11" t="s">
        <v>448</v>
      </c>
      <c r="C15138" s="12">
        <v>3.0</v>
      </c>
      <c r="D15138" s="12">
        <f t="shared" si="1"/>
        <v>25</v>
      </c>
    </row>
    <row r="15139">
      <c r="A15139" s="10">
        <v>45255.0</v>
      </c>
      <c r="B15139" s="11" t="s">
        <v>2707</v>
      </c>
      <c r="C15139" s="12">
        <v>3.0</v>
      </c>
      <c r="D15139" s="12">
        <f t="shared" si="1"/>
        <v>25</v>
      </c>
    </row>
    <row r="15140">
      <c r="A15140" s="10">
        <v>45247.0</v>
      </c>
      <c r="B15140" s="11" t="s">
        <v>5224</v>
      </c>
      <c r="C15140" s="12">
        <v>3.0</v>
      </c>
      <c r="D15140" s="12">
        <f t="shared" si="1"/>
        <v>17</v>
      </c>
    </row>
    <row r="15141">
      <c r="A15141" s="10">
        <v>45247.0</v>
      </c>
      <c r="B15141" s="11" t="s">
        <v>5459</v>
      </c>
      <c r="C15141" s="12">
        <v>3.0</v>
      </c>
      <c r="D15141" s="12">
        <f t="shared" si="1"/>
        <v>17</v>
      </c>
    </row>
    <row r="15142">
      <c r="A15142" s="10">
        <v>45247.0</v>
      </c>
      <c r="B15142" s="11" t="s">
        <v>2239</v>
      </c>
      <c r="C15142" s="12">
        <v>3.0</v>
      </c>
      <c r="D15142" s="12">
        <f t="shared" si="1"/>
        <v>17</v>
      </c>
    </row>
    <row r="15143">
      <c r="A15143" s="10">
        <v>45247.0</v>
      </c>
      <c r="B15143" s="11" t="s">
        <v>5764</v>
      </c>
      <c r="C15143" s="12">
        <v>3.0</v>
      </c>
      <c r="D15143" s="12">
        <f t="shared" si="1"/>
        <v>17</v>
      </c>
    </row>
    <row r="15144">
      <c r="A15144" s="10">
        <v>45253.0</v>
      </c>
      <c r="B15144" s="11" t="s">
        <v>7286</v>
      </c>
      <c r="C15144" s="12">
        <v>3.0</v>
      </c>
      <c r="D15144" s="12">
        <f t="shared" si="1"/>
        <v>23</v>
      </c>
    </row>
    <row r="15145">
      <c r="A15145" s="10">
        <v>45253.0</v>
      </c>
      <c r="B15145" s="11" t="s">
        <v>302</v>
      </c>
      <c r="C15145" s="12">
        <v>3.0</v>
      </c>
      <c r="D15145" s="12">
        <f t="shared" si="1"/>
        <v>23</v>
      </c>
    </row>
    <row r="15146">
      <c r="A15146" s="10">
        <v>45253.0</v>
      </c>
      <c r="B15146" s="11" t="s">
        <v>7287</v>
      </c>
      <c r="C15146" s="12">
        <v>3.0</v>
      </c>
      <c r="D15146" s="12">
        <f t="shared" si="1"/>
        <v>23</v>
      </c>
    </row>
    <row r="15147">
      <c r="A15147" s="10">
        <v>45253.0</v>
      </c>
      <c r="B15147" s="11" t="s">
        <v>7288</v>
      </c>
      <c r="C15147" s="12">
        <v>3.0</v>
      </c>
      <c r="D15147" s="12">
        <f t="shared" si="1"/>
        <v>23</v>
      </c>
    </row>
    <row r="15148">
      <c r="A15148" s="10">
        <v>45253.0</v>
      </c>
      <c r="B15148" s="11" t="s">
        <v>490</v>
      </c>
      <c r="C15148" s="12">
        <v>3.0</v>
      </c>
      <c r="D15148" s="12">
        <f t="shared" si="1"/>
        <v>23</v>
      </c>
    </row>
    <row r="15149">
      <c r="A15149" s="10">
        <v>45253.0</v>
      </c>
      <c r="B15149" s="11" t="s">
        <v>5926</v>
      </c>
      <c r="C15149" s="12">
        <v>3.0</v>
      </c>
      <c r="D15149" s="12">
        <f t="shared" si="1"/>
        <v>23</v>
      </c>
    </row>
    <row r="15150">
      <c r="A15150" s="10">
        <v>45235.0</v>
      </c>
      <c r="B15150" s="11" t="s">
        <v>1421</v>
      </c>
      <c r="C15150" s="12">
        <v>3.0</v>
      </c>
      <c r="D15150" s="12">
        <f t="shared" si="1"/>
        <v>5</v>
      </c>
    </row>
    <row r="15151">
      <c r="A15151" s="10">
        <v>45235.0</v>
      </c>
      <c r="B15151" s="11" t="s">
        <v>1528</v>
      </c>
      <c r="C15151" s="12">
        <v>3.0</v>
      </c>
      <c r="D15151" s="12">
        <f t="shared" si="1"/>
        <v>5</v>
      </c>
    </row>
    <row r="15152">
      <c r="A15152" s="10">
        <v>45235.0</v>
      </c>
      <c r="B15152" s="11" t="s">
        <v>788</v>
      </c>
      <c r="C15152" s="12">
        <v>3.0</v>
      </c>
      <c r="D15152" s="12">
        <f t="shared" si="1"/>
        <v>5</v>
      </c>
    </row>
    <row r="15153">
      <c r="A15153" s="10">
        <v>45235.0</v>
      </c>
      <c r="B15153" s="11" t="s">
        <v>2497</v>
      </c>
      <c r="C15153" s="12">
        <v>3.0</v>
      </c>
      <c r="D15153" s="12">
        <f t="shared" si="1"/>
        <v>5</v>
      </c>
    </row>
    <row r="15154">
      <c r="A15154" s="10">
        <v>45254.0</v>
      </c>
      <c r="B15154" s="11" t="s">
        <v>2775</v>
      </c>
      <c r="C15154" s="12">
        <v>3.0</v>
      </c>
      <c r="D15154" s="12">
        <f t="shared" si="1"/>
        <v>24</v>
      </c>
    </row>
    <row r="15155">
      <c r="A15155" s="10">
        <v>45254.0</v>
      </c>
      <c r="B15155" s="11" t="s">
        <v>1752</v>
      </c>
      <c r="C15155" s="12">
        <v>3.0</v>
      </c>
      <c r="D15155" s="12">
        <f t="shared" si="1"/>
        <v>24</v>
      </c>
    </row>
    <row r="15156">
      <c r="A15156" s="10">
        <v>45254.0</v>
      </c>
      <c r="B15156" s="11" t="s">
        <v>51</v>
      </c>
      <c r="C15156" s="12">
        <v>3.0</v>
      </c>
      <c r="D15156" s="12">
        <f t="shared" si="1"/>
        <v>24</v>
      </c>
    </row>
    <row r="15157">
      <c r="A15157" s="10">
        <v>45254.0</v>
      </c>
      <c r="B15157" s="11" t="s">
        <v>6180</v>
      </c>
      <c r="C15157" s="12">
        <v>3.0</v>
      </c>
      <c r="D15157" s="12">
        <f t="shared" si="1"/>
        <v>24</v>
      </c>
    </row>
    <row r="15158">
      <c r="A15158" s="10">
        <v>45254.0</v>
      </c>
      <c r="B15158" s="11" t="s">
        <v>6240</v>
      </c>
      <c r="C15158" s="12">
        <v>3.0</v>
      </c>
      <c r="D15158" s="12">
        <f t="shared" si="1"/>
        <v>24</v>
      </c>
    </row>
    <row r="15159">
      <c r="A15159" s="10">
        <v>45246.0</v>
      </c>
      <c r="B15159" s="11" t="s">
        <v>6419</v>
      </c>
      <c r="C15159" s="12">
        <v>3.0</v>
      </c>
      <c r="D15159" s="12">
        <f t="shared" si="1"/>
        <v>16</v>
      </c>
    </row>
    <row r="15160">
      <c r="A15160" s="10">
        <v>45246.0</v>
      </c>
      <c r="B15160" s="11" t="s">
        <v>7289</v>
      </c>
      <c r="C15160" s="12">
        <v>3.0</v>
      </c>
      <c r="D15160" s="12">
        <f t="shared" si="1"/>
        <v>16</v>
      </c>
    </row>
    <row r="15161">
      <c r="A15161" s="10">
        <v>45246.0</v>
      </c>
      <c r="B15161" s="11" t="s">
        <v>7290</v>
      </c>
      <c r="C15161" s="12">
        <v>3.0</v>
      </c>
      <c r="D15161" s="12">
        <f t="shared" si="1"/>
        <v>16</v>
      </c>
    </row>
    <row r="15162">
      <c r="A15162" s="10">
        <v>45246.0</v>
      </c>
      <c r="B15162" s="11" t="s">
        <v>3041</v>
      </c>
      <c r="C15162" s="12">
        <v>3.0</v>
      </c>
      <c r="D15162" s="12">
        <f t="shared" si="1"/>
        <v>16</v>
      </c>
    </row>
    <row r="15163">
      <c r="A15163" s="10">
        <v>45246.0</v>
      </c>
      <c r="B15163" s="11" t="s">
        <v>2353</v>
      </c>
      <c r="C15163" s="12">
        <v>3.0</v>
      </c>
      <c r="D15163" s="12">
        <f t="shared" si="1"/>
        <v>16</v>
      </c>
    </row>
    <row r="15164">
      <c r="A15164" s="10">
        <v>45246.0</v>
      </c>
      <c r="B15164" s="11" t="s">
        <v>1674</v>
      </c>
      <c r="C15164" s="12">
        <v>3.0</v>
      </c>
      <c r="D15164" s="12">
        <f t="shared" si="1"/>
        <v>16</v>
      </c>
    </row>
    <row r="15165">
      <c r="A15165" s="10">
        <v>45246.0</v>
      </c>
      <c r="B15165" s="11" t="s">
        <v>6551</v>
      </c>
      <c r="C15165" s="12">
        <v>3.0</v>
      </c>
      <c r="D15165" s="12">
        <f t="shared" si="1"/>
        <v>16</v>
      </c>
    </row>
    <row r="15166">
      <c r="A15166" s="10">
        <v>45246.0</v>
      </c>
      <c r="B15166" s="11" t="s">
        <v>7291</v>
      </c>
      <c r="C15166" s="12">
        <v>3.0</v>
      </c>
      <c r="D15166" s="12">
        <f t="shared" si="1"/>
        <v>16</v>
      </c>
    </row>
    <row r="15167">
      <c r="A15167" s="10">
        <v>45246.0</v>
      </c>
      <c r="B15167" s="11" t="s">
        <v>3310</v>
      </c>
      <c r="C15167" s="12">
        <v>3.0</v>
      </c>
      <c r="D15167" s="12">
        <f t="shared" si="1"/>
        <v>16</v>
      </c>
    </row>
    <row r="15168">
      <c r="A15168" s="10">
        <v>45246.0</v>
      </c>
      <c r="B15168" s="11" t="s">
        <v>5669</v>
      </c>
      <c r="C15168" s="12">
        <v>3.0</v>
      </c>
      <c r="D15168" s="12">
        <f t="shared" si="1"/>
        <v>16</v>
      </c>
    </row>
    <row r="15169">
      <c r="A15169" s="10">
        <v>45246.0</v>
      </c>
      <c r="B15169" s="11" t="s">
        <v>5312</v>
      </c>
      <c r="C15169" s="12">
        <v>3.0</v>
      </c>
      <c r="D15169" s="12">
        <f t="shared" si="1"/>
        <v>16</v>
      </c>
    </row>
    <row r="15170">
      <c r="A15170" s="10">
        <v>45236.0</v>
      </c>
      <c r="B15170" s="11" t="s">
        <v>7292</v>
      </c>
      <c r="C15170" s="12">
        <v>3.0</v>
      </c>
      <c r="D15170" s="12">
        <f t="shared" si="1"/>
        <v>6</v>
      </c>
    </row>
    <row r="15171">
      <c r="A15171" s="10">
        <v>45243.0</v>
      </c>
      <c r="B15171" s="11" t="s">
        <v>520</v>
      </c>
      <c r="C15171" s="12">
        <v>3.0</v>
      </c>
      <c r="D15171" s="12">
        <f t="shared" si="1"/>
        <v>13</v>
      </c>
    </row>
    <row r="15172">
      <c r="A15172" s="10">
        <v>45243.0</v>
      </c>
      <c r="B15172" s="11" t="s">
        <v>388</v>
      </c>
      <c r="C15172" s="12">
        <v>3.0</v>
      </c>
      <c r="D15172" s="12">
        <f t="shared" si="1"/>
        <v>13</v>
      </c>
    </row>
    <row r="15173">
      <c r="A15173" s="10">
        <v>45243.0</v>
      </c>
      <c r="B15173" s="11" t="s">
        <v>4239</v>
      </c>
      <c r="C15173" s="12">
        <v>3.0</v>
      </c>
      <c r="D15173" s="12">
        <f t="shared" si="1"/>
        <v>13</v>
      </c>
    </row>
    <row r="15174">
      <c r="A15174" s="10">
        <v>45243.0</v>
      </c>
      <c r="B15174" s="11" t="s">
        <v>7007</v>
      </c>
      <c r="C15174" s="12">
        <v>3.0</v>
      </c>
      <c r="D15174" s="12">
        <f t="shared" si="1"/>
        <v>13</v>
      </c>
    </row>
    <row r="15175">
      <c r="A15175" s="10">
        <v>45243.0</v>
      </c>
      <c r="B15175" s="11" t="s">
        <v>7293</v>
      </c>
      <c r="C15175" s="12">
        <v>3.0</v>
      </c>
      <c r="D15175" s="12">
        <f t="shared" si="1"/>
        <v>13</v>
      </c>
    </row>
    <row r="15176">
      <c r="A15176" s="10">
        <v>45244.0</v>
      </c>
      <c r="B15176" s="11" t="s">
        <v>6440</v>
      </c>
      <c r="C15176" s="12">
        <v>3.0</v>
      </c>
      <c r="D15176" s="12">
        <f t="shared" si="1"/>
        <v>14</v>
      </c>
    </row>
    <row r="15177">
      <c r="A15177" s="10">
        <v>45244.0</v>
      </c>
      <c r="B15177" s="11" t="s">
        <v>2268</v>
      </c>
      <c r="C15177" s="12">
        <v>3.0</v>
      </c>
      <c r="D15177" s="12">
        <f t="shared" si="1"/>
        <v>14</v>
      </c>
    </row>
    <row r="15178">
      <c r="A15178" s="10">
        <v>45244.0</v>
      </c>
      <c r="B15178" s="11" t="s">
        <v>4092</v>
      </c>
      <c r="C15178" s="12">
        <v>3.0</v>
      </c>
      <c r="D15178" s="12">
        <f t="shared" si="1"/>
        <v>14</v>
      </c>
    </row>
    <row r="15179">
      <c r="A15179" s="10">
        <v>45244.0</v>
      </c>
      <c r="B15179" s="11" t="s">
        <v>7294</v>
      </c>
      <c r="C15179" s="12">
        <v>3.0</v>
      </c>
      <c r="D15179" s="12">
        <f t="shared" si="1"/>
        <v>14</v>
      </c>
    </row>
    <row r="15180">
      <c r="A15180" s="10">
        <v>45249.0</v>
      </c>
      <c r="B15180" s="11" t="s">
        <v>142</v>
      </c>
      <c r="C15180" s="12">
        <v>3.0</v>
      </c>
      <c r="D15180" s="12">
        <f t="shared" si="1"/>
        <v>19</v>
      </c>
    </row>
    <row r="15181">
      <c r="A15181" s="10">
        <v>45249.0</v>
      </c>
      <c r="B15181" s="11" t="s">
        <v>1887</v>
      </c>
      <c r="C15181" s="12">
        <v>3.0</v>
      </c>
      <c r="D15181" s="12">
        <f t="shared" si="1"/>
        <v>19</v>
      </c>
    </row>
    <row r="15182">
      <c r="A15182" s="10">
        <v>45249.0</v>
      </c>
      <c r="B15182" s="11" t="s">
        <v>129</v>
      </c>
      <c r="C15182" s="12">
        <v>3.0</v>
      </c>
      <c r="D15182" s="12">
        <f t="shared" si="1"/>
        <v>19</v>
      </c>
    </row>
    <row r="15183">
      <c r="A15183" s="10">
        <v>45245.0</v>
      </c>
      <c r="B15183" s="11" t="s">
        <v>1862</v>
      </c>
      <c r="C15183" s="12">
        <v>3.0</v>
      </c>
      <c r="D15183" s="12">
        <f t="shared" si="1"/>
        <v>15</v>
      </c>
    </row>
    <row r="15184">
      <c r="A15184" s="10">
        <v>45245.0</v>
      </c>
      <c r="B15184" s="11" t="s">
        <v>1821</v>
      </c>
      <c r="C15184" s="12">
        <v>3.0</v>
      </c>
      <c r="D15184" s="12">
        <f t="shared" si="1"/>
        <v>15</v>
      </c>
    </row>
    <row r="15185">
      <c r="A15185" s="10">
        <v>45245.0</v>
      </c>
      <c r="B15185" s="11" t="s">
        <v>7295</v>
      </c>
      <c r="C15185" s="12">
        <v>3.0</v>
      </c>
      <c r="D15185" s="12">
        <f t="shared" si="1"/>
        <v>15</v>
      </c>
    </row>
    <row r="15186">
      <c r="A15186" s="10">
        <v>45245.0</v>
      </c>
      <c r="B15186" s="11" t="s">
        <v>7296</v>
      </c>
      <c r="C15186" s="12">
        <v>3.0</v>
      </c>
      <c r="D15186" s="12">
        <f t="shared" si="1"/>
        <v>15</v>
      </c>
    </row>
    <row r="15187">
      <c r="A15187" s="10">
        <v>45245.0</v>
      </c>
      <c r="B15187" s="11" t="s">
        <v>6576</v>
      </c>
      <c r="C15187" s="12">
        <v>3.0</v>
      </c>
      <c r="D15187" s="12">
        <f t="shared" si="1"/>
        <v>15</v>
      </c>
    </row>
    <row r="15188">
      <c r="A15188" s="10">
        <v>45245.0</v>
      </c>
      <c r="B15188" s="11" t="s">
        <v>4153</v>
      </c>
      <c r="C15188" s="12">
        <v>3.0</v>
      </c>
      <c r="D15188" s="12">
        <f t="shared" si="1"/>
        <v>15</v>
      </c>
    </row>
    <row r="15189">
      <c r="A15189" s="10">
        <v>45241.0</v>
      </c>
      <c r="B15189" s="11" t="s">
        <v>6029</v>
      </c>
      <c r="C15189" s="12">
        <v>3.0</v>
      </c>
      <c r="D15189" s="12">
        <f t="shared" si="1"/>
        <v>11</v>
      </c>
    </row>
    <row r="15190">
      <c r="A15190" s="10">
        <v>45241.0</v>
      </c>
      <c r="B15190" s="11" t="s">
        <v>1268</v>
      </c>
      <c r="C15190" s="12">
        <v>3.0</v>
      </c>
      <c r="D15190" s="12">
        <f t="shared" si="1"/>
        <v>11</v>
      </c>
    </row>
    <row r="15191">
      <c r="A15191" s="10">
        <v>45241.0</v>
      </c>
      <c r="B15191" s="11" t="s">
        <v>6533</v>
      </c>
      <c r="C15191" s="12">
        <v>3.0</v>
      </c>
      <c r="D15191" s="12">
        <f t="shared" si="1"/>
        <v>11</v>
      </c>
    </row>
    <row r="15192">
      <c r="A15192" s="10">
        <v>45258.0</v>
      </c>
      <c r="B15192" s="11" t="s">
        <v>7297</v>
      </c>
      <c r="C15192" s="12">
        <v>3.0</v>
      </c>
      <c r="D15192" s="12">
        <f t="shared" si="1"/>
        <v>28</v>
      </c>
    </row>
    <row r="15193">
      <c r="A15193" s="10">
        <v>45258.0</v>
      </c>
      <c r="B15193" s="11" t="s">
        <v>7298</v>
      </c>
      <c r="C15193" s="12">
        <v>3.0</v>
      </c>
      <c r="D15193" s="12">
        <f t="shared" si="1"/>
        <v>28</v>
      </c>
    </row>
    <row r="15194">
      <c r="A15194" s="10">
        <v>45258.0</v>
      </c>
      <c r="B15194" s="11" t="s">
        <v>3540</v>
      </c>
      <c r="C15194" s="12">
        <v>3.0</v>
      </c>
      <c r="D15194" s="12">
        <f t="shared" si="1"/>
        <v>28</v>
      </c>
    </row>
    <row r="15195">
      <c r="A15195" s="10">
        <v>45258.0</v>
      </c>
      <c r="B15195" s="11" t="s">
        <v>4105</v>
      </c>
      <c r="C15195" s="12">
        <v>3.0</v>
      </c>
      <c r="D15195" s="12">
        <f t="shared" si="1"/>
        <v>28</v>
      </c>
    </row>
    <row r="15196">
      <c r="A15196" s="10">
        <v>45258.0</v>
      </c>
      <c r="B15196" s="11" t="s">
        <v>7103</v>
      </c>
      <c r="C15196" s="12">
        <v>3.0</v>
      </c>
      <c r="D15196" s="12">
        <f t="shared" si="1"/>
        <v>28</v>
      </c>
    </row>
    <row r="15197">
      <c r="A15197" s="10">
        <v>45258.0</v>
      </c>
      <c r="B15197" s="11" t="s">
        <v>1913</v>
      </c>
      <c r="C15197" s="12">
        <v>3.0</v>
      </c>
      <c r="D15197" s="12">
        <f t="shared" si="1"/>
        <v>28</v>
      </c>
    </row>
    <row r="15198">
      <c r="A15198" s="10">
        <v>45258.0</v>
      </c>
      <c r="B15198" s="11" t="s">
        <v>2147</v>
      </c>
      <c r="C15198" s="12">
        <v>3.0</v>
      </c>
      <c r="D15198" s="12">
        <f t="shared" si="1"/>
        <v>28</v>
      </c>
    </row>
    <row r="15199">
      <c r="A15199" s="10">
        <v>45248.0</v>
      </c>
      <c r="B15199" s="11" t="s">
        <v>302</v>
      </c>
      <c r="C15199" s="12">
        <v>3.0</v>
      </c>
      <c r="D15199" s="12">
        <f t="shared" si="1"/>
        <v>18</v>
      </c>
    </row>
    <row r="15200">
      <c r="A15200" s="10">
        <v>45248.0</v>
      </c>
      <c r="B15200" s="11" t="s">
        <v>129</v>
      </c>
      <c r="C15200" s="12">
        <v>3.0</v>
      </c>
      <c r="D15200" s="12">
        <f t="shared" si="1"/>
        <v>18</v>
      </c>
    </row>
    <row r="15201">
      <c r="A15201" s="10">
        <v>45248.0</v>
      </c>
      <c r="B15201" s="11" t="s">
        <v>7299</v>
      </c>
      <c r="C15201" s="12">
        <v>3.0</v>
      </c>
      <c r="D15201" s="12">
        <f t="shared" si="1"/>
        <v>18</v>
      </c>
    </row>
    <row r="15202">
      <c r="A15202" s="10">
        <v>45259.0</v>
      </c>
      <c r="B15202" s="11" t="s">
        <v>41</v>
      </c>
      <c r="C15202" s="12">
        <v>3.0</v>
      </c>
      <c r="D15202" s="12">
        <f t="shared" si="1"/>
        <v>29</v>
      </c>
    </row>
    <row r="15203">
      <c r="A15203" s="10">
        <v>45259.0</v>
      </c>
      <c r="B15203" s="11" t="s">
        <v>695</v>
      </c>
      <c r="C15203" s="12">
        <v>3.0</v>
      </c>
      <c r="D15203" s="12">
        <f t="shared" si="1"/>
        <v>29</v>
      </c>
    </row>
    <row r="15204">
      <c r="A15204" s="10">
        <v>45242.0</v>
      </c>
      <c r="B15204" s="11" t="s">
        <v>25</v>
      </c>
      <c r="C15204" s="12">
        <v>3.0</v>
      </c>
      <c r="D15204" s="12">
        <f t="shared" si="1"/>
        <v>12</v>
      </c>
    </row>
    <row r="15205">
      <c r="A15205" s="10">
        <v>45238.0</v>
      </c>
      <c r="B15205" s="11" t="s">
        <v>1001</v>
      </c>
      <c r="C15205" s="12">
        <v>3.0</v>
      </c>
      <c r="D15205" s="12">
        <f t="shared" si="1"/>
        <v>8</v>
      </c>
    </row>
    <row r="15206">
      <c r="A15206" s="10">
        <v>45238.0</v>
      </c>
      <c r="B15206" s="11" t="s">
        <v>1589</v>
      </c>
      <c r="C15206" s="12">
        <v>3.0</v>
      </c>
      <c r="D15206" s="12">
        <f t="shared" si="1"/>
        <v>8</v>
      </c>
    </row>
    <row r="15207">
      <c r="A15207" s="10">
        <v>45238.0</v>
      </c>
      <c r="B15207" s="11" t="s">
        <v>7300</v>
      </c>
      <c r="C15207" s="12">
        <v>3.0</v>
      </c>
      <c r="D15207" s="12">
        <f t="shared" si="1"/>
        <v>8</v>
      </c>
    </row>
    <row r="15208">
      <c r="A15208" s="10">
        <v>45238.0</v>
      </c>
      <c r="B15208" s="11" t="s">
        <v>7301</v>
      </c>
      <c r="C15208" s="12">
        <v>3.0</v>
      </c>
      <c r="D15208" s="12">
        <f t="shared" si="1"/>
        <v>8</v>
      </c>
    </row>
    <row r="15209">
      <c r="A15209" s="10">
        <v>45231.0</v>
      </c>
      <c r="B15209" s="11" t="s">
        <v>4882</v>
      </c>
      <c r="C15209" s="12">
        <v>3.0</v>
      </c>
      <c r="D15209" s="12">
        <f t="shared" si="1"/>
        <v>1</v>
      </c>
    </row>
    <row r="15210">
      <c r="A15210" s="10">
        <v>45231.0</v>
      </c>
      <c r="B15210" s="11" t="s">
        <v>157</v>
      </c>
      <c r="C15210" s="12">
        <v>3.0</v>
      </c>
      <c r="D15210" s="12">
        <f t="shared" si="1"/>
        <v>1</v>
      </c>
    </row>
    <row r="15211">
      <c r="A15211" s="10">
        <v>45231.0</v>
      </c>
      <c r="B15211" s="11" t="s">
        <v>7302</v>
      </c>
      <c r="C15211" s="12">
        <v>3.0</v>
      </c>
      <c r="D15211" s="12">
        <f t="shared" si="1"/>
        <v>1</v>
      </c>
    </row>
    <row r="15212">
      <c r="A15212" s="10">
        <v>45240.0</v>
      </c>
      <c r="B15212" s="11" t="s">
        <v>238</v>
      </c>
      <c r="C15212" s="12">
        <v>3.0</v>
      </c>
      <c r="D15212" s="12">
        <f t="shared" si="1"/>
        <v>10</v>
      </c>
    </row>
    <row r="15213">
      <c r="A15213" s="10">
        <v>45233.0</v>
      </c>
      <c r="B15213" s="11" t="s">
        <v>1834</v>
      </c>
      <c r="C15213" s="12">
        <v>3.0</v>
      </c>
      <c r="D15213" s="12">
        <f t="shared" si="1"/>
        <v>3</v>
      </c>
    </row>
    <row r="15214">
      <c r="A15214" s="10">
        <v>45233.0</v>
      </c>
      <c r="B15214" s="11" t="s">
        <v>7303</v>
      </c>
      <c r="C15214" s="12">
        <v>3.0</v>
      </c>
      <c r="D15214" s="12">
        <f t="shared" si="1"/>
        <v>3</v>
      </c>
    </row>
    <row r="15215">
      <c r="A15215" s="10">
        <v>45233.0</v>
      </c>
      <c r="B15215" s="11" t="s">
        <v>7304</v>
      </c>
      <c r="C15215" s="12">
        <v>3.0</v>
      </c>
      <c r="D15215" s="12">
        <f t="shared" si="1"/>
        <v>3</v>
      </c>
    </row>
    <row r="15216">
      <c r="A15216" s="10">
        <v>45233.0</v>
      </c>
      <c r="B15216" s="11" t="s">
        <v>341</v>
      </c>
      <c r="C15216" s="12">
        <v>3.0</v>
      </c>
      <c r="D15216" s="12">
        <f t="shared" si="1"/>
        <v>3</v>
      </c>
    </row>
    <row r="15217">
      <c r="A15217" s="10">
        <v>45250.0</v>
      </c>
      <c r="B15217" s="11" t="s">
        <v>1172</v>
      </c>
      <c r="C15217" s="12">
        <v>3.0</v>
      </c>
      <c r="D15217" s="12">
        <f t="shared" si="1"/>
        <v>20</v>
      </c>
    </row>
    <row r="15218">
      <c r="A15218" s="10">
        <v>45250.0</v>
      </c>
      <c r="B15218" s="11" t="s">
        <v>836</v>
      </c>
      <c r="C15218" s="12">
        <v>3.0</v>
      </c>
      <c r="D15218" s="12">
        <f t="shared" si="1"/>
        <v>20</v>
      </c>
    </row>
    <row r="15219">
      <c r="A15219" s="10">
        <v>45250.0</v>
      </c>
      <c r="B15219" s="11" t="s">
        <v>7305</v>
      </c>
      <c r="C15219" s="12">
        <v>3.0</v>
      </c>
      <c r="D15219" s="12">
        <f t="shared" si="1"/>
        <v>20</v>
      </c>
    </row>
    <row r="15220">
      <c r="A15220" s="10">
        <v>45250.0</v>
      </c>
      <c r="B15220" s="11" t="s">
        <v>79</v>
      </c>
      <c r="C15220" s="12">
        <v>3.0</v>
      </c>
      <c r="D15220" s="12">
        <f t="shared" si="1"/>
        <v>20</v>
      </c>
    </row>
    <row r="15221">
      <c r="A15221" s="10">
        <v>45250.0</v>
      </c>
      <c r="B15221" s="11" t="s">
        <v>7306</v>
      </c>
      <c r="C15221" s="12">
        <v>3.0</v>
      </c>
      <c r="D15221" s="12">
        <f t="shared" si="1"/>
        <v>20</v>
      </c>
    </row>
    <row r="15222">
      <c r="A15222" s="10">
        <v>45250.0</v>
      </c>
      <c r="B15222" s="11" t="s">
        <v>5297</v>
      </c>
      <c r="C15222" s="12">
        <v>3.0</v>
      </c>
      <c r="D15222" s="12">
        <f t="shared" si="1"/>
        <v>20</v>
      </c>
    </row>
    <row r="15223">
      <c r="A15223" s="10">
        <v>45252.0</v>
      </c>
      <c r="B15223" s="11" t="s">
        <v>6835</v>
      </c>
      <c r="C15223" s="12">
        <v>3.0</v>
      </c>
      <c r="D15223" s="12">
        <f t="shared" si="1"/>
        <v>22</v>
      </c>
    </row>
    <row r="15224">
      <c r="A15224" s="10">
        <v>45252.0</v>
      </c>
      <c r="B15224" s="11" t="s">
        <v>3220</v>
      </c>
      <c r="C15224" s="12">
        <v>3.0</v>
      </c>
      <c r="D15224" s="12">
        <f t="shared" si="1"/>
        <v>22</v>
      </c>
    </row>
    <row r="15225">
      <c r="A15225" s="10">
        <v>45252.0</v>
      </c>
      <c r="B15225" s="11" t="s">
        <v>7307</v>
      </c>
      <c r="C15225" s="12">
        <v>3.0</v>
      </c>
      <c r="D15225" s="12">
        <f t="shared" si="1"/>
        <v>22</v>
      </c>
    </row>
    <row r="15226">
      <c r="A15226" s="10">
        <v>45252.0</v>
      </c>
      <c r="B15226" s="11" t="s">
        <v>6312</v>
      </c>
      <c r="C15226" s="12">
        <v>3.0</v>
      </c>
      <c r="D15226" s="12">
        <f t="shared" si="1"/>
        <v>22</v>
      </c>
    </row>
    <row r="15227">
      <c r="A15227" s="10">
        <v>45252.0</v>
      </c>
      <c r="B15227" s="11" t="s">
        <v>350</v>
      </c>
      <c r="C15227" s="12">
        <v>3.0</v>
      </c>
      <c r="D15227" s="12">
        <f t="shared" si="1"/>
        <v>22</v>
      </c>
    </row>
    <row r="15228">
      <c r="A15228" s="10">
        <v>45251.0</v>
      </c>
      <c r="B15228" s="11" t="s">
        <v>1289</v>
      </c>
      <c r="C15228" s="12">
        <v>3.0</v>
      </c>
      <c r="D15228" s="12">
        <f t="shared" si="1"/>
        <v>21</v>
      </c>
    </row>
    <row r="15229">
      <c r="A15229" s="10">
        <v>45251.0</v>
      </c>
      <c r="B15229" s="11" t="s">
        <v>2679</v>
      </c>
      <c r="C15229" s="12">
        <v>3.0</v>
      </c>
      <c r="D15229" s="12">
        <f t="shared" si="1"/>
        <v>21</v>
      </c>
    </row>
    <row r="15230">
      <c r="A15230" s="10">
        <v>45251.0</v>
      </c>
      <c r="B15230" s="11" t="s">
        <v>7308</v>
      </c>
      <c r="C15230" s="12">
        <v>3.0</v>
      </c>
      <c r="D15230" s="12">
        <f t="shared" si="1"/>
        <v>21</v>
      </c>
    </row>
    <row r="15231">
      <c r="A15231" s="10">
        <v>45251.0</v>
      </c>
      <c r="B15231" s="11" t="s">
        <v>7162</v>
      </c>
      <c r="C15231" s="12">
        <v>3.0</v>
      </c>
      <c r="D15231" s="12">
        <f t="shared" si="1"/>
        <v>21</v>
      </c>
    </row>
    <row r="15232">
      <c r="A15232" s="10">
        <v>45257.0</v>
      </c>
      <c r="B15232" s="11" t="s">
        <v>4421</v>
      </c>
      <c r="C15232" s="12">
        <v>3.0</v>
      </c>
      <c r="D15232" s="12">
        <f t="shared" si="1"/>
        <v>27</v>
      </c>
    </row>
    <row r="15233">
      <c r="A15233" s="10">
        <v>45257.0</v>
      </c>
      <c r="B15233" s="11" t="s">
        <v>1821</v>
      </c>
      <c r="C15233" s="12">
        <v>3.0</v>
      </c>
      <c r="D15233" s="12">
        <f t="shared" si="1"/>
        <v>27</v>
      </c>
    </row>
    <row r="15234">
      <c r="A15234" s="10">
        <v>45257.0</v>
      </c>
      <c r="B15234" s="11" t="s">
        <v>2249</v>
      </c>
      <c r="C15234" s="12">
        <v>3.0</v>
      </c>
      <c r="D15234" s="12">
        <f t="shared" si="1"/>
        <v>27</v>
      </c>
    </row>
    <row r="15235">
      <c r="A15235" s="10">
        <v>45257.0</v>
      </c>
      <c r="B15235" s="11" t="s">
        <v>510</v>
      </c>
      <c r="C15235" s="12">
        <v>3.0</v>
      </c>
      <c r="D15235" s="12">
        <f t="shared" si="1"/>
        <v>27</v>
      </c>
    </row>
    <row r="15236">
      <c r="A15236" s="10">
        <v>45257.0</v>
      </c>
      <c r="B15236" s="11" t="s">
        <v>7309</v>
      </c>
      <c r="C15236" s="12">
        <v>3.0</v>
      </c>
      <c r="D15236" s="12">
        <f t="shared" si="1"/>
        <v>27</v>
      </c>
    </row>
    <row r="15237">
      <c r="A15237" s="10">
        <v>45260.0</v>
      </c>
      <c r="B15237" s="11" t="s">
        <v>7310</v>
      </c>
      <c r="C15237" s="12">
        <v>3.0</v>
      </c>
      <c r="D15237" s="12">
        <f t="shared" si="1"/>
        <v>30</v>
      </c>
    </row>
    <row r="15238">
      <c r="A15238" s="10">
        <v>45260.0</v>
      </c>
      <c r="B15238" s="11" t="s">
        <v>517</v>
      </c>
      <c r="C15238" s="12">
        <v>3.0</v>
      </c>
      <c r="D15238" s="12">
        <f t="shared" si="1"/>
        <v>30</v>
      </c>
    </row>
    <row r="15239">
      <c r="A15239" s="10">
        <v>45239.0</v>
      </c>
      <c r="B15239" s="11" t="s">
        <v>5224</v>
      </c>
      <c r="C15239" s="12">
        <v>3.0</v>
      </c>
      <c r="D15239" s="12">
        <f t="shared" si="1"/>
        <v>9</v>
      </c>
    </row>
    <row r="15240">
      <c r="A15240" s="10">
        <v>45239.0</v>
      </c>
      <c r="B15240" s="11" t="s">
        <v>1511</v>
      </c>
      <c r="C15240" s="12">
        <v>3.0</v>
      </c>
      <c r="D15240" s="12">
        <f t="shared" si="1"/>
        <v>9</v>
      </c>
    </row>
    <row r="15241">
      <c r="A15241" s="10">
        <v>45239.0</v>
      </c>
      <c r="B15241" s="11" t="s">
        <v>5857</v>
      </c>
      <c r="C15241" s="12">
        <v>3.0</v>
      </c>
      <c r="D15241" s="12">
        <f t="shared" si="1"/>
        <v>9</v>
      </c>
    </row>
    <row r="15242">
      <c r="A15242" s="10">
        <v>45239.0</v>
      </c>
      <c r="B15242" s="11" t="s">
        <v>7311</v>
      </c>
      <c r="C15242" s="12">
        <v>3.0</v>
      </c>
      <c r="D15242" s="12">
        <f t="shared" si="1"/>
        <v>9</v>
      </c>
    </row>
    <row r="15243">
      <c r="A15243" s="10">
        <v>45239.0</v>
      </c>
      <c r="B15243" s="11" t="s">
        <v>7312</v>
      </c>
      <c r="C15243" s="12">
        <v>3.0</v>
      </c>
      <c r="D15243" s="12">
        <f t="shared" si="1"/>
        <v>9</v>
      </c>
    </row>
    <row r="15244">
      <c r="A15244" s="10">
        <v>45239.0</v>
      </c>
      <c r="B15244" s="11" t="s">
        <v>7313</v>
      </c>
      <c r="C15244" s="12">
        <v>3.0</v>
      </c>
      <c r="D15244" s="12">
        <f t="shared" si="1"/>
        <v>9</v>
      </c>
    </row>
    <row r="15245">
      <c r="A15245" s="10">
        <v>45239.0</v>
      </c>
      <c r="B15245" s="11" t="s">
        <v>4167</v>
      </c>
      <c r="C15245" s="12">
        <v>3.0</v>
      </c>
      <c r="D15245" s="12">
        <f t="shared" si="1"/>
        <v>9</v>
      </c>
    </row>
    <row r="15246">
      <c r="A15246" s="10">
        <v>45239.0</v>
      </c>
      <c r="B15246" s="11" t="s">
        <v>7314</v>
      </c>
      <c r="C15246" s="12">
        <v>3.0</v>
      </c>
      <c r="D15246" s="12">
        <f t="shared" si="1"/>
        <v>9</v>
      </c>
    </row>
    <row r="15247">
      <c r="A15247" s="10">
        <v>45239.0</v>
      </c>
      <c r="B15247" s="11" t="s">
        <v>619</v>
      </c>
      <c r="C15247" s="12">
        <v>3.0</v>
      </c>
      <c r="D15247" s="12">
        <f t="shared" si="1"/>
        <v>9</v>
      </c>
    </row>
    <row r="15248">
      <c r="A15248" s="10">
        <v>45232.0</v>
      </c>
      <c r="B15248" s="11" t="s">
        <v>5808</v>
      </c>
      <c r="C15248" s="12">
        <v>3.0</v>
      </c>
      <c r="D15248" s="12">
        <f t="shared" si="1"/>
        <v>2</v>
      </c>
    </row>
    <row r="15249">
      <c r="A15249" s="10">
        <v>45232.0</v>
      </c>
      <c r="B15249" s="11" t="s">
        <v>7315</v>
      </c>
      <c r="C15249" s="12">
        <v>3.0</v>
      </c>
      <c r="D15249" s="12">
        <f t="shared" si="1"/>
        <v>2</v>
      </c>
    </row>
    <row r="15250">
      <c r="A15250" s="10">
        <v>45232.0</v>
      </c>
      <c r="B15250" s="11" t="s">
        <v>1512</v>
      </c>
      <c r="C15250" s="12">
        <v>3.0</v>
      </c>
      <c r="D15250" s="12">
        <f t="shared" si="1"/>
        <v>2</v>
      </c>
    </row>
    <row r="15251">
      <c r="A15251" s="10">
        <v>45232.0</v>
      </c>
      <c r="B15251" s="11" t="s">
        <v>603</v>
      </c>
      <c r="C15251" s="12">
        <v>3.0</v>
      </c>
      <c r="D15251" s="12">
        <f t="shared" si="1"/>
        <v>2</v>
      </c>
    </row>
    <row r="15252">
      <c r="A15252" s="10">
        <v>45232.0</v>
      </c>
      <c r="B15252" s="11" t="s">
        <v>7316</v>
      </c>
      <c r="C15252" s="12">
        <v>3.0</v>
      </c>
      <c r="D15252" s="12">
        <f t="shared" si="1"/>
        <v>2</v>
      </c>
    </row>
    <row r="15253">
      <c r="A15253" s="10">
        <v>45232.0</v>
      </c>
      <c r="B15253" s="11" t="s">
        <v>3092</v>
      </c>
      <c r="C15253" s="12">
        <v>3.0</v>
      </c>
      <c r="D15253" s="12">
        <f t="shared" si="1"/>
        <v>2</v>
      </c>
    </row>
    <row r="15254">
      <c r="A15254" s="10">
        <v>45232.0</v>
      </c>
      <c r="B15254" s="11" t="s">
        <v>7317</v>
      </c>
      <c r="C15254" s="12">
        <v>3.0</v>
      </c>
      <c r="D15254" s="12">
        <f t="shared" si="1"/>
        <v>2</v>
      </c>
    </row>
    <row r="15255">
      <c r="A15255" s="10">
        <v>45237.0</v>
      </c>
      <c r="B15255" s="11" t="s">
        <v>295</v>
      </c>
      <c r="C15255" s="12">
        <v>3.0</v>
      </c>
      <c r="D15255" s="12">
        <f t="shared" si="1"/>
        <v>7</v>
      </c>
    </row>
    <row r="15256">
      <c r="A15256" s="10">
        <v>45237.0</v>
      </c>
      <c r="B15256" s="11" t="s">
        <v>124</v>
      </c>
      <c r="C15256" s="12">
        <v>3.0</v>
      </c>
      <c r="D15256" s="12">
        <f t="shared" si="1"/>
        <v>7</v>
      </c>
    </row>
    <row r="15257">
      <c r="A15257" s="10">
        <v>45237.0</v>
      </c>
      <c r="B15257" s="11" t="s">
        <v>1742</v>
      </c>
      <c r="C15257" s="12">
        <v>3.0</v>
      </c>
      <c r="D15257" s="12">
        <f t="shared" si="1"/>
        <v>7</v>
      </c>
    </row>
    <row r="15258">
      <c r="A15258" s="10">
        <v>45237.0</v>
      </c>
      <c r="B15258" s="11" t="s">
        <v>4199</v>
      </c>
      <c r="C15258" s="12">
        <v>3.0</v>
      </c>
      <c r="D15258" s="12">
        <f t="shared" si="1"/>
        <v>7</v>
      </c>
    </row>
    <row r="15259">
      <c r="A15259" s="10">
        <v>45237.0</v>
      </c>
      <c r="B15259" s="11" t="s">
        <v>2018</v>
      </c>
      <c r="C15259" s="12">
        <v>3.0</v>
      </c>
      <c r="D15259" s="12">
        <f t="shared" si="1"/>
        <v>7</v>
      </c>
    </row>
    <row r="15260">
      <c r="A15260" s="10">
        <v>45237.0</v>
      </c>
      <c r="B15260" s="11" t="s">
        <v>7318</v>
      </c>
      <c r="C15260" s="12">
        <v>3.0</v>
      </c>
      <c r="D15260" s="12">
        <f t="shared" si="1"/>
        <v>7</v>
      </c>
    </row>
    <row r="15261">
      <c r="A15261" s="10">
        <v>45237.0</v>
      </c>
      <c r="B15261" s="11" t="s">
        <v>2573</v>
      </c>
      <c r="C15261" s="12">
        <v>3.0</v>
      </c>
      <c r="D15261" s="12">
        <f t="shared" si="1"/>
        <v>7</v>
      </c>
    </row>
    <row r="15262">
      <c r="A15262" s="10">
        <v>45256.0</v>
      </c>
      <c r="B15262" s="11" t="s">
        <v>1699</v>
      </c>
      <c r="C15262" s="12">
        <v>3.0</v>
      </c>
      <c r="D15262" s="12">
        <f t="shared" si="1"/>
        <v>26</v>
      </c>
    </row>
    <row r="15263">
      <c r="A15263" s="10">
        <v>45256.0</v>
      </c>
      <c r="B15263" s="11" t="s">
        <v>5733</v>
      </c>
      <c r="C15263" s="12">
        <v>3.0</v>
      </c>
      <c r="D15263" s="12">
        <f t="shared" si="1"/>
        <v>26</v>
      </c>
    </row>
    <row r="15264">
      <c r="A15264" s="10">
        <v>45256.0</v>
      </c>
      <c r="B15264" s="11" t="s">
        <v>4352</v>
      </c>
      <c r="C15264" s="12">
        <v>3.0</v>
      </c>
      <c r="D15264" s="12">
        <f t="shared" si="1"/>
        <v>26</v>
      </c>
    </row>
    <row r="15265">
      <c r="A15265" s="10">
        <v>45255.0</v>
      </c>
      <c r="B15265" s="11" t="s">
        <v>145</v>
      </c>
      <c r="C15265" s="12">
        <v>3.0</v>
      </c>
      <c r="D15265" s="12">
        <f t="shared" si="1"/>
        <v>25</v>
      </c>
    </row>
    <row r="15266">
      <c r="A15266" s="10">
        <v>45255.0</v>
      </c>
      <c r="B15266" s="11" t="s">
        <v>7319</v>
      </c>
      <c r="C15266" s="12">
        <v>3.0</v>
      </c>
      <c r="D15266" s="12">
        <f t="shared" si="1"/>
        <v>25</v>
      </c>
    </row>
    <row r="15267">
      <c r="A15267" s="10">
        <v>45255.0</v>
      </c>
      <c r="B15267" s="11" t="s">
        <v>428</v>
      </c>
      <c r="C15267" s="12">
        <v>3.0</v>
      </c>
      <c r="D15267" s="12">
        <f t="shared" si="1"/>
        <v>25</v>
      </c>
    </row>
    <row r="15268">
      <c r="A15268" s="10">
        <v>45255.0</v>
      </c>
      <c r="B15268" s="11" t="s">
        <v>4869</v>
      </c>
      <c r="C15268" s="12">
        <v>3.0</v>
      </c>
      <c r="D15268" s="12">
        <f t="shared" si="1"/>
        <v>25</v>
      </c>
    </row>
    <row r="15269">
      <c r="A15269" s="10">
        <v>45247.0</v>
      </c>
      <c r="B15269" s="11" t="s">
        <v>7320</v>
      </c>
      <c r="C15269" s="12">
        <v>3.0</v>
      </c>
      <c r="D15269" s="12">
        <f t="shared" si="1"/>
        <v>17</v>
      </c>
    </row>
    <row r="15270">
      <c r="A15270" s="10">
        <v>45253.0</v>
      </c>
      <c r="B15270" s="11" t="s">
        <v>3985</v>
      </c>
      <c r="C15270" s="12">
        <v>3.0</v>
      </c>
      <c r="D15270" s="12">
        <f t="shared" si="1"/>
        <v>23</v>
      </c>
    </row>
    <row r="15271">
      <c r="A15271" s="10">
        <v>45253.0</v>
      </c>
      <c r="B15271" s="11" t="s">
        <v>7321</v>
      </c>
      <c r="C15271" s="12">
        <v>3.0</v>
      </c>
      <c r="D15271" s="12">
        <f t="shared" si="1"/>
        <v>23</v>
      </c>
    </row>
    <row r="15272">
      <c r="A15272" s="10">
        <v>45253.0</v>
      </c>
      <c r="B15272" s="11" t="s">
        <v>7165</v>
      </c>
      <c r="C15272" s="12">
        <v>3.0</v>
      </c>
      <c r="D15272" s="12">
        <f t="shared" si="1"/>
        <v>23</v>
      </c>
    </row>
    <row r="15273">
      <c r="A15273" s="10">
        <v>45235.0</v>
      </c>
      <c r="B15273" s="11" t="s">
        <v>248</v>
      </c>
      <c r="C15273" s="12">
        <v>3.0</v>
      </c>
      <c r="D15273" s="12">
        <f t="shared" si="1"/>
        <v>5</v>
      </c>
    </row>
    <row r="15274">
      <c r="A15274" s="10">
        <v>45254.0</v>
      </c>
      <c r="B15274" s="11" t="s">
        <v>1770</v>
      </c>
      <c r="C15274" s="12">
        <v>3.0</v>
      </c>
      <c r="D15274" s="12">
        <f t="shared" si="1"/>
        <v>24</v>
      </c>
    </row>
    <row r="15275">
      <c r="A15275" s="10">
        <v>45254.0</v>
      </c>
      <c r="B15275" s="11" t="s">
        <v>1637</v>
      </c>
      <c r="C15275" s="12">
        <v>3.0</v>
      </c>
      <c r="D15275" s="12">
        <f t="shared" si="1"/>
        <v>24</v>
      </c>
    </row>
    <row r="15276">
      <c r="A15276" s="10">
        <v>45246.0</v>
      </c>
      <c r="B15276" s="11" t="s">
        <v>7322</v>
      </c>
      <c r="C15276" s="12">
        <v>3.0</v>
      </c>
      <c r="D15276" s="12">
        <f t="shared" si="1"/>
        <v>16</v>
      </c>
    </row>
    <row r="15277">
      <c r="A15277" s="10">
        <v>45246.0</v>
      </c>
      <c r="B15277" s="11" t="s">
        <v>7323</v>
      </c>
      <c r="C15277" s="12">
        <v>3.0</v>
      </c>
      <c r="D15277" s="12">
        <f t="shared" si="1"/>
        <v>16</v>
      </c>
    </row>
    <row r="15278">
      <c r="A15278" s="10">
        <v>45246.0</v>
      </c>
      <c r="B15278" s="11" t="s">
        <v>1730</v>
      </c>
      <c r="C15278" s="12">
        <v>3.0</v>
      </c>
      <c r="D15278" s="12">
        <f t="shared" si="1"/>
        <v>16</v>
      </c>
    </row>
    <row r="15279">
      <c r="A15279" s="10">
        <v>45246.0</v>
      </c>
      <c r="B15279" s="11" t="s">
        <v>4362</v>
      </c>
      <c r="C15279" s="12">
        <v>3.0</v>
      </c>
      <c r="D15279" s="12">
        <f t="shared" si="1"/>
        <v>16</v>
      </c>
    </row>
    <row r="15280">
      <c r="A15280" s="10">
        <v>45246.0</v>
      </c>
      <c r="B15280" s="11" t="s">
        <v>892</v>
      </c>
      <c r="C15280" s="12">
        <v>3.0</v>
      </c>
      <c r="D15280" s="12">
        <f t="shared" si="1"/>
        <v>16</v>
      </c>
    </row>
    <row r="15281">
      <c r="A15281" s="10">
        <v>45246.0</v>
      </c>
      <c r="B15281" s="11" t="s">
        <v>1637</v>
      </c>
      <c r="C15281" s="12">
        <v>3.0</v>
      </c>
      <c r="D15281" s="12">
        <f t="shared" si="1"/>
        <v>16</v>
      </c>
    </row>
    <row r="15282">
      <c r="A15282" s="10">
        <v>45234.0</v>
      </c>
      <c r="B15282" s="11" t="s">
        <v>1745</v>
      </c>
      <c r="C15282" s="12">
        <v>3.0</v>
      </c>
      <c r="D15282" s="12">
        <f t="shared" si="1"/>
        <v>4</v>
      </c>
    </row>
    <row r="15283">
      <c r="A15283" s="10">
        <v>45236.0</v>
      </c>
      <c r="B15283" s="11" t="s">
        <v>1758</v>
      </c>
      <c r="C15283" s="12">
        <v>3.0</v>
      </c>
      <c r="D15283" s="12">
        <f t="shared" si="1"/>
        <v>6</v>
      </c>
    </row>
    <row r="15284">
      <c r="A15284" s="10">
        <v>45236.0</v>
      </c>
      <c r="B15284" s="11" t="s">
        <v>1370</v>
      </c>
      <c r="C15284" s="12">
        <v>3.0</v>
      </c>
      <c r="D15284" s="12">
        <f t="shared" si="1"/>
        <v>6</v>
      </c>
    </row>
    <row r="15285">
      <c r="A15285" s="10">
        <v>45243.0</v>
      </c>
      <c r="B15285" s="11" t="s">
        <v>7324</v>
      </c>
      <c r="C15285" s="12">
        <v>3.0</v>
      </c>
      <c r="D15285" s="12">
        <f t="shared" si="1"/>
        <v>13</v>
      </c>
    </row>
    <row r="15286">
      <c r="A15286" s="10">
        <v>45243.0</v>
      </c>
      <c r="B15286" s="11" t="s">
        <v>970</v>
      </c>
      <c r="C15286" s="12">
        <v>3.0</v>
      </c>
      <c r="D15286" s="12">
        <f t="shared" si="1"/>
        <v>13</v>
      </c>
    </row>
    <row r="15287">
      <c r="A15287" s="10">
        <v>45243.0</v>
      </c>
      <c r="B15287" s="11" t="s">
        <v>6290</v>
      </c>
      <c r="C15287" s="12">
        <v>3.0</v>
      </c>
      <c r="D15287" s="12">
        <f t="shared" si="1"/>
        <v>13</v>
      </c>
    </row>
    <row r="15288">
      <c r="A15288" s="10">
        <v>45249.0</v>
      </c>
      <c r="B15288" s="11" t="s">
        <v>7325</v>
      </c>
      <c r="C15288" s="12">
        <v>3.0</v>
      </c>
      <c r="D15288" s="12">
        <f t="shared" si="1"/>
        <v>19</v>
      </c>
    </row>
    <row r="15289">
      <c r="A15289" s="10">
        <v>45245.0</v>
      </c>
      <c r="B15289" s="11" t="s">
        <v>363</v>
      </c>
      <c r="C15289" s="12">
        <v>3.0</v>
      </c>
      <c r="D15289" s="12">
        <f t="shared" si="1"/>
        <v>15</v>
      </c>
    </row>
    <row r="15290">
      <c r="A15290" s="10">
        <v>45245.0</v>
      </c>
      <c r="B15290" s="11" t="s">
        <v>7326</v>
      </c>
      <c r="C15290" s="12">
        <v>3.0</v>
      </c>
      <c r="D15290" s="12">
        <f t="shared" si="1"/>
        <v>15</v>
      </c>
    </row>
    <row r="15291">
      <c r="A15291" s="10">
        <v>45245.0</v>
      </c>
      <c r="B15291" s="11" t="s">
        <v>7327</v>
      </c>
      <c r="C15291" s="12">
        <v>3.0</v>
      </c>
      <c r="D15291" s="12">
        <f t="shared" si="1"/>
        <v>15</v>
      </c>
    </row>
    <row r="15292">
      <c r="A15292" s="10">
        <v>45241.0</v>
      </c>
      <c r="B15292" s="11" t="s">
        <v>2476</v>
      </c>
      <c r="C15292" s="12">
        <v>3.0</v>
      </c>
      <c r="D15292" s="12">
        <f t="shared" si="1"/>
        <v>11</v>
      </c>
    </row>
    <row r="15293">
      <c r="A15293" s="10">
        <v>45241.0</v>
      </c>
      <c r="B15293" s="11" t="s">
        <v>7328</v>
      </c>
      <c r="C15293" s="12">
        <v>3.0</v>
      </c>
      <c r="D15293" s="12">
        <f t="shared" si="1"/>
        <v>11</v>
      </c>
    </row>
    <row r="15294">
      <c r="A15294" s="10">
        <v>45258.0</v>
      </c>
      <c r="B15294" s="11" t="s">
        <v>800</v>
      </c>
      <c r="C15294" s="12">
        <v>3.0</v>
      </c>
      <c r="D15294" s="12">
        <f t="shared" si="1"/>
        <v>28</v>
      </c>
    </row>
    <row r="15295">
      <c r="A15295" s="10">
        <v>45258.0</v>
      </c>
      <c r="B15295" s="11" t="s">
        <v>7329</v>
      </c>
      <c r="C15295" s="12">
        <v>3.0</v>
      </c>
      <c r="D15295" s="12">
        <f t="shared" si="1"/>
        <v>28</v>
      </c>
    </row>
    <row r="15296">
      <c r="A15296" s="10">
        <v>45258.0</v>
      </c>
      <c r="B15296" s="11" t="s">
        <v>5982</v>
      </c>
      <c r="C15296" s="12">
        <v>3.0</v>
      </c>
      <c r="D15296" s="12">
        <f t="shared" si="1"/>
        <v>28</v>
      </c>
    </row>
    <row r="15297">
      <c r="A15297" s="10">
        <v>45258.0</v>
      </c>
      <c r="B15297" s="11" t="s">
        <v>7330</v>
      </c>
      <c r="C15297" s="12">
        <v>3.0</v>
      </c>
      <c r="D15297" s="12">
        <f t="shared" si="1"/>
        <v>28</v>
      </c>
    </row>
    <row r="15298">
      <c r="A15298" s="10">
        <v>45258.0</v>
      </c>
      <c r="B15298" s="11" t="s">
        <v>3891</v>
      </c>
      <c r="C15298" s="12">
        <v>3.0</v>
      </c>
      <c r="D15298" s="12">
        <f t="shared" si="1"/>
        <v>28</v>
      </c>
    </row>
    <row r="15299">
      <c r="A15299" s="10">
        <v>45248.0</v>
      </c>
      <c r="B15299" s="11" t="s">
        <v>847</v>
      </c>
      <c r="C15299" s="12">
        <v>3.0</v>
      </c>
      <c r="D15299" s="12">
        <f t="shared" si="1"/>
        <v>18</v>
      </c>
    </row>
    <row r="15300">
      <c r="A15300" s="10">
        <v>45259.0</v>
      </c>
      <c r="B15300" s="11" t="s">
        <v>7331</v>
      </c>
      <c r="C15300" s="12">
        <v>3.0</v>
      </c>
      <c r="D15300" s="12">
        <f t="shared" si="1"/>
        <v>29</v>
      </c>
    </row>
    <row r="15301">
      <c r="A15301" s="10">
        <v>45259.0</v>
      </c>
      <c r="B15301" s="11" t="s">
        <v>7332</v>
      </c>
      <c r="C15301" s="12">
        <v>3.0</v>
      </c>
      <c r="D15301" s="12">
        <f t="shared" si="1"/>
        <v>29</v>
      </c>
    </row>
    <row r="15302">
      <c r="A15302" s="10">
        <v>45242.0</v>
      </c>
      <c r="B15302" s="11" t="s">
        <v>7333</v>
      </c>
      <c r="C15302" s="12">
        <v>3.0</v>
      </c>
      <c r="D15302" s="12">
        <f t="shared" si="1"/>
        <v>12</v>
      </c>
    </row>
    <row r="15303">
      <c r="A15303" s="10">
        <v>45238.0</v>
      </c>
      <c r="B15303" s="11" t="s">
        <v>4093</v>
      </c>
      <c r="C15303" s="12">
        <v>3.0</v>
      </c>
      <c r="D15303" s="12">
        <f t="shared" si="1"/>
        <v>8</v>
      </c>
    </row>
    <row r="15304">
      <c r="A15304" s="10">
        <v>45238.0</v>
      </c>
      <c r="B15304" s="11" t="s">
        <v>7334</v>
      </c>
      <c r="C15304" s="12">
        <v>3.0</v>
      </c>
      <c r="D15304" s="12">
        <f t="shared" si="1"/>
        <v>8</v>
      </c>
    </row>
    <row r="15305">
      <c r="A15305" s="10">
        <v>45231.0</v>
      </c>
      <c r="B15305" s="11" t="s">
        <v>7335</v>
      </c>
      <c r="C15305" s="12">
        <v>3.0</v>
      </c>
      <c r="D15305" s="12">
        <f t="shared" si="1"/>
        <v>1</v>
      </c>
    </row>
    <row r="15306">
      <c r="A15306" s="10">
        <v>45231.0</v>
      </c>
      <c r="B15306" s="11" t="s">
        <v>3133</v>
      </c>
      <c r="C15306" s="12">
        <v>3.0</v>
      </c>
      <c r="D15306" s="12">
        <f t="shared" si="1"/>
        <v>1</v>
      </c>
    </row>
    <row r="15307">
      <c r="A15307" s="10">
        <v>45231.0</v>
      </c>
      <c r="B15307" s="11" t="s">
        <v>320</v>
      </c>
      <c r="C15307" s="12">
        <v>3.0</v>
      </c>
      <c r="D15307" s="12">
        <f t="shared" si="1"/>
        <v>1</v>
      </c>
    </row>
    <row r="15308">
      <c r="A15308" s="10">
        <v>45231.0</v>
      </c>
      <c r="B15308" s="11" t="s">
        <v>5294</v>
      </c>
      <c r="C15308" s="12">
        <v>3.0</v>
      </c>
      <c r="D15308" s="12">
        <f t="shared" si="1"/>
        <v>1</v>
      </c>
    </row>
    <row r="15309">
      <c r="A15309" s="10">
        <v>45240.0</v>
      </c>
      <c r="B15309" s="11" t="s">
        <v>6281</v>
      </c>
      <c r="C15309" s="12">
        <v>3.0</v>
      </c>
      <c r="D15309" s="12">
        <f t="shared" si="1"/>
        <v>10</v>
      </c>
    </row>
    <row r="15310">
      <c r="A15310" s="10">
        <v>45240.0</v>
      </c>
      <c r="B15310" s="11" t="s">
        <v>933</v>
      </c>
      <c r="C15310" s="12">
        <v>3.0</v>
      </c>
      <c r="D15310" s="12">
        <f t="shared" si="1"/>
        <v>10</v>
      </c>
    </row>
    <row r="15311">
      <c r="A15311" s="10">
        <v>45240.0</v>
      </c>
      <c r="B15311" s="11" t="s">
        <v>2150</v>
      </c>
      <c r="C15311" s="12">
        <v>3.0</v>
      </c>
      <c r="D15311" s="12">
        <f t="shared" si="1"/>
        <v>10</v>
      </c>
    </row>
    <row r="15312">
      <c r="A15312" s="10">
        <v>45240.0</v>
      </c>
      <c r="B15312" s="11" t="s">
        <v>7023</v>
      </c>
      <c r="C15312" s="12">
        <v>3.0</v>
      </c>
      <c r="D15312" s="12">
        <f t="shared" si="1"/>
        <v>10</v>
      </c>
    </row>
    <row r="15313">
      <c r="A15313" s="10">
        <v>45240.0</v>
      </c>
      <c r="B15313" s="11" t="s">
        <v>6290</v>
      </c>
      <c r="C15313" s="12">
        <v>3.0</v>
      </c>
      <c r="D15313" s="12">
        <f t="shared" si="1"/>
        <v>10</v>
      </c>
    </row>
    <row r="15314">
      <c r="A15314" s="10">
        <v>45233.0</v>
      </c>
      <c r="B15314" s="11" t="s">
        <v>272</v>
      </c>
      <c r="C15314" s="12">
        <v>3.0</v>
      </c>
      <c r="D15314" s="12">
        <f t="shared" si="1"/>
        <v>3</v>
      </c>
    </row>
    <row r="15315">
      <c r="A15315" s="10">
        <v>45233.0</v>
      </c>
      <c r="B15315" s="11" t="s">
        <v>100</v>
      </c>
      <c r="C15315" s="12">
        <v>3.0</v>
      </c>
      <c r="D15315" s="12">
        <f t="shared" si="1"/>
        <v>3</v>
      </c>
    </row>
    <row r="15316">
      <c r="A15316" s="10">
        <v>45233.0</v>
      </c>
      <c r="B15316" s="11" t="s">
        <v>1528</v>
      </c>
      <c r="C15316" s="12">
        <v>3.0</v>
      </c>
      <c r="D15316" s="12">
        <f t="shared" si="1"/>
        <v>3</v>
      </c>
    </row>
    <row r="15317">
      <c r="A15317" s="10">
        <v>45233.0</v>
      </c>
      <c r="B15317" s="11" t="s">
        <v>7336</v>
      </c>
      <c r="C15317" s="12">
        <v>3.0</v>
      </c>
      <c r="D15317" s="12">
        <f t="shared" si="1"/>
        <v>3</v>
      </c>
    </row>
    <row r="15318">
      <c r="A15318" s="10">
        <v>45233.0</v>
      </c>
      <c r="B15318" s="11" t="s">
        <v>7337</v>
      </c>
      <c r="C15318" s="12">
        <v>3.0</v>
      </c>
      <c r="D15318" s="12">
        <f t="shared" si="1"/>
        <v>3</v>
      </c>
    </row>
    <row r="15319">
      <c r="A15319" s="10">
        <v>45233.0</v>
      </c>
      <c r="B15319" s="11" t="s">
        <v>6034</v>
      </c>
      <c r="C15319" s="12">
        <v>3.0</v>
      </c>
      <c r="D15319" s="12">
        <f t="shared" si="1"/>
        <v>3</v>
      </c>
    </row>
    <row r="15320">
      <c r="A15320" s="10">
        <v>45250.0</v>
      </c>
      <c r="B15320" s="11" t="s">
        <v>5035</v>
      </c>
      <c r="C15320" s="12">
        <v>3.0</v>
      </c>
      <c r="D15320" s="12">
        <f t="shared" si="1"/>
        <v>20</v>
      </c>
    </row>
    <row r="15321">
      <c r="A15321" s="10">
        <v>45250.0</v>
      </c>
      <c r="B15321" s="11" t="s">
        <v>7338</v>
      </c>
      <c r="C15321" s="12">
        <v>3.0</v>
      </c>
      <c r="D15321" s="12">
        <f t="shared" si="1"/>
        <v>20</v>
      </c>
    </row>
    <row r="15322">
      <c r="A15322" s="10">
        <v>45250.0</v>
      </c>
      <c r="B15322" s="11" t="s">
        <v>2467</v>
      </c>
      <c r="C15322" s="12">
        <v>3.0</v>
      </c>
      <c r="D15322" s="12">
        <f t="shared" si="1"/>
        <v>20</v>
      </c>
    </row>
    <row r="15323">
      <c r="A15323" s="10">
        <v>45250.0</v>
      </c>
      <c r="B15323" s="11" t="s">
        <v>120</v>
      </c>
      <c r="C15323" s="12">
        <v>3.0</v>
      </c>
      <c r="D15323" s="12">
        <f t="shared" si="1"/>
        <v>20</v>
      </c>
    </row>
    <row r="15324">
      <c r="A15324" s="10">
        <v>45250.0</v>
      </c>
      <c r="B15324" s="11" t="s">
        <v>1418</v>
      </c>
      <c r="C15324" s="12">
        <v>3.0</v>
      </c>
      <c r="D15324" s="12">
        <f t="shared" si="1"/>
        <v>20</v>
      </c>
    </row>
    <row r="15325">
      <c r="A15325" s="10">
        <v>45250.0</v>
      </c>
      <c r="B15325" s="11" t="s">
        <v>1223</v>
      </c>
      <c r="C15325" s="12">
        <v>3.0</v>
      </c>
      <c r="D15325" s="12">
        <f t="shared" si="1"/>
        <v>20</v>
      </c>
    </row>
    <row r="15326">
      <c r="A15326" s="10">
        <v>45250.0</v>
      </c>
      <c r="B15326" s="11" t="s">
        <v>348</v>
      </c>
      <c r="C15326" s="12">
        <v>3.0</v>
      </c>
      <c r="D15326" s="12">
        <f t="shared" si="1"/>
        <v>20</v>
      </c>
    </row>
    <row r="15327">
      <c r="A15327" s="10">
        <v>45250.0</v>
      </c>
      <c r="B15327" s="11" t="s">
        <v>3227</v>
      </c>
      <c r="C15327" s="12">
        <v>3.0</v>
      </c>
      <c r="D15327" s="12">
        <f t="shared" si="1"/>
        <v>20</v>
      </c>
    </row>
    <row r="15328">
      <c r="A15328" s="10">
        <v>45250.0</v>
      </c>
      <c r="B15328" s="11" t="s">
        <v>2051</v>
      </c>
      <c r="C15328" s="12">
        <v>3.0</v>
      </c>
      <c r="D15328" s="12">
        <f t="shared" si="1"/>
        <v>20</v>
      </c>
    </row>
    <row r="15329">
      <c r="A15329" s="10">
        <v>45252.0</v>
      </c>
      <c r="B15329" s="11" t="s">
        <v>7339</v>
      </c>
      <c r="C15329" s="12">
        <v>3.0</v>
      </c>
      <c r="D15329" s="12">
        <f t="shared" si="1"/>
        <v>22</v>
      </c>
    </row>
    <row r="15330">
      <c r="A15330" s="10">
        <v>45252.0</v>
      </c>
      <c r="B15330" s="11" t="s">
        <v>2707</v>
      </c>
      <c r="C15330" s="12">
        <v>3.0</v>
      </c>
      <c r="D15330" s="12">
        <f t="shared" si="1"/>
        <v>22</v>
      </c>
    </row>
    <row r="15331">
      <c r="A15331" s="10">
        <v>45251.0</v>
      </c>
      <c r="B15331" s="11" t="s">
        <v>6250</v>
      </c>
      <c r="C15331" s="12">
        <v>3.0</v>
      </c>
      <c r="D15331" s="12">
        <f t="shared" si="1"/>
        <v>21</v>
      </c>
    </row>
    <row r="15332">
      <c r="A15332" s="10">
        <v>45257.0</v>
      </c>
      <c r="B15332" s="11" t="s">
        <v>1418</v>
      </c>
      <c r="C15332" s="12">
        <v>3.0</v>
      </c>
      <c r="D15332" s="12">
        <f t="shared" si="1"/>
        <v>27</v>
      </c>
    </row>
    <row r="15333">
      <c r="A15333" s="10">
        <v>45257.0</v>
      </c>
      <c r="B15333" s="11" t="s">
        <v>2778</v>
      </c>
      <c r="C15333" s="12">
        <v>3.0</v>
      </c>
      <c r="D15333" s="12">
        <f t="shared" si="1"/>
        <v>27</v>
      </c>
    </row>
    <row r="15334">
      <c r="A15334" s="10">
        <v>45257.0</v>
      </c>
      <c r="B15334" s="11" t="s">
        <v>7340</v>
      </c>
      <c r="C15334" s="12">
        <v>3.0</v>
      </c>
      <c r="D15334" s="12">
        <f t="shared" si="1"/>
        <v>27</v>
      </c>
    </row>
    <row r="15335">
      <c r="A15335" s="10">
        <v>45257.0</v>
      </c>
      <c r="B15335" s="11" t="s">
        <v>7341</v>
      </c>
      <c r="C15335" s="12">
        <v>3.0</v>
      </c>
      <c r="D15335" s="12">
        <f t="shared" si="1"/>
        <v>27</v>
      </c>
    </row>
    <row r="15336">
      <c r="A15336" s="10">
        <v>45257.0</v>
      </c>
      <c r="B15336" s="11" t="s">
        <v>2174</v>
      </c>
      <c r="C15336" s="12">
        <v>3.0</v>
      </c>
      <c r="D15336" s="12">
        <f t="shared" si="1"/>
        <v>27</v>
      </c>
    </row>
    <row r="15337">
      <c r="A15337" s="10">
        <v>45257.0</v>
      </c>
      <c r="B15337" s="11" t="s">
        <v>5599</v>
      </c>
      <c r="C15337" s="12">
        <v>3.0</v>
      </c>
      <c r="D15337" s="12">
        <f t="shared" si="1"/>
        <v>27</v>
      </c>
    </row>
    <row r="15338">
      <c r="A15338" s="10">
        <v>45257.0</v>
      </c>
      <c r="B15338" s="11" t="s">
        <v>5938</v>
      </c>
      <c r="C15338" s="12">
        <v>3.0</v>
      </c>
      <c r="D15338" s="12">
        <f t="shared" si="1"/>
        <v>27</v>
      </c>
    </row>
    <row r="15339">
      <c r="A15339" s="10">
        <v>45257.0</v>
      </c>
      <c r="B15339" s="11" t="s">
        <v>3952</v>
      </c>
      <c r="C15339" s="12">
        <v>3.0</v>
      </c>
      <c r="D15339" s="12">
        <f t="shared" si="1"/>
        <v>27</v>
      </c>
    </row>
    <row r="15340">
      <c r="A15340" s="10">
        <v>45257.0</v>
      </c>
      <c r="B15340" s="11" t="s">
        <v>187</v>
      </c>
      <c r="C15340" s="12">
        <v>3.0</v>
      </c>
      <c r="D15340" s="12">
        <f t="shared" si="1"/>
        <v>27</v>
      </c>
    </row>
    <row r="15341">
      <c r="A15341" s="10">
        <v>45260.0</v>
      </c>
      <c r="B15341" s="11" t="s">
        <v>162</v>
      </c>
      <c r="C15341" s="12">
        <v>3.0</v>
      </c>
      <c r="D15341" s="12">
        <f t="shared" si="1"/>
        <v>30</v>
      </c>
    </row>
    <row r="15342">
      <c r="A15342" s="10">
        <v>45260.0</v>
      </c>
      <c r="B15342" s="11" t="s">
        <v>196</v>
      </c>
      <c r="C15342" s="12">
        <v>3.0</v>
      </c>
      <c r="D15342" s="12">
        <f t="shared" si="1"/>
        <v>30</v>
      </c>
    </row>
    <row r="15343">
      <c r="A15343" s="10">
        <v>45260.0</v>
      </c>
      <c r="B15343" s="11" t="s">
        <v>529</v>
      </c>
      <c r="C15343" s="12">
        <v>3.0</v>
      </c>
      <c r="D15343" s="12">
        <f t="shared" si="1"/>
        <v>30</v>
      </c>
    </row>
    <row r="15344">
      <c r="A15344" s="10">
        <v>45260.0</v>
      </c>
      <c r="B15344" s="11" t="s">
        <v>7225</v>
      </c>
      <c r="C15344" s="12">
        <v>3.0</v>
      </c>
      <c r="D15344" s="12">
        <f t="shared" si="1"/>
        <v>30</v>
      </c>
    </row>
    <row r="15345">
      <c r="A15345" s="10">
        <v>45260.0</v>
      </c>
      <c r="B15345" s="11" t="s">
        <v>7342</v>
      </c>
      <c r="C15345" s="12">
        <v>3.0</v>
      </c>
      <c r="D15345" s="12">
        <f t="shared" si="1"/>
        <v>30</v>
      </c>
    </row>
    <row r="15346">
      <c r="A15346" s="10">
        <v>45239.0</v>
      </c>
      <c r="B15346" s="11" t="s">
        <v>6290</v>
      </c>
      <c r="C15346" s="12">
        <v>3.0</v>
      </c>
      <c r="D15346" s="12">
        <f t="shared" si="1"/>
        <v>9</v>
      </c>
    </row>
    <row r="15347">
      <c r="A15347" s="10">
        <v>45239.0</v>
      </c>
      <c r="B15347" s="11" t="s">
        <v>3746</v>
      </c>
      <c r="C15347" s="12">
        <v>3.0</v>
      </c>
      <c r="D15347" s="12">
        <f t="shared" si="1"/>
        <v>9</v>
      </c>
    </row>
    <row r="15348">
      <c r="A15348" s="10">
        <v>45232.0</v>
      </c>
      <c r="B15348" s="11" t="s">
        <v>7343</v>
      </c>
      <c r="C15348" s="12">
        <v>3.0</v>
      </c>
      <c r="D15348" s="12">
        <f t="shared" si="1"/>
        <v>2</v>
      </c>
    </row>
    <row r="15349">
      <c r="A15349" s="10">
        <v>45232.0</v>
      </c>
      <c r="B15349" s="11" t="s">
        <v>7344</v>
      </c>
      <c r="C15349" s="12">
        <v>3.0</v>
      </c>
      <c r="D15349" s="12">
        <f t="shared" si="1"/>
        <v>2</v>
      </c>
    </row>
    <row r="15350">
      <c r="A15350" s="10">
        <v>45232.0</v>
      </c>
      <c r="B15350" s="11" t="s">
        <v>1463</v>
      </c>
      <c r="C15350" s="12">
        <v>3.0</v>
      </c>
      <c r="D15350" s="12">
        <f t="shared" si="1"/>
        <v>2</v>
      </c>
    </row>
    <row r="15351">
      <c r="A15351" s="10">
        <v>45232.0</v>
      </c>
      <c r="B15351" s="11" t="s">
        <v>1249</v>
      </c>
      <c r="C15351" s="12">
        <v>3.0</v>
      </c>
      <c r="D15351" s="12">
        <f t="shared" si="1"/>
        <v>2</v>
      </c>
    </row>
    <row r="15352">
      <c r="A15352" s="10">
        <v>45237.0</v>
      </c>
      <c r="B15352" s="11" t="s">
        <v>7252</v>
      </c>
      <c r="C15352" s="12">
        <v>3.0</v>
      </c>
      <c r="D15352" s="12">
        <f t="shared" si="1"/>
        <v>7</v>
      </c>
    </row>
    <row r="15353">
      <c r="A15353" s="10">
        <v>45256.0</v>
      </c>
      <c r="B15353" s="11" t="s">
        <v>1650</v>
      </c>
      <c r="C15353" s="12">
        <v>3.0</v>
      </c>
      <c r="D15353" s="12">
        <f t="shared" si="1"/>
        <v>26</v>
      </c>
    </row>
    <row r="15354">
      <c r="A15354" s="10">
        <v>45256.0</v>
      </c>
      <c r="B15354" s="11" t="s">
        <v>738</v>
      </c>
      <c r="C15354" s="12">
        <v>3.0</v>
      </c>
      <c r="D15354" s="12">
        <f t="shared" si="1"/>
        <v>26</v>
      </c>
    </row>
    <row r="15355">
      <c r="A15355" s="10">
        <v>45256.0</v>
      </c>
      <c r="B15355" s="11" t="s">
        <v>1770</v>
      </c>
      <c r="C15355" s="12">
        <v>3.0</v>
      </c>
      <c r="D15355" s="12">
        <f t="shared" si="1"/>
        <v>26</v>
      </c>
    </row>
    <row r="15356">
      <c r="A15356" s="10">
        <v>45255.0</v>
      </c>
      <c r="B15356" s="11" t="s">
        <v>7345</v>
      </c>
      <c r="C15356" s="12">
        <v>3.0</v>
      </c>
      <c r="D15356" s="12">
        <f t="shared" si="1"/>
        <v>25</v>
      </c>
    </row>
    <row r="15357">
      <c r="A15357" s="10">
        <v>45247.0</v>
      </c>
      <c r="B15357" s="11" t="s">
        <v>7346</v>
      </c>
      <c r="C15357" s="12">
        <v>3.0</v>
      </c>
      <c r="D15357" s="12">
        <f t="shared" si="1"/>
        <v>17</v>
      </c>
    </row>
    <row r="15358">
      <c r="A15358" s="10">
        <v>45247.0</v>
      </c>
      <c r="B15358" s="11" t="s">
        <v>7085</v>
      </c>
      <c r="C15358" s="12">
        <v>3.0</v>
      </c>
      <c r="D15358" s="12">
        <f t="shared" si="1"/>
        <v>17</v>
      </c>
    </row>
    <row r="15359">
      <c r="A15359" s="10">
        <v>45247.0</v>
      </c>
      <c r="B15359" s="11" t="s">
        <v>7347</v>
      </c>
      <c r="C15359" s="12">
        <v>3.0</v>
      </c>
      <c r="D15359" s="12">
        <f t="shared" si="1"/>
        <v>17</v>
      </c>
    </row>
    <row r="15360">
      <c r="A15360" s="10">
        <v>45253.0</v>
      </c>
      <c r="B15360" s="11" t="s">
        <v>2902</v>
      </c>
      <c r="C15360" s="12">
        <v>3.0</v>
      </c>
      <c r="D15360" s="12">
        <f t="shared" si="1"/>
        <v>23</v>
      </c>
    </row>
    <row r="15361">
      <c r="A15361" s="10">
        <v>45253.0</v>
      </c>
      <c r="B15361" s="11" t="s">
        <v>529</v>
      </c>
      <c r="C15361" s="12">
        <v>3.0</v>
      </c>
      <c r="D15361" s="12">
        <f t="shared" si="1"/>
        <v>23</v>
      </c>
    </row>
    <row r="15362">
      <c r="A15362" s="10">
        <v>45253.0</v>
      </c>
      <c r="B15362" s="11" t="s">
        <v>94</v>
      </c>
      <c r="C15362" s="12">
        <v>3.0</v>
      </c>
      <c r="D15362" s="12">
        <f t="shared" si="1"/>
        <v>23</v>
      </c>
    </row>
    <row r="15363">
      <c r="A15363" s="10">
        <v>45253.0</v>
      </c>
      <c r="B15363" s="11" t="s">
        <v>7348</v>
      </c>
      <c r="C15363" s="12">
        <v>3.0</v>
      </c>
      <c r="D15363" s="12">
        <f t="shared" si="1"/>
        <v>23</v>
      </c>
    </row>
    <row r="15364">
      <c r="A15364" s="10">
        <v>45253.0</v>
      </c>
      <c r="B15364" s="11" t="s">
        <v>7349</v>
      </c>
      <c r="C15364" s="12">
        <v>3.0</v>
      </c>
      <c r="D15364" s="12">
        <f t="shared" si="1"/>
        <v>23</v>
      </c>
    </row>
    <row r="15365">
      <c r="A15365" s="10">
        <v>45235.0</v>
      </c>
      <c r="B15365" s="11" t="s">
        <v>3819</v>
      </c>
      <c r="C15365" s="12">
        <v>3.0</v>
      </c>
      <c r="D15365" s="12">
        <f t="shared" si="1"/>
        <v>5</v>
      </c>
    </row>
    <row r="15366">
      <c r="A15366" s="10">
        <v>45235.0</v>
      </c>
      <c r="B15366" s="11" t="s">
        <v>7350</v>
      </c>
      <c r="C15366" s="12">
        <v>3.0</v>
      </c>
      <c r="D15366" s="12">
        <f t="shared" si="1"/>
        <v>5</v>
      </c>
    </row>
    <row r="15367">
      <c r="A15367" s="10">
        <v>45235.0</v>
      </c>
      <c r="B15367" s="11" t="s">
        <v>2900</v>
      </c>
      <c r="C15367" s="12">
        <v>3.0</v>
      </c>
      <c r="D15367" s="12">
        <f t="shared" si="1"/>
        <v>5</v>
      </c>
    </row>
    <row r="15368">
      <c r="A15368" s="10">
        <v>45235.0</v>
      </c>
      <c r="B15368" s="11" t="s">
        <v>33</v>
      </c>
      <c r="C15368" s="12">
        <v>3.0</v>
      </c>
      <c r="D15368" s="12">
        <f t="shared" si="1"/>
        <v>5</v>
      </c>
    </row>
    <row r="15369">
      <c r="A15369" s="10">
        <v>45254.0</v>
      </c>
      <c r="B15369" s="11" t="s">
        <v>7351</v>
      </c>
      <c r="C15369" s="12">
        <v>3.0</v>
      </c>
      <c r="D15369" s="12">
        <f t="shared" si="1"/>
        <v>24</v>
      </c>
    </row>
    <row r="15370">
      <c r="A15370" s="10">
        <v>45254.0</v>
      </c>
      <c r="B15370" s="11" t="s">
        <v>7352</v>
      </c>
      <c r="C15370" s="12">
        <v>3.0</v>
      </c>
      <c r="D15370" s="12">
        <f t="shared" si="1"/>
        <v>24</v>
      </c>
    </row>
    <row r="15371">
      <c r="A15371" s="10">
        <v>45254.0</v>
      </c>
      <c r="B15371" s="11" t="s">
        <v>1185</v>
      </c>
      <c r="C15371" s="12">
        <v>3.0</v>
      </c>
      <c r="D15371" s="12">
        <f t="shared" si="1"/>
        <v>24</v>
      </c>
    </row>
    <row r="15372">
      <c r="A15372" s="10">
        <v>45254.0</v>
      </c>
      <c r="B15372" s="11" t="s">
        <v>42</v>
      </c>
      <c r="C15372" s="12">
        <v>3.0</v>
      </c>
      <c r="D15372" s="12">
        <f t="shared" si="1"/>
        <v>24</v>
      </c>
    </row>
    <row r="15373">
      <c r="A15373" s="10">
        <v>45254.0</v>
      </c>
      <c r="B15373" s="11" t="s">
        <v>1887</v>
      </c>
      <c r="C15373" s="12">
        <v>3.0</v>
      </c>
      <c r="D15373" s="12">
        <f t="shared" si="1"/>
        <v>24</v>
      </c>
    </row>
    <row r="15374">
      <c r="A15374" s="10">
        <v>45246.0</v>
      </c>
      <c r="B15374" s="11" t="s">
        <v>229</v>
      </c>
      <c r="C15374" s="12">
        <v>3.0</v>
      </c>
      <c r="D15374" s="12">
        <f t="shared" si="1"/>
        <v>16</v>
      </c>
    </row>
    <row r="15375">
      <c r="A15375" s="10">
        <v>45234.0</v>
      </c>
      <c r="B15375" s="11" t="s">
        <v>1575</v>
      </c>
      <c r="C15375" s="12">
        <v>3.0</v>
      </c>
      <c r="D15375" s="12">
        <f t="shared" si="1"/>
        <v>4</v>
      </c>
    </row>
    <row r="15376">
      <c r="A15376" s="10">
        <v>45236.0</v>
      </c>
      <c r="B15376" s="11" t="s">
        <v>6418</v>
      </c>
      <c r="C15376" s="12">
        <v>3.0</v>
      </c>
      <c r="D15376" s="12">
        <f t="shared" si="1"/>
        <v>6</v>
      </c>
    </row>
    <row r="15377">
      <c r="A15377" s="10">
        <v>45236.0</v>
      </c>
      <c r="B15377" s="11" t="s">
        <v>1637</v>
      </c>
      <c r="C15377" s="12">
        <v>3.0</v>
      </c>
      <c r="D15377" s="12">
        <f t="shared" si="1"/>
        <v>6</v>
      </c>
    </row>
    <row r="15378">
      <c r="A15378" s="10">
        <v>45243.0</v>
      </c>
      <c r="B15378" s="11" t="s">
        <v>6410</v>
      </c>
      <c r="C15378" s="12">
        <v>3.0</v>
      </c>
      <c r="D15378" s="12">
        <f t="shared" si="1"/>
        <v>13</v>
      </c>
    </row>
    <row r="15379">
      <c r="A15379" s="10">
        <v>45243.0</v>
      </c>
      <c r="B15379" s="11" t="s">
        <v>2147</v>
      </c>
      <c r="C15379" s="12">
        <v>3.0</v>
      </c>
      <c r="D15379" s="12">
        <f t="shared" si="1"/>
        <v>13</v>
      </c>
    </row>
    <row r="15380">
      <c r="A15380" s="10">
        <v>45243.0</v>
      </c>
      <c r="B15380" s="11" t="s">
        <v>986</v>
      </c>
      <c r="C15380" s="12">
        <v>3.0</v>
      </c>
      <c r="D15380" s="12">
        <f t="shared" si="1"/>
        <v>13</v>
      </c>
    </row>
    <row r="15381">
      <c r="A15381" s="10">
        <v>45243.0</v>
      </c>
      <c r="B15381" s="11" t="s">
        <v>7353</v>
      </c>
      <c r="C15381" s="12">
        <v>3.0</v>
      </c>
      <c r="D15381" s="12">
        <f t="shared" si="1"/>
        <v>13</v>
      </c>
    </row>
    <row r="15382">
      <c r="A15382" s="10">
        <v>45243.0</v>
      </c>
      <c r="B15382" s="11" t="s">
        <v>7354</v>
      </c>
      <c r="C15382" s="12">
        <v>3.0</v>
      </c>
      <c r="D15382" s="12">
        <f t="shared" si="1"/>
        <v>13</v>
      </c>
    </row>
    <row r="15383">
      <c r="A15383" s="10">
        <v>45243.0</v>
      </c>
      <c r="B15383" s="11" t="s">
        <v>736</v>
      </c>
      <c r="C15383" s="12">
        <v>3.0</v>
      </c>
      <c r="D15383" s="12">
        <f t="shared" si="1"/>
        <v>13</v>
      </c>
    </row>
    <row r="15384">
      <c r="A15384" s="10">
        <v>45243.0</v>
      </c>
      <c r="B15384" s="11" t="s">
        <v>7087</v>
      </c>
      <c r="C15384" s="12">
        <v>3.0</v>
      </c>
      <c r="D15384" s="12">
        <f t="shared" si="1"/>
        <v>13</v>
      </c>
    </row>
    <row r="15385">
      <c r="A15385" s="10">
        <v>45249.0</v>
      </c>
      <c r="B15385" s="11" t="s">
        <v>91</v>
      </c>
      <c r="C15385" s="12">
        <v>3.0</v>
      </c>
      <c r="D15385" s="12">
        <f t="shared" si="1"/>
        <v>19</v>
      </c>
    </row>
    <row r="15386">
      <c r="A15386" s="10">
        <v>45249.0</v>
      </c>
      <c r="B15386" s="11" t="s">
        <v>302</v>
      </c>
      <c r="C15386" s="12">
        <v>3.0</v>
      </c>
      <c r="D15386" s="12">
        <f t="shared" si="1"/>
        <v>19</v>
      </c>
    </row>
    <row r="15387">
      <c r="A15387" s="10">
        <v>45249.0</v>
      </c>
      <c r="B15387" s="11" t="s">
        <v>868</v>
      </c>
      <c r="C15387" s="12">
        <v>3.0</v>
      </c>
      <c r="D15387" s="12">
        <f t="shared" si="1"/>
        <v>19</v>
      </c>
    </row>
    <row r="15388">
      <c r="A15388" s="10">
        <v>45245.0</v>
      </c>
      <c r="B15388" s="11" t="s">
        <v>1674</v>
      </c>
      <c r="C15388" s="12">
        <v>3.0</v>
      </c>
      <c r="D15388" s="12">
        <f t="shared" si="1"/>
        <v>15</v>
      </c>
    </row>
    <row r="15389">
      <c r="A15389" s="10">
        <v>45245.0</v>
      </c>
      <c r="B15389" s="11" t="s">
        <v>7355</v>
      </c>
      <c r="C15389" s="12">
        <v>3.0</v>
      </c>
      <c r="D15389" s="12">
        <f t="shared" si="1"/>
        <v>15</v>
      </c>
    </row>
    <row r="15390">
      <c r="A15390" s="10">
        <v>45245.0</v>
      </c>
      <c r="B15390" s="11" t="s">
        <v>4253</v>
      </c>
      <c r="C15390" s="12">
        <v>3.0</v>
      </c>
      <c r="D15390" s="12">
        <f t="shared" si="1"/>
        <v>15</v>
      </c>
    </row>
    <row r="15391">
      <c r="A15391" s="10">
        <v>45245.0</v>
      </c>
      <c r="B15391" s="11" t="s">
        <v>5346</v>
      </c>
      <c r="C15391" s="12">
        <v>3.0</v>
      </c>
      <c r="D15391" s="12">
        <f t="shared" si="1"/>
        <v>15</v>
      </c>
    </row>
    <row r="15392">
      <c r="A15392" s="10">
        <v>45245.0</v>
      </c>
      <c r="B15392" s="11" t="s">
        <v>736</v>
      </c>
      <c r="C15392" s="12">
        <v>3.0</v>
      </c>
      <c r="D15392" s="12">
        <f t="shared" si="1"/>
        <v>15</v>
      </c>
    </row>
    <row r="15393">
      <c r="A15393" s="10">
        <v>45241.0</v>
      </c>
      <c r="B15393" s="11" t="s">
        <v>7356</v>
      </c>
      <c r="C15393" s="12">
        <v>3.0</v>
      </c>
      <c r="D15393" s="12">
        <f t="shared" si="1"/>
        <v>11</v>
      </c>
    </row>
    <row r="15394">
      <c r="A15394" s="10">
        <v>45258.0</v>
      </c>
      <c r="B15394" s="11" t="s">
        <v>124</v>
      </c>
      <c r="C15394" s="12">
        <v>3.0</v>
      </c>
      <c r="D15394" s="12">
        <f t="shared" si="1"/>
        <v>28</v>
      </c>
    </row>
    <row r="15395">
      <c r="A15395" s="10">
        <v>45258.0</v>
      </c>
      <c r="B15395" s="11" t="s">
        <v>2174</v>
      </c>
      <c r="C15395" s="12">
        <v>3.0</v>
      </c>
      <c r="D15395" s="12">
        <f t="shared" si="1"/>
        <v>28</v>
      </c>
    </row>
    <row r="15396">
      <c r="A15396" s="10">
        <v>45258.0</v>
      </c>
      <c r="B15396" s="11" t="s">
        <v>820</v>
      </c>
      <c r="C15396" s="12">
        <v>3.0</v>
      </c>
      <c r="D15396" s="12">
        <f t="shared" si="1"/>
        <v>28</v>
      </c>
    </row>
    <row r="15397">
      <c r="A15397" s="10">
        <v>45258.0</v>
      </c>
      <c r="B15397" s="11" t="s">
        <v>3142</v>
      </c>
      <c r="C15397" s="12">
        <v>3.0</v>
      </c>
      <c r="D15397" s="12">
        <f t="shared" si="1"/>
        <v>28</v>
      </c>
    </row>
    <row r="15398">
      <c r="A15398" s="10">
        <v>45258.0</v>
      </c>
      <c r="B15398" s="11" t="s">
        <v>7357</v>
      </c>
      <c r="C15398" s="12">
        <v>3.0</v>
      </c>
      <c r="D15398" s="12">
        <f t="shared" si="1"/>
        <v>28</v>
      </c>
    </row>
    <row r="15399">
      <c r="A15399" s="10">
        <v>45258.0</v>
      </c>
      <c r="B15399" s="11" t="s">
        <v>1112</v>
      </c>
      <c r="C15399" s="12">
        <v>3.0</v>
      </c>
      <c r="D15399" s="12">
        <f t="shared" si="1"/>
        <v>28</v>
      </c>
    </row>
    <row r="15400">
      <c r="A15400" s="10">
        <v>45258.0</v>
      </c>
      <c r="B15400" s="11" t="s">
        <v>6380</v>
      </c>
      <c r="C15400" s="12">
        <v>3.0</v>
      </c>
      <c r="D15400" s="12">
        <f t="shared" si="1"/>
        <v>28</v>
      </c>
    </row>
    <row r="15401">
      <c r="A15401" s="10">
        <v>45248.0</v>
      </c>
      <c r="B15401" s="11" t="s">
        <v>7358</v>
      </c>
      <c r="C15401" s="12">
        <v>3.0</v>
      </c>
      <c r="D15401" s="12">
        <f t="shared" si="1"/>
        <v>18</v>
      </c>
    </row>
    <row r="15402">
      <c r="A15402" s="10">
        <v>45259.0</v>
      </c>
      <c r="B15402" s="11" t="s">
        <v>1250</v>
      </c>
      <c r="C15402" s="12">
        <v>3.0</v>
      </c>
      <c r="D15402" s="12">
        <f t="shared" si="1"/>
        <v>29</v>
      </c>
    </row>
    <row r="15403">
      <c r="A15403" s="10">
        <v>45259.0</v>
      </c>
      <c r="B15403" s="11" t="s">
        <v>100</v>
      </c>
      <c r="C15403" s="12">
        <v>3.0</v>
      </c>
      <c r="D15403" s="12">
        <f t="shared" si="1"/>
        <v>29</v>
      </c>
    </row>
    <row r="15404">
      <c r="A15404" s="10">
        <v>45259.0</v>
      </c>
      <c r="B15404" s="11" t="s">
        <v>7359</v>
      </c>
      <c r="C15404" s="12">
        <v>3.0</v>
      </c>
      <c r="D15404" s="12">
        <f t="shared" si="1"/>
        <v>29</v>
      </c>
    </row>
    <row r="15405">
      <c r="A15405" s="10">
        <v>45259.0</v>
      </c>
      <c r="B15405" s="11" t="s">
        <v>1637</v>
      </c>
      <c r="C15405" s="12">
        <v>3.0</v>
      </c>
      <c r="D15405" s="12">
        <f t="shared" si="1"/>
        <v>29</v>
      </c>
    </row>
    <row r="15406">
      <c r="A15406" s="10">
        <v>45259.0</v>
      </c>
      <c r="B15406" s="11" t="s">
        <v>1118</v>
      </c>
      <c r="C15406" s="12">
        <v>3.0</v>
      </c>
      <c r="D15406" s="12">
        <f t="shared" si="1"/>
        <v>29</v>
      </c>
    </row>
    <row r="15407">
      <c r="A15407" s="10">
        <v>45259.0</v>
      </c>
      <c r="B15407" s="11" t="s">
        <v>3527</v>
      </c>
      <c r="C15407" s="12">
        <v>3.0</v>
      </c>
      <c r="D15407" s="12">
        <f t="shared" si="1"/>
        <v>29</v>
      </c>
    </row>
    <row r="15408">
      <c r="A15408" s="10">
        <v>45259.0</v>
      </c>
      <c r="B15408" s="11" t="s">
        <v>2946</v>
      </c>
      <c r="C15408" s="12">
        <v>3.0</v>
      </c>
      <c r="D15408" s="12">
        <f t="shared" si="1"/>
        <v>29</v>
      </c>
    </row>
    <row r="15409">
      <c r="A15409" s="10">
        <v>45242.0</v>
      </c>
      <c r="B15409" s="11" t="s">
        <v>124</v>
      </c>
      <c r="C15409" s="12">
        <v>3.0</v>
      </c>
      <c r="D15409" s="12">
        <f t="shared" si="1"/>
        <v>12</v>
      </c>
    </row>
    <row r="15410">
      <c r="A15410" s="10">
        <v>45242.0</v>
      </c>
      <c r="B15410" s="11" t="s">
        <v>6419</v>
      </c>
      <c r="C15410" s="12">
        <v>3.0</v>
      </c>
      <c r="D15410" s="12">
        <f t="shared" si="1"/>
        <v>12</v>
      </c>
    </row>
    <row r="15411">
      <c r="A15411" s="10">
        <v>45242.0</v>
      </c>
      <c r="B15411" s="11" t="s">
        <v>2011</v>
      </c>
      <c r="C15411" s="12">
        <v>3.0</v>
      </c>
      <c r="D15411" s="12">
        <f t="shared" si="1"/>
        <v>12</v>
      </c>
    </row>
    <row r="15412">
      <c r="A15412" s="10">
        <v>45242.0</v>
      </c>
      <c r="B15412" s="11" t="s">
        <v>5451</v>
      </c>
      <c r="C15412" s="12">
        <v>3.0</v>
      </c>
      <c r="D15412" s="12">
        <f t="shared" si="1"/>
        <v>12</v>
      </c>
    </row>
    <row r="15413">
      <c r="A15413" s="10">
        <v>45238.0</v>
      </c>
      <c r="B15413" s="11" t="s">
        <v>4117</v>
      </c>
      <c r="C15413" s="12">
        <v>3.0</v>
      </c>
      <c r="D15413" s="12">
        <f t="shared" si="1"/>
        <v>8</v>
      </c>
    </row>
    <row r="15414">
      <c r="A15414" s="10">
        <v>45238.0</v>
      </c>
      <c r="B15414" s="11" t="s">
        <v>3361</v>
      </c>
      <c r="C15414" s="12">
        <v>3.0</v>
      </c>
      <c r="D15414" s="12">
        <f t="shared" si="1"/>
        <v>8</v>
      </c>
    </row>
    <row r="15415">
      <c r="A15415" s="10">
        <v>45238.0</v>
      </c>
      <c r="B15415" s="11" t="s">
        <v>7360</v>
      </c>
      <c r="C15415" s="12">
        <v>3.0</v>
      </c>
      <c r="D15415" s="12">
        <f t="shared" si="1"/>
        <v>8</v>
      </c>
    </row>
    <row r="15416">
      <c r="A15416" s="10">
        <v>45238.0</v>
      </c>
      <c r="B15416" s="11" t="s">
        <v>7062</v>
      </c>
      <c r="C15416" s="12">
        <v>3.0</v>
      </c>
      <c r="D15416" s="12">
        <f t="shared" si="1"/>
        <v>8</v>
      </c>
    </row>
    <row r="15417">
      <c r="A15417" s="10">
        <v>45238.0</v>
      </c>
      <c r="B15417" s="11" t="s">
        <v>7361</v>
      </c>
      <c r="C15417" s="12">
        <v>3.0</v>
      </c>
      <c r="D15417" s="12">
        <f t="shared" si="1"/>
        <v>8</v>
      </c>
    </row>
    <row r="15418">
      <c r="A15418" s="10">
        <v>45238.0</v>
      </c>
      <c r="B15418" s="11" t="s">
        <v>7362</v>
      </c>
      <c r="C15418" s="12">
        <v>3.0</v>
      </c>
      <c r="D15418" s="12">
        <f t="shared" si="1"/>
        <v>8</v>
      </c>
    </row>
    <row r="15419">
      <c r="A15419" s="10">
        <v>45231.0</v>
      </c>
      <c r="B15419" s="11" t="s">
        <v>51</v>
      </c>
      <c r="C15419" s="12">
        <v>3.0</v>
      </c>
      <c r="D15419" s="12">
        <f t="shared" si="1"/>
        <v>1</v>
      </c>
    </row>
    <row r="15420">
      <c r="A15420" s="10">
        <v>45240.0</v>
      </c>
      <c r="B15420" s="11" t="s">
        <v>1062</v>
      </c>
      <c r="C15420" s="12">
        <v>3.0</v>
      </c>
      <c r="D15420" s="12">
        <f t="shared" si="1"/>
        <v>10</v>
      </c>
    </row>
    <row r="15421">
      <c r="A15421" s="10">
        <v>45240.0</v>
      </c>
      <c r="B15421" s="11" t="s">
        <v>124</v>
      </c>
      <c r="C15421" s="12">
        <v>3.0</v>
      </c>
      <c r="D15421" s="12">
        <f t="shared" si="1"/>
        <v>10</v>
      </c>
    </row>
    <row r="15422">
      <c r="A15422" s="10">
        <v>45240.0</v>
      </c>
      <c r="B15422" s="11" t="s">
        <v>7363</v>
      </c>
      <c r="C15422" s="12">
        <v>3.0</v>
      </c>
      <c r="D15422" s="12">
        <f t="shared" si="1"/>
        <v>10</v>
      </c>
    </row>
    <row r="15423">
      <c r="A15423" s="10">
        <v>45240.0</v>
      </c>
      <c r="B15423" s="11" t="s">
        <v>7364</v>
      </c>
      <c r="C15423" s="12">
        <v>3.0</v>
      </c>
      <c r="D15423" s="12">
        <f t="shared" si="1"/>
        <v>10</v>
      </c>
    </row>
    <row r="15424">
      <c r="A15424" s="10">
        <v>45233.0</v>
      </c>
      <c r="B15424" s="11" t="s">
        <v>5932</v>
      </c>
      <c r="C15424" s="12">
        <v>3.0</v>
      </c>
      <c r="D15424" s="12">
        <f t="shared" si="1"/>
        <v>3</v>
      </c>
    </row>
    <row r="15425">
      <c r="A15425" s="10">
        <v>45233.0</v>
      </c>
      <c r="B15425" s="11" t="s">
        <v>3488</v>
      </c>
      <c r="C15425" s="12">
        <v>3.0</v>
      </c>
      <c r="D15425" s="12">
        <f t="shared" si="1"/>
        <v>3</v>
      </c>
    </row>
    <row r="15426">
      <c r="A15426" s="10">
        <v>45233.0</v>
      </c>
      <c r="B15426" s="11" t="s">
        <v>1650</v>
      </c>
      <c r="C15426" s="12">
        <v>3.0</v>
      </c>
      <c r="D15426" s="12">
        <f t="shared" si="1"/>
        <v>3</v>
      </c>
    </row>
    <row r="15427">
      <c r="A15427" s="10">
        <v>45233.0</v>
      </c>
      <c r="B15427" s="11" t="s">
        <v>788</v>
      </c>
      <c r="C15427" s="12">
        <v>3.0</v>
      </c>
      <c r="D15427" s="12">
        <f t="shared" si="1"/>
        <v>3</v>
      </c>
    </row>
    <row r="15428">
      <c r="A15428" s="10">
        <v>45233.0</v>
      </c>
      <c r="B15428" s="11" t="s">
        <v>5764</v>
      </c>
      <c r="C15428" s="12">
        <v>3.0</v>
      </c>
      <c r="D15428" s="12">
        <f t="shared" si="1"/>
        <v>3</v>
      </c>
    </row>
    <row r="15429">
      <c r="A15429" s="10">
        <v>45233.0</v>
      </c>
      <c r="B15429" s="11" t="s">
        <v>7365</v>
      </c>
      <c r="C15429" s="12">
        <v>3.0</v>
      </c>
      <c r="D15429" s="12">
        <f t="shared" si="1"/>
        <v>3</v>
      </c>
    </row>
    <row r="15430">
      <c r="A15430" s="10">
        <v>45233.0</v>
      </c>
      <c r="B15430" s="11" t="s">
        <v>7366</v>
      </c>
      <c r="C15430" s="12">
        <v>3.0</v>
      </c>
      <c r="D15430" s="12">
        <f t="shared" si="1"/>
        <v>3</v>
      </c>
    </row>
    <row r="15431">
      <c r="A15431" s="10">
        <v>45233.0</v>
      </c>
      <c r="B15431" s="11" t="s">
        <v>2926</v>
      </c>
      <c r="C15431" s="12">
        <v>3.0</v>
      </c>
      <c r="D15431" s="12">
        <f t="shared" si="1"/>
        <v>3</v>
      </c>
    </row>
    <row r="15432">
      <c r="A15432" s="10">
        <v>45233.0</v>
      </c>
      <c r="B15432" s="11" t="s">
        <v>6298</v>
      </c>
      <c r="C15432" s="12">
        <v>3.0</v>
      </c>
      <c r="D15432" s="12">
        <f t="shared" si="1"/>
        <v>3</v>
      </c>
    </row>
    <row r="15433">
      <c r="A15433" s="10">
        <v>45250.0</v>
      </c>
      <c r="B15433" s="11" t="s">
        <v>7367</v>
      </c>
      <c r="C15433" s="12">
        <v>3.0</v>
      </c>
      <c r="D15433" s="12">
        <f t="shared" si="1"/>
        <v>20</v>
      </c>
    </row>
    <row r="15434">
      <c r="A15434" s="10">
        <v>45250.0</v>
      </c>
      <c r="B15434" s="11" t="s">
        <v>5056</v>
      </c>
      <c r="C15434" s="12">
        <v>3.0</v>
      </c>
      <c r="D15434" s="12">
        <f t="shared" si="1"/>
        <v>20</v>
      </c>
    </row>
    <row r="15435">
      <c r="A15435" s="10">
        <v>45250.0</v>
      </c>
      <c r="B15435" s="11" t="s">
        <v>7368</v>
      </c>
      <c r="C15435" s="12">
        <v>3.0</v>
      </c>
      <c r="D15435" s="12">
        <f t="shared" si="1"/>
        <v>20</v>
      </c>
    </row>
    <row r="15436">
      <c r="A15436" s="10">
        <v>45250.0</v>
      </c>
      <c r="B15436" s="11" t="s">
        <v>7011</v>
      </c>
      <c r="C15436" s="12">
        <v>3.0</v>
      </c>
      <c r="D15436" s="12">
        <f t="shared" si="1"/>
        <v>20</v>
      </c>
    </row>
    <row r="15437">
      <c r="A15437" s="10">
        <v>45250.0</v>
      </c>
      <c r="B15437" s="11" t="s">
        <v>1129</v>
      </c>
      <c r="C15437" s="12">
        <v>3.0</v>
      </c>
      <c r="D15437" s="12">
        <f t="shared" si="1"/>
        <v>20</v>
      </c>
    </row>
    <row r="15438">
      <c r="A15438" s="10">
        <v>45250.0</v>
      </c>
      <c r="B15438" s="11" t="s">
        <v>6462</v>
      </c>
      <c r="C15438" s="12">
        <v>3.0</v>
      </c>
      <c r="D15438" s="12">
        <f t="shared" si="1"/>
        <v>20</v>
      </c>
    </row>
    <row r="15439">
      <c r="A15439" s="10">
        <v>45250.0</v>
      </c>
      <c r="B15439" s="11" t="s">
        <v>125</v>
      </c>
      <c r="C15439" s="12">
        <v>3.0</v>
      </c>
      <c r="D15439" s="12">
        <f t="shared" si="1"/>
        <v>20</v>
      </c>
    </row>
    <row r="15440">
      <c r="A15440" s="10">
        <v>45252.0</v>
      </c>
      <c r="B15440" s="11" t="s">
        <v>127</v>
      </c>
      <c r="C15440" s="12">
        <v>3.0</v>
      </c>
      <c r="D15440" s="12">
        <f t="shared" si="1"/>
        <v>22</v>
      </c>
    </row>
    <row r="15441">
      <c r="A15441" s="10">
        <v>45252.0</v>
      </c>
      <c r="B15441" s="11" t="s">
        <v>7369</v>
      </c>
      <c r="C15441" s="12">
        <v>3.0</v>
      </c>
      <c r="D15441" s="12">
        <f t="shared" si="1"/>
        <v>22</v>
      </c>
    </row>
    <row r="15442">
      <c r="A15442" s="10">
        <v>45252.0</v>
      </c>
      <c r="B15442" s="11" t="s">
        <v>2485</v>
      </c>
      <c r="C15442" s="12">
        <v>3.0</v>
      </c>
      <c r="D15442" s="12">
        <f t="shared" si="1"/>
        <v>22</v>
      </c>
    </row>
    <row r="15443">
      <c r="A15443" s="10">
        <v>45252.0</v>
      </c>
      <c r="B15443" s="11" t="s">
        <v>436</v>
      </c>
      <c r="C15443" s="12">
        <v>3.0</v>
      </c>
      <c r="D15443" s="12">
        <f t="shared" si="1"/>
        <v>22</v>
      </c>
    </row>
    <row r="15444">
      <c r="A15444" s="10">
        <v>45251.0</v>
      </c>
      <c r="B15444" s="11" t="s">
        <v>5620</v>
      </c>
      <c r="C15444" s="12">
        <v>3.0</v>
      </c>
      <c r="D15444" s="12">
        <f t="shared" si="1"/>
        <v>21</v>
      </c>
    </row>
    <row r="15445">
      <c r="A15445" s="10">
        <v>45251.0</v>
      </c>
      <c r="B15445" s="11" t="s">
        <v>1116</v>
      </c>
      <c r="C15445" s="12">
        <v>3.0</v>
      </c>
      <c r="D15445" s="12">
        <f t="shared" si="1"/>
        <v>21</v>
      </c>
    </row>
    <row r="15446">
      <c r="A15446" s="10">
        <v>45251.0</v>
      </c>
      <c r="B15446" s="11" t="s">
        <v>738</v>
      </c>
      <c r="C15446" s="12">
        <v>3.0</v>
      </c>
      <c r="D15446" s="12">
        <f t="shared" si="1"/>
        <v>21</v>
      </c>
    </row>
    <row r="15447">
      <c r="A15447" s="10">
        <v>45251.0</v>
      </c>
      <c r="B15447" s="11" t="s">
        <v>1121</v>
      </c>
      <c r="C15447" s="12">
        <v>3.0</v>
      </c>
      <c r="D15447" s="12">
        <f t="shared" si="1"/>
        <v>21</v>
      </c>
    </row>
    <row r="15448">
      <c r="A15448" s="10">
        <v>45257.0</v>
      </c>
      <c r="B15448" s="11" t="s">
        <v>594</v>
      </c>
      <c r="C15448" s="12">
        <v>3.0</v>
      </c>
      <c r="D15448" s="12">
        <f t="shared" si="1"/>
        <v>27</v>
      </c>
    </row>
    <row r="15449">
      <c r="A15449" s="10">
        <v>45257.0</v>
      </c>
      <c r="B15449" s="11" t="s">
        <v>6422</v>
      </c>
      <c r="C15449" s="12">
        <v>3.0</v>
      </c>
      <c r="D15449" s="12">
        <f t="shared" si="1"/>
        <v>27</v>
      </c>
    </row>
    <row r="15450">
      <c r="A15450" s="10">
        <v>45257.0</v>
      </c>
      <c r="B15450" s="11" t="s">
        <v>7370</v>
      </c>
      <c r="C15450" s="12">
        <v>3.0</v>
      </c>
      <c r="D15450" s="12">
        <f t="shared" si="1"/>
        <v>27</v>
      </c>
    </row>
    <row r="15451">
      <c r="A15451" s="10">
        <v>45257.0</v>
      </c>
      <c r="B15451" s="11" t="s">
        <v>37</v>
      </c>
      <c r="C15451" s="12">
        <v>3.0</v>
      </c>
      <c r="D15451" s="12">
        <f t="shared" si="1"/>
        <v>27</v>
      </c>
    </row>
    <row r="15452">
      <c r="A15452" s="10">
        <v>45257.0</v>
      </c>
      <c r="B15452" s="11" t="s">
        <v>5927</v>
      </c>
      <c r="C15452" s="12">
        <v>3.0</v>
      </c>
      <c r="D15452" s="12">
        <f t="shared" si="1"/>
        <v>27</v>
      </c>
    </row>
    <row r="15453">
      <c r="A15453" s="10">
        <v>45257.0</v>
      </c>
      <c r="B15453" s="11" t="s">
        <v>7371</v>
      </c>
      <c r="C15453" s="12">
        <v>3.0</v>
      </c>
      <c r="D15453" s="12">
        <f t="shared" si="1"/>
        <v>27</v>
      </c>
    </row>
    <row r="15454">
      <c r="A15454" s="10">
        <v>45260.0</v>
      </c>
      <c r="B15454" s="11" t="s">
        <v>331</v>
      </c>
      <c r="C15454" s="12">
        <v>3.0</v>
      </c>
      <c r="D15454" s="12">
        <f t="shared" si="1"/>
        <v>30</v>
      </c>
    </row>
    <row r="15455">
      <c r="A15455" s="10">
        <v>45260.0</v>
      </c>
      <c r="B15455" s="11" t="s">
        <v>3171</v>
      </c>
      <c r="C15455" s="12">
        <v>3.0</v>
      </c>
      <c r="D15455" s="12">
        <f t="shared" si="1"/>
        <v>30</v>
      </c>
    </row>
    <row r="15456">
      <c r="A15456" s="10">
        <v>45260.0</v>
      </c>
      <c r="B15456" s="11" t="s">
        <v>5823</v>
      </c>
      <c r="C15456" s="12">
        <v>3.0</v>
      </c>
      <c r="D15456" s="12">
        <f t="shared" si="1"/>
        <v>30</v>
      </c>
    </row>
    <row r="15457">
      <c r="A15457" s="10">
        <v>45260.0</v>
      </c>
      <c r="B15457" s="11" t="s">
        <v>7372</v>
      </c>
      <c r="C15457" s="12">
        <v>3.0</v>
      </c>
      <c r="D15457" s="12">
        <f t="shared" si="1"/>
        <v>30</v>
      </c>
    </row>
    <row r="15458">
      <c r="A15458" s="10">
        <v>45260.0</v>
      </c>
      <c r="B15458" s="11" t="s">
        <v>6719</v>
      </c>
      <c r="C15458" s="12">
        <v>3.0</v>
      </c>
      <c r="D15458" s="12">
        <f t="shared" si="1"/>
        <v>30</v>
      </c>
    </row>
    <row r="15459">
      <c r="A15459" s="10">
        <v>45260.0</v>
      </c>
      <c r="B15459" s="11" t="s">
        <v>1884</v>
      </c>
      <c r="C15459" s="12">
        <v>3.0</v>
      </c>
      <c r="D15459" s="12">
        <f t="shared" si="1"/>
        <v>30</v>
      </c>
    </row>
    <row r="15460">
      <c r="A15460" s="10">
        <v>45260.0</v>
      </c>
      <c r="B15460" s="11" t="s">
        <v>6934</v>
      </c>
      <c r="C15460" s="12">
        <v>3.0</v>
      </c>
      <c r="D15460" s="12">
        <f t="shared" si="1"/>
        <v>30</v>
      </c>
    </row>
    <row r="15461">
      <c r="A15461" s="10">
        <v>45239.0</v>
      </c>
      <c r="B15461" s="11" t="s">
        <v>7373</v>
      </c>
      <c r="C15461" s="12">
        <v>3.0</v>
      </c>
      <c r="D15461" s="12">
        <f t="shared" si="1"/>
        <v>9</v>
      </c>
    </row>
    <row r="15462">
      <c r="A15462" s="10">
        <v>45239.0</v>
      </c>
      <c r="B15462" s="11" t="s">
        <v>403</v>
      </c>
      <c r="C15462" s="12">
        <v>3.0</v>
      </c>
      <c r="D15462" s="12">
        <f t="shared" si="1"/>
        <v>9</v>
      </c>
    </row>
    <row r="15463">
      <c r="A15463" s="10">
        <v>45239.0</v>
      </c>
      <c r="B15463" s="11" t="s">
        <v>7374</v>
      </c>
      <c r="C15463" s="12">
        <v>3.0</v>
      </c>
      <c r="D15463" s="12">
        <f t="shared" si="1"/>
        <v>9</v>
      </c>
    </row>
    <row r="15464">
      <c r="A15464" s="10">
        <v>45239.0</v>
      </c>
      <c r="B15464" s="11" t="s">
        <v>7375</v>
      </c>
      <c r="C15464" s="12">
        <v>3.0</v>
      </c>
      <c r="D15464" s="12">
        <f t="shared" si="1"/>
        <v>9</v>
      </c>
    </row>
    <row r="15465">
      <c r="A15465" s="10">
        <v>45232.0</v>
      </c>
      <c r="B15465" s="11" t="s">
        <v>2696</v>
      </c>
      <c r="C15465" s="12">
        <v>3.0</v>
      </c>
      <c r="D15465" s="12">
        <f t="shared" si="1"/>
        <v>2</v>
      </c>
    </row>
    <row r="15466">
      <c r="A15466" s="10">
        <v>45232.0</v>
      </c>
      <c r="B15466" s="11" t="s">
        <v>541</v>
      </c>
      <c r="C15466" s="12">
        <v>3.0</v>
      </c>
      <c r="D15466" s="12">
        <f t="shared" si="1"/>
        <v>2</v>
      </c>
    </row>
    <row r="15467">
      <c r="A15467" s="10">
        <v>45232.0</v>
      </c>
      <c r="B15467" s="11" t="s">
        <v>2602</v>
      </c>
      <c r="C15467" s="12">
        <v>3.0</v>
      </c>
      <c r="D15467" s="12">
        <f t="shared" si="1"/>
        <v>2</v>
      </c>
    </row>
    <row r="15468">
      <c r="A15468" s="10">
        <v>45232.0</v>
      </c>
      <c r="B15468" s="11" t="s">
        <v>5262</v>
      </c>
      <c r="C15468" s="12">
        <v>3.0</v>
      </c>
      <c r="D15468" s="12">
        <f t="shared" si="1"/>
        <v>2</v>
      </c>
    </row>
    <row r="15469">
      <c r="A15469" s="10">
        <v>45237.0</v>
      </c>
      <c r="B15469" s="11" t="s">
        <v>755</v>
      </c>
      <c r="C15469" s="12">
        <v>3.0</v>
      </c>
      <c r="D15469" s="12">
        <f t="shared" si="1"/>
        <v>7</v>
      </c>
    </row>
    <row r="15470">
      <c r="A15470" s="10">
        <v>45237.0</v>
      </c>
      <c r="B15470" s="11" t="s">
        <v>4994</v>
      </c>
      <c r="C15470" s="12">
        <v>3.0</v>
      </c>
      <c r="D15470" s="12">
        <f t="shared" si="1"/>
        <v>7</v>
      </c>
    </row>
    <row r="15471">
      <c r="A15471" s="10">
        <v>45237.0</v>
      </c>
      <c r="B15471" s="11" t="s">
        <v>6081</v>
      </c>
      <c r="C15471" s="12">
        <v>3.0</v>
      </c>
      <c r="D15471" s="12">
        <f t="shared" si="1"/>
        <v>7</v>
      </c>
    </row>
    <row r="15472">
      <c r="A15472" s="10">
        <v>45237.0</v>
      </c>
      <c r="B15472" s="11" t="s">
        <v>6430</v>
      </c>
      <c r="C15472" s="12">
        <v>3.0</v>
      </c>
      <c r="D15472" s="12">
        <f t="shared" si="1"/>
        <v>7</v>
      </c>
    </row>
    <row r="15473">
      <c r="A15473" s="10">
        <v>45237.0</v>
      </c>
      <c r="B15473" s="11" t="s">
        <v>7376</v>
      </c>
      <c r="C15473" s="12">
        <v>3.0</v>
      </c>
      <c r="D15473" s="12">
        <f t="shared" si="1"/>
        <v>7</v>
      </c>
    </row>
    <row r="15474">
      <c r="A15474" s="10">
        <v>45256.0</v>
      </c>
      <c r="B15474" s="11" t="s">
        <v>2783</v>
      </c>
      <c r="C15474" s="12">
        <v>3.0</v>
      </c>
      <c r="D15474" s="12">
        <f t="shared" si="1"/>
        <v>26</v>
      </c>
    </row>
    <row r="15475">
      <c r="A15475" s="10">
        <v>45256.0</v>
      </c>
      <c r="B15475" s="11" t="s">
        <v>272</v>
      </c>
      <c r="C15475" s="12">
        <v>3.0</v>
      </c>
      <c r="D15475" s="12">
        <f t="shared" si="1"/>
        <v>26</v>
      </c>
    </row>
    <row r="15476">
      <c r="A15476" s="10">
        <v>45255.0</v>
      </c>
      <c r="B15476" s="11" t="s">
        <v>6035</v>
      </c>
      <c r="C15476" s="12">
        <v>3.0</v>
      </c>
      <c r="D15476" s="12">
        <f t="shared" si="1"/>
        <v>25</v>
      </c>
    </row>
    <row r="15477">
      <c r="A15477" s="10">
        <v>45247.0</v>
      </c>
      <c r="B15477" s="11" t="s">
        <v>1116</v>
      </c>
      <c r="C15477" s="12">
        <v>3.0</v>
      </c>
      <c r="D15477" s="12">
        <f t="shared" si="1"/>
        <v>17</v>
      </c>
    </row>
    <row r="15478">
      <c r="A15478" s="10">
        <v>45247.0</v>
      </c>
      <c r="B15478" s="11" t="s">
        <v>4406</v>
      </c>
      <c r="C15478" s="12">
        <v>3.0</v>
      </c>
      <c r="D15478" s="12">
        <f t="shared" si="1"/>
        <v>17</v>
      </c>
    </row>
    <row r="15479">
      <c r="A15479" s="10">
        <v>45247.0</v>
      </c>
      <c r="B15479" s="11" t="s">
        <v>7377</v>
      </c>
      <c r="C15479" s="12">
        <v>3.0</v>
      </c>
      <c r="D15479" s="12">
        <f t="shared" si="1"/>
        <v>17</v>
      </c>
    </row>
    <row r="15480">
      <c r="A15480" s="10">
        <v>45253.0</v>
      </c>
      <c r="B15480" s="11" t="s">
        <v>857</v>
      </c>
      <c r="C15480" s="12">
        <v>3.0</v>
      </c>
      <c r="D15480" s="12">
        <f t="shared" si="1"/>
        <v>23</v>
      </c>
    </row>
    <row r="15481">
      <c r="A15481" s="10">
        <v>45253.0</v>
      </c>
      <c r="B15481" s="11" t="s">
        <v>6012</v>
      </c>
      <c r="C15481" s="12">
        <v>3.0</v>
      </c>
      <c r="D15481" s="12">
        <f t="shared" si="1"/>
        <v>23</v>
      </c>
    </row>
    <row r="15482">
      <c r="A15482" s="10">
        <v>45253.0</v>
      </c>
      <c r="B15482" s="11" t="s">
        <v>6355</v>
      </c>
      <c r="C15482" s="12">
        <v>3.0</v>
      </c>
      <c r="D15482" s="12">
        <f t="shared" si="1"/>
        <v>23</v>
      </c>
    </row>
    <row r="15483">
      <c r="A15483" s="10">
        <v>45235.0</v>
      </c>
      <c r="B15483" s="11" t="s">
        <v>187</v>
      </c>
      <c r="C15483" s="12">
        <v>3.0</v>
      </c>
      <c r="D15483" s="12">
        <f t="shared" si="1"/>
        <v>5</v>
      </c>
    </row>
    <row r="15484">
      <c r="A15484" s="10">
        <v>45254.0</v>
      </c>
      <c r="B15484" s="11" t="s">
        <v>7378</v>
      </c>
      <c r="C15484" s="12">
        <v>3.0</v>
      </c>
      <c r="D15484" s="12">
        <f t="shared" si="1"/>
        <v>24</v>
      </c>
    </row>
    <row r="15485">
      <c r="A15485" s="10">
        <v>45254.0</v>
      </c>
      <c r="B15485" s="11" t="s">
        <v>5710</v>
      </c>
      <c r="C15485" s="12">
        <v>3.0</v>
      </c>
      <c r="D15485" s="12">
        <f t="shared" si="1"/>
        <v>24</v>
      </c>
    </row>
    <row r="15486">
      <c r="A15486" s="10">
        <v>45254.0</v>
      </c>
      <c r="B15486" s="11" t="s">
        <v>1206</v>
      </c>
      <c r="C15486" s="12">
        <v>3.0</v>
      </c>
      <c r="D15486" s="12">
        <f t="shared" si="1"/>
        <v>24</v>
      </c>
    </row>
    <row r="15487">
      <c r="A15487" s="10">
        <v>45246.0</v>
      </c>
      <c r="B15487" s="11" t="s">
        <v>520</v>
      </c>
      <c r="C15487" s="12">
        <v>3.0</v>
      </c>
      <c r="D15487" s="12">
        <f t="shared" si="1"/>
        <v>16</v>
      </c>
    </row>
    <row r="15488">
      <c r="A15488" s="10">
        <v>45246.0</v>
      </c>
      <c r="B15488" s="11" t="s">
        <v>6312</v>
      </c>
      <c r="C15488" s="12">
        <v>3.0</v>
      </c>
      <c r="D15488" s="12">
        <f t="shared" si="1"/>
        <v>16</v>
      </c>
    </row>
    <row r="15489">
      <c r="A15489" s="10">
        <v>45246.0</v>
      </c>
      <c r="B15489" s="11" t="s">
        <v>2462</v>
      </c>
      <c r="C15489" s="12">
        <v>3.0</v>
      </c>
      <c r="D15489" s="12">
        <f t="shared" si="1"/>
        <v>16</v>
      </c>
    </row>
    <row r="15490">
      <c r="A15490" s="10">
        <v>45234.0</v>
      </c>
      <c r="B15490" s="11" t="s">
        <v>6719</v>
      </c>
      <c r="C15490" s="12">
        <v>3.0</v>
      </c>
      <c r="D15490" s="12">
        <f t="shared" si="1"/>
        <v>4</v>
      </c>
    </row>
    <row r="15491">
      <c r="A15491" s="10">
        <v>45234.0</v>
      </c>
      <c r="B15491" s="11" t="s">
        <v>5262</v>
      </c>
      <c r="C15491" s="12">
        <v>3.0</v>
      </c>
      <c r="D15491" s="12">
        <f t="shared" si="1"/>
        <v>4</v>
      </c>
    </row>
    <row r="15492">
      <c r="A15492" s="10">
        <v>45236.0</v>
      </c>
      <c r="B15492" s="11" t="s">
        <v>1512</v>
      </c>
      <c r="C15492" s="12">
        <v>3.0</v>
      </c>
      <c r="D15492" s="12">
        <f t="shared" si="1"/>
        <v>6</v>
      </c>
    </row>
    <row r="15493">
      <c r="A15493" s="10">
        <v>45236.0</v>
      </c>
      <c r="B15493" s="11" t="s">
        <v>892</v>
      </c>
      <c r="C15493" s="12">
        <v>3.0</v>
      </c>
      <c r="D15493" s="12">
        <f t="shared" si="1"/>
        <v>6</v>
      </c>
    </row>
    <row r="15494">
      <c r="A15494" s="10">
        <v>45236.0</v>
      </c>
      <c r="B15494" s="11" t="s">
        <v>7379</v>
      </c>
      <c r="C15494" s="12">
        <v>3.0</v>
      </c>
      <c r="D15494" s="12">
        <f t="shared" si="1"/>
        <v>6</v>
      </c>
    </row>
    <row r="15495">
      <c r="A15495" s="10">
        <v>45236.0</v>
      </c>
      <c r="B15495" s="11" t="s">
        <v>7380</v>
      </c>
      <c r="C15495" s="12">
        <v>3.0</v>
      </c>
      <c r="D15495" s="12">
        <f t="shared" si="1"/>
        <v>6</v>
      </c>
    </row>
    <row r="15496">
      <c r="A15496" s="10">
        <v>45236.0</v>
      </c>
      <c r="B15496" s="11" t="s">
        <v>7381</v>
      </c>
      <c r="C15496" s="12">
        <v>3.0</v>
      </c>
      <c r="D15496" s="12">
        <f t="shared" si="1"/>
        <v>6</v>
      </c>
    </row>
    <row r="15497">
      <c r="A15497" s="10">
        <v>45243.0</v>
      </c>
      <c r="B15497" s="11" t="s">
        <v>70</v>
      </c>
      <c r="C15497" s="12">
        <v>3.0</v>
      </c>
      <c r="D15497" s="12">
        <f t="shared" si="1"/>
        <v>13</v>
      </c>
    </row>
    <row r="15498">
      <c r="A15498" s="10">
        <v>45243.0</v>
      </c>
      <c r="B15498" s="11" t="s">
        <v>541</v>
      </c>
      <c r="C15498" s="12">
        <v>3.0</v>
      </c>
      <c r="D15498" s="12">
        <f t="shared" si="1"/>
        <v>13</v>
      </c>
    </row>
    <row r="15499">
      <c r="A15499" s="10">
        <v>45243.0</v>
      </c>
      <c r="B15499" s="11" t="s">
        <v>7382</v>
      </c>
      <c r="C15499" s="12">
        <v>3.0</v>
      </c>
      <c r="D15499" s="12">
        <f t="shared" si="1"/>
        <v>13</v>
      </c>
    </row>
    <row r="15500">
      <c r="A15500" s="10">
        <v>45243.0</v>
      </c>
      <c r="B15500" s="11" t="s">
        <v>1426</v>
      </c>
      <c r="C15500" s="12">
        <v>3.0</v>
      </c>
      <c r="D15500" s="12">
        <f t="shared" si="1"/>
        <v>13</v>
      </c>
    </row>
    <row r="15501">
      <c r="A15501" s="10">
        <v>45244.0</v>
      </c>
      <c r="B15501" s="11" t="s">
        <v>2407</v>
      </c>
      <c r="C15501" s="12">
        <v>3.0</v>
      </c>
      <c r="D15501" s="12">
        <f t="shared" si="1"/>
        <v>14</v>
      </c>
    </row>
    <row r="15502">
      <c r="A15502" s="10">
        <v>45244.0</v>
      </c>
      <c r="B15502" s="11" t="s">
        <v>6722</v>
      </c>
      <c r="C15502" s="12">
        <v>3.0</v>
      </c>
      <c r="D15502" s="12">
        <f t="shared" si="1"/>
        <v>14</v>
      </c>
    </row>
    <row r="15503">
      <c r="A15503" s="10">
        <v>45244.0</v>
      </c>
      <c r="B15503" s="11" t="s">
        <v>2559</v>
      </c>
      <c r="C15503" s="12">
        <v>3.0</v>
      </c>
      <c r="D15503" s="12">
        <f t="shared" si="1"/>
        <v>14</v>
      </c>
    </row>
    <row r="15504">
      <c r="A15504" s="10">
        <v>45244.0</v>
      </c>
      <c r="B15504" s="11" t="s">
        <v>7383</v>
      </c>
      <c r="C15504" s="12">
        <v>3.0</v>
      </c>
      <c r="D15504" s="12">
        <f t="shared" si="1"/>
        <v>14</v>
      </c>
    </row>
    <row r="15505">
      <c r="A15505" s="10">
        <v>45244.0</v>
      </c>
      <c r="B15505" s="11" t="s">
        <v>3089</v>
      </c>
      <c r="C15505" s="12">
        <v>3.0</v>
      </c>
      <c r="D15505" s="12">
        <f t="shared" si="1"/>
        <v>14</v>
      </c>
    </row>
    <row r="15506">
      <c r="A15506" s="10">
        <v>45244.0</v>
      </c>
      <c r="B15506" s="11" t="s">
        <v>2141</v>
      </c>
      <c r="C15506" s="12">
        <v>3.0</v>
      </c>
      <c r="D15506" s="12">
        <f t="shared" si="1"/>
        <v>14</v>
      </c>
    </row>
    <row r="15507">
      <c r="A15507" s="10">
        <v>45244.0</v>
      </c>
      <c r="B15507" s="11" t="s">
        <v>1226</v>
      </c>
      <c r="C15507" s="12">
        <v>3.0</v>
      </c>
      <c r="D15507" s="12">
        <f t="shared" si="1"/>
        <v>14</v>
      </c>
    </row>
    <row r="15508">
      <c r="A15508" s="10">
        <v>45249.0</v>
      </c>
      <c r="B15508" s="11" t="s">
        <v>847</v>
      </c>
      <c r="C15508" s="12">
        <v>3.0</v>
      </c>
      <c r="D15508" s="12">
        <f t="shared" si="1"/>
        <v>19</v>
      </c>
    </row>
    <row r="15509">
      <c r="A15509" s="10">
        <v>45249.0</v>
      </c>
      <c r="B15509" s="11" t="s">
        <v>378</v>
      </c>
      <c r="C15509" s="12">
        <v>3.0</v>
      </c>
      <c r="D15509" s="12">
        <f t="shared" si="1"/>
        <v>19</v>
      </c>
    </row>
    <row r="15510">
      <c r="A15510" s="10">
        <v>45249.0</v>
      </c>
      <c r="B15510" s="11" t="s">
        <v>7384</v>
      </c>
      <c r="C15510" s="12">
        <v>3.0</v>
      </c>
      <c r="D15510" s="12">
        <f t="shared" si="1"/>
        <v>19</v>
      </c>
    </row>
    <row r="15511">
      <c r="A15511" s="10">
        <v>45249.0</v>
      </c>
      <c r="B15511" s="11" t="s">
        <v>3091</v>
      </c>
      <c r="C15511" s="12">
        <v>3.0</v>
      </c>
      <c r="D15511" s="12">
        <f t="shared" si="1"/>
        <v>19</v>
      </c>
    </row>
    <row r="15512">
      <c r="A15512" s="10">
        <v>45245.0</v>
      </c>
      <c r="B15512" s="11" t="s">
        <v>4811</v>
      </c>
      <c r="C15512" s="12">
        <v>3.0</v>
      </c>
      <c r="D15512" s="12">
        <f t="shared" si="1"/>
        <v>15</v>
      </c>
    </row>
    <row r="15513">
      <c r="A15513" s="10">
        <v>45245.0</v>
      </c>
      <c r="B15513" s="11" t="s">
        <v>1121</v>
      </c>
      <c r="C15513" s="12">
        <v>3.0</v>
      </c>
      <c r="D15513" s="12">
        <f t="shared" si="1"/>
        <v>15</v>
      </c>
    </row>
    <row r="15514">
      <c r="A15514" s="10">
        <v>45245.0</v>
      </c>
      <c r="B15514" s="11" t="s">
        <v>1902</v>
      </c>
      <c r="C15514" s="12">
        <v>3.0</v>
      </c>
      <c r="D15514" s="12">
        <f t="shared" si="1"/>
        <v>15</v>
      </c>
    </row>
    <row r="15515">
      <c r="A15515" s="10">
        <v>45245.0</v>
      </c>
      <c r="B15515" s="11" t="s">
        <v>2978</v>
      </c>
      <c r="C15515" s="12">
        <v>3.0</v>
      </c>
      <c r="D15515" s="12">
        <f t="shared" si="1"/>
        <v>15</v>
      </c>
    </row>
    <row r="15516">
      <c r="A15516" s="10">
        <v>45245.0</v>
      </c>
      <c r="B15516" s="11" t="s">
        <v>6615</v>
      </c>
      <c r="C15516" s="12">
        <v>3.0</v>
      </c>
      <c r="D15516" s="12">
        <f t="shared" si="1"/>
        <v>15</v>
      </c>
    </row>
    <row r="15517">
      <c r="A15517" s="10">
        <v>45245.0</v>
      </c>
      <c r="B15517" s="11" t="s">
        <v>7385</v>
      </c>
      <c r="C15517" s="12">
        <v>3.0</v>
      </c>
      <c r="D15517" s="12">
        <f t="shared" si="1"/>
        <v>15</v>
      </c>
    </row>
    <row r="15518">
      <c r="A15518" s="10">
        <v>45241.0</v>
      </c>
      <c r="B15518" s="11" t="s">
        <v>939</v>
      </c>
      <c r="C15518" s="12">
        <v>4.0</v>
      </c>
      <c r="D15518" s="12">
        <f t="shared" si="1"/>
        <v>11</v>
      </c>
    </row>
    <row r="15519">
      <c r="A15519" s="10">
        <v>45241.0</v>
      </c>
      <c r="B15519" s="11" t="s">
        <v>6565</v>
      </c>
      <c r="C15519" s="12">
        <v>4.0</v>
      </c>
      <c r="D15519" s="12">
        <f t="shared" si="1"/>
        <v>11</v>
      </c>
    </row>
    <row r="15520">
      <c r="A15520" s="10">
        <v>45258.0</v>
      </c>
      <c r="B15520" s="11" t="s">
        <v>1022</v>
      </c>
      <c r="C15520" s="12">
        <v>4.0</v>
      </c>
      <c r="D15520" s="12">
        <f t="shared" si="1"/>
        <v>28</v>
      </c>
    </row>
    <row r="15521">
      <c r="A15521" s="10">
        <v>45248.0</v>
      </c>
      <c r="B15521" s="11" t="s">
        <v>2442</v>
      </c>
      <c r="C15521" s="12">
        <v>4.0</v>
      </c>
      <c r="D15521" s="12">
        <f t="shared" si="1"/>
        <v>18</v>
      </c>
    </row>
    <row r="15522">
      <c r="A15522" s="10">
        <v>45248.0</v>
      </c>
      <c r="B15522" s="11" t="s">
        <v>7386</v>
      </c>
      <c r="C15522" s="12">
        <v>4.0</v>
      </c>
      <c r="D15522" s="12">
        <f t="shared" si="1"/>
        <v>18</v>
      </c>
    </row>
    <row r="15523">
      <c r="A15523" s="10">
        <v>45248.0</v>
      </c>
      <c r="B15523" s="11" t="s">
        <v>4655</v>
      </c>
      <c r="C15523" s="12">
        <v>4.0</v>
      </c>
      <c r="D15523" s="12">
        <f t="shared" si="1"/>
        <v>18</v>
      </c>
    </row>
    <row r="15524">
      <c r="A15524" s="10">
        <v>45248.0</v>
      </c>
      <c r="B15524" s="11" t="s">
        <v>1573</v>
      </c>
      <c r="C15524" s="12">
        <v>4.0</v>
      </c>
      <c r="D15524" s="12">
        <f t="shared" si="1"/>
        <v>18</v>
      </c>
    </row>
    <row r="15525">
      <c r="A15525" s="10">
        <v>45248.0</v>
      </c>
      <c r="B15525" s="11" t="s">
        <v>2639</v>
      </c>
      <c r="C15525" s="12">
        <v>4.0</v>
      </c>
      <c r="D15525" s="12">
        <f t="shared" si="1"/>
        <v>18</v>
      </c>
    </row>
    <row r="15526">
      <c r="A15526" s="10">
        <v>45259.0</v>
      </c>
      <c r="B15526" s="11" t="s">
        <v>7004</v>
      </c>
      <c r="C15526" s="12">
        <v>4.0</v>
      </c>
      <c r="D15526" s="12">
        <f t="shared" si="1"/>
        <v>29</v>
      </c>
    </row>
    <row r="15527">
      <c r="A15527" s="10">
        <v>45259.0</v>
      </c>
      <c r="B15527" s="11" t="s">
        <v>1112</v>
      </c>
      <c r="C15527" s="12">
        <v>4.0</v>
      </c>
      <c r="D15527" s="12">
        <f t="shared" si="1"/>
        <v>29</v>
      </c>
    </row>
    <row r="15528">
      <c r="A15528" s="10">
        <v>45242.0</v>
      </c>
      <c r="B15528" s="11" t="s">
        <v>63</v>
      </c>
      <c r="C15528" s="12">
        <v>4.0</v>
      </c>
      <c r="D15528" s="12">
        <f t="shared" si="1"/>
        <v>12</v>
      </c>
    </row>
    <row r="15529">
      <c r="A15529" s="10">
        <v>45238.0</v>
      </c>
      <c r="B15529" s="11" t="s">
        <v>1650</v>
      </c>
      <c r="C15529" s="12">
        <v>4.0</v>
      </c>
      <c r="D15529" s="12">
        <f t="shared" si="1"/>
        <v>8</v>
      </c>
    </row>
    <row r="15530">
      <c r="A15530" s="10">
        <v>45238.0</v>
      </c>
      <c r="B15530" s="11" t="s">
        <v>3985</v>
      </c>
      <c r="C15530" s="12">
        <v>4.0</v>
      </c>
      <c r="D15530" s="12">
        <f t="shared" si="1"/>
        <v>8</v>
      </c>
    </row>
    <row r="15531">
      <c r="A15531" s="10">
        <v>45231.0</v>
      </c>
      <c r="B15531" s="11" t="s">
        <v>55</v>
      </c>
      <c r="C15531" s="12">
        <v>4.0</v>
      </c>
      <c r="D15531" s="12">
        <f t="shared" si="1"/>
        <v>1</v>
      </c>
    </row>
    <row r="15532">
      <c r="A15532" s="10">
        <v>45231.0</v>
      </c>
      <c r="B15532" s="11" t="s">
        <v>7387</v>
      </c>
      <c r="C15532" s="12">
        <v>4.0</v>
      </c>
      <c r="D15532" s="12">
        <f t="shared" si="1"/>
        <v>1</v>
      </c>
    </row>
    <row r="15533">
      <c r="A15533" s="10">
        <v>45231.0</v>
      </c>
      <c r="B15533" s="11" t="s">
        <v>406</v>
      </c>
      <c r="C15533" s="12">
        <v>4.0</v>
      </c>
      <c r="D15533" s="12">
        <f t="shared" si="1"/>
        <v>1</v>
      </c>
    </row>
    <row r="15534">
      <c r="A15534" s="10">
        <v>45231.0</v>
      </c>
      <c r="B15534" s="11" t="s">
        <v>3310</v>
      </c>
      <c r="C15534" s="12">
        <v>4.0</v>
      </c>
      <c r="D15534" s="12">
        <f t="shared" si="1"/>
        <v>1</v>
      </c>
    </row>
    <row r="15535">
      <c r="A15535" s="10">
        <v>45240.0</v>
      </c>
      <c r="B15535" s="11" t="s">
        <v>1589</v>
      </c>
      <c r="C15535" s="12">
        <v>4.0</v>
      </c>
      <c r="D15535" s="12">
        <f t="shared" si="1"/>
        <v>10</v>
      </c>
    </row>
    <row r="15536">
      <c r="A15536" s="10">
        <v>45240.0</v>
      </c>
      <c r="B15536" s="11" t="s">
        <v>2144</v>
      </c>
      <c r="C15536" s="12">
        <v>4.0</v>
      </c>
      <c r="D15536" s="12">
        <f t="shared" si="1"/>
        <v>10</v>
      </c>
    </row>
    <row r="15537">
      <c r="A15537" s="10">
        <v>45240.0</v>
      </c>
      <c r="B15537" s="11" t="s">
        <v>347</v>
      </c>
      <c r="C15537" s="12">
        <v>4.0</v>
      </c>
      <c r="D15537" s="12">
        <f t="shared" si="1"/>
        <v>10</v>
      </c>
    </row>
    <row r="15538">
      <c r="A15538" s="10">
        <v>45240.0</v>
      </c>
      <c r="B15538" s="11" t="s">
        <v>1662</v>
      </c>
      <c r="C15538" s="12">
        <v>4.0</v>
      </c>
      <c r="D15538" s="12">
        <f t="shared" si="1"/>
        <v>10</v>
      </c>
    </row>
    <row r="15539">
      <c r="A15539" s="10">
        <v>45233.0</v>
      </c>
      <c r="B15539" s="11" t="s">
        <v>7388</v>
      </c>
      <c r="C15539" s="12">
        <v>4.0</v>
      </c>
      <c r="D15539" s="12">
        <f t="shared" si="1"/>
        <v>3</v>
      </c>
    </row>
    <row r="15540">
      <c r="A15540" s="10">
        <v>45233.0</v>
      </c>
      <c r="B15540" s="11" t="s">
        <v>238</v>
      </c>
      <c r="C15540" s="12">
        <v>4.0</v>
      </c>
      <c r="D15540" s="12">
        <f t="shared" si="1"/>
        <v>3</v>
      </c>
    </row>
    <row r="15541">
      <c r="A15541" s="10">
        <v>45250.0</v>
      </c>
      <c r="B15541" s="11" t="s">
        <v>7141</v>
      </c>
      <c r="C15541" s="12">
        <v>4.0</v>
      </c>
      <c r="D15541" s="12">
        <f t="shared" si="1"/>
        <v>20</v>
      </c>
    </row>
    <row r="15542">
      <c r="A15542" s="10">
        <v>45250.0</v>
      </c>
      <c r="B15542" s="11" t="s">
        <v>7389</v>
      </c>
      <c r="C15542" s="12">
        <v>4.0</v>
      </c>
      <c r="D15542" s="12">
        <f t="shared" si="1"/>
        <v>20</v>
      </c>
    </row>
    <row r="15543">
      <c r="A15543" s="10">
        <v>45250.0</v>
      </c>
      <c r="B15543" s="11" t="s">
        <v>229</v>
      </c>
      <c r="C15543" s="12">
        <v>4.0</v>
      </c>
      <c r="D15543" s="12">
        <f t="shared" si="1"/>
        <v>20</v>
      </c>
    </row>
    <row r="15544">
      <c r="A15544" s="10">
        <v>45252.0</v>
      </c>
      <c r="B15544" s="11" t="s">
        <v>38</v>
      </c>
      <c r="C15544" s="12">
        <v>4.0</v>
      </c>
      <c r="D15544" s="12">
        <f t="shared" si="1"/>
        <v>22</v>
      </c>
    </row>
    <row r="15545">
      <c r="A15545" s="10">
        <v>45252.0</v>
      </c>
      <c r="B15545" s="11" t="s">
        <v>1226</v>
      </c>
      <c r="C15545" s="12">
        <v>4.0</v>
      </c>
      <c r="D15545" s="12">
        <f t="shared" si="1"/>
        <v>22</v>
      </c>
    </row>
    <row r="15546">
      <c r="A15546" s="10">
        <v>45252.0</v>
      </c>
      <c r="B15546" s="11" t="s">
        <v>63</v>
      </c>
      <c r="C15546" s="12">
        <v>4.0</v>
      </c>
      <c r="D15546" s="12">
        <f t="shared" si="1"/>
        <v>22</v>
      </c>
    </row>
    <row r="15547">
      <c r="A15547" s="10">
        <v>45252.0</v>
      </c>
      <c r="B15547" s="11" t="s">
        <v>946</v>
      </c>
      <c r="C15547" s="12">
        <v>4.0</v>
      </c>
      <c r="D15547" s="12">
        <f t="shared" si="1"/>
        <v>22</v>
      </c>
    </row>
    <row r="15548">
      <c r="A15548" s="10">
        <v>45252.0</v>
      </c>
      <c r="B15548" s="11" t="s">
        <v>5580</v>
      </c>
      <c r="C15548" s="12">
        <v>4.0</v>
      </c>
      <c r="D15548" s="12">
        <f t="shared" si="1"/>
        <v>22</v>
      </c>
    </row>
    <row r="15549">
      <c r="A15549" s="10">
        <v>45251.0</v>
      </c>
      <c r="B15549" s="11" t="s">
        <v>661</v>
      </c>
      <c r="C15549" s="12">
        <v>4.0</v>
      </c>
      <c r="D15549" s="12">
        <f t="shared" si="1"/>
        <v>21</v>
      </c>
    </row>
    <row r="15550">
      <c r="A15550" s="10">
        <v>45251.0</v>
      </c>
      <c r="B15550" s="11" t="s">
        <v>37</v>
      </c>
      <c r="C15550" s="12">
        <v>4.0</v>
      </c>
      <c r="D15550" s="12">
        <f t="shared" si="1"/>
        <v>21</v>
      </c>
    </row>
    <row r="15551">
      <c r="A15551" s="10">
        <v>45257.0</v>
      </c>
      <c r="B15551" s="11" t="s">
        <v>1059</v>
      </c>
      <c r="C15551" s="12">
        <v>4.0</v>
      </c>
      <c r="D15551" s="12">
        <f t="shared" si="1"/>
        <v>27</v>
      </c>
    </row>
    <row r="15552">
      <c r="A15552" s="10">
        <v>45257.0</v>
      </c>
      <c r="B15552" s="11" t="s">
        <v>6163</v>
      </c>
      <c r="C15552" s="12">
        <v>4.0</v>
      </c>
      <c r="D15552" s="12">
        <f t="shared" si="1"/>
        <v>27</v>
      </c>
    </row>
    <row r="15553">
      <c r="A15553" s="10">
        <v>45260.0</v>
      </c>
      <c r="B15553" s="11" t="s">
        <v>7390</v>
      </c>
      <c r="C15553" s="12">
        <v>4.0</v>
      </c>
      <c r="D15553" s="12">
        <f t="shared" si="1"/>
        <v>30</v>
      </c>
    </row>
    <row r="15554">
      <c r="A15554" s="10">
        <v>45260.0</v>
      </c>
      <c r="B15554" s="11" t="s">
        <v>7391</v>
      </c>
      <c r="C15554" s="12">
        <v>4.0</v>
      </c>
      <c r="D15554" s="12">
        <f t="shared" si="1"/>
        <v>30</v>
      </c>
    </row>
    <row r="15555">
      <c r="A15555" s="10">
        <v>45260.0</v>
      </c>
      <c r="B15555" s="11" t="s">
        <v>7392</v>
      </c>
      <c r="C15555" s="12">
        <v>4.0</v>
      </c>
      <c r="D15555" s="12">
        <f t="shared" si="1"/>
        <v>30</v>
      </c>
    </row>
    <row r="15556">
      <c r="A15556" s="10">
        <v>45239.0</v>
      </c>
      <c r="B15556" s="11" t="s">
        <v>7393</v>
      </c>
      <c r="C15556" s="12">
        <v>4.0</v>
      </c>
      <c r="D15556" s="12">
        <f t="shared" si="1"/>
        <v>9</v>
      </c>
    </row>
    <row r="15557">
      <c r="A15557" s="10">
        <v>45239.0</v>
      </c>
      <c r="B15557" s="11" t="s">
        <v>238</v>
      </c>
      <c r="C15557" s="12">
        <v>4.0</v>
      </c>
      <c r="D15557" s="12">
        <f t="shared" si="1"/>
        <v>9</v>
      </c>
    </row>
    <row r="15558">
      <c r="A15558" s="10">
        <v>45232.0</v>
      </c>
      <c r="B15558" s="11" t="s">
        <v>229</v>
      </c>
      <c r="C15558" s="12">
        <v>4.0</v>
      </c>
      <c r="D15558" s="12">
        <f t="shared" si="1"/>
        <v>2</v>
      </c>
    </row>
    <row r="15559">
      <c r="A15559" s="10">
        <v>45237.0</v>
      </c>
      <c r="B15559" s="11" t="s">
        <v>39</v>
      </c>
      <c r="C15559" s="12">
        <v>4.0</v>
      </c>
      <c r="D15559" s="12">
        <f t="shared" si="1"/>
        <v>7</v>
      </c>
    </row>
    <row r="15560">
      <c r="A15560" s="10">
        <v>45237.0</v>
      </c>
      <c r="B15560" s="11" t="s">
        <v>7394</v>
      </c>
      <c r="C15560" s="12">
        <v>4.0</v>
      </c>
      <c r="D15560" s="12">
        <f t="shared" si="1"/>
        <v>7</v>
      </c>
    </row>
    <row r="15561">
      <c r="A15561" s="10">
        <v>45256.0</v>
      </c>
      <c r="B15561" s="11" t="s">
        <v>6312</v>
      </c>
      <c r="C15561" s="12">
        <v>4.0</v>
      </c>
      <c r="D15561" s="12">
        <f t="shared" si="1"/>
        <v>26</v>
      </c>
    </row>
    <row r="15562">
      <c r="A15562" s="10">
        <v>45255.0</v>
      </c>
      <c r="B15562" s="11" t="s">
        <v>692</v>
      </c>
      <c r="C15562" s="12">
        <v>4.0</v>
      </c>
      <c r="D15562" s="12">
        <f t="shared" si="1"/>
        <v>25</v>
      </c>
    </row>
    <row r="15563">
      <c r="A15563" s="10">
        <v>45255.0</v>
      </c>
      <c r="B15563" s="11" t="s">
        <v>738</v>
      </c>
      <c r="C15563" s="12">
        <v>4.0</v>
      </c>
      <c r="D15563" s="12">
        <f t="shared" si="1"/>
        <v>25</v>
      </c>
    </row>
    <row r="15564">
      <c r="A15564" s="10">
        <v>45255.0</v>
      </c>
      <c r="B15564" s="11" t="s">
        <v>6179</v>
      </c>
      <c r="C15564" s="12">
        <v>4.0</v>
      </c>
      <c r="D15564" s="12">
        <f t="shared" si="1"/>
        <v>25</v>
      </c>
    </row>
    <row r="15565">
      <c r="A15565" s="10">
        <v>45247.0</v>
      </c>
      <c r="B15565" s="11" t="s">
        <v>131</v>
      </c>
      <c r="C15565" s="12">
        <v>4.0</v>
      </c>
      <c r="D15565" s="12">
        <f t="shared" si="1"/>
        <v>17</v>
      </c>
    </row>
    <row r="15566">
      <c r="A15566" s="10">
        <v>45247.0</v>
      </c>
      <c r="B15566" s="11" t="s">
        <v>7395</v>
      </c>
      <c r="C15566" s="12">
        <v>4.0</v>
      </c>
      <c r="D15566" s="12">
        <f t="shared" si="1"/>
        <v>17</v>
      </c>
    </row>
    <row r="15567">
      <c r="A15567" s="10">
        <v>45253.0</v>
      </c>
      <c r="B15567" s="11" t="s">
        <v>1982</v>
      </c>
      <c r="C15567" s="12">
        <v>4.0</v>
      </c>
      <c r="D15567" s="12">
        <f t="shared" si="1"/>
        <v>23</v>
      </c>
    </row>
    <row r="15568">
      <c r="A15568" s="10">
        <v>45253.0</v>
      </c>
      <c r="B15568" s="11" t="s">
        <v>541</v>
      </c>
      <c r="C15568" s="12">
        <v>4.0</v>
      </c>
      <c r="D15568" s="12">
        <f t="shared" si="1"/>
        <v>23</v>
      </c>
    </row>
    <row r="15569">
      <c r="A15569" s="10">
        <v>45235.0</v>
      </c>
      <c r="B15569" s="11" t="s">
        <v>7162</v>
      </c>
      <c r="C15569" s="12">
        <v>4.0</v>
      </c>
      <c r="D15569" s="12">
        <f t="shared" si="1"/>
        <v>5</v>
      </c>
    </row>
    <row r="15570">
      <c r="A15570" s="10">
        <v>45235.0</v>
      </c>
      <c r="B15570" s="11" t="s">
        <v>1733</v>
      </c>
      <c r="C15570" s="12">
        <v>4.0</v>
      </c>
      <c r="D15570" s="12">
        <f t="shared" si="1"/>
        <v>5</v>
      </c>
    </row>
    <row r="15571">
      <c r="A15571" s="10">
        <v>45235.0</v>
      </c>
      <c r="B15571" s="11" t="s">
        <v>30</v>
      </c>
      <c r="C15571" s="12">
        <v>4.0</v>
      </c>
      <c r="D15571" s="12">
        <f t="shared" si="1"/>
        <v>5</v>
      </c>
    </row>
    <row r="15572">
      <c r="A15572" s="10">
        <v>45254.0</v>
      </c>
      <c r="B15572" s="11" t="s">
        <v>1698</v>
      </c>
      <c r="C15572" s="12">
        <v>4.0</v>
      </c>
      <c r="D15572" s="12">
        <f t="shared" si="1"/>
        <v>24</v>
      </c>
    </row>
    <row r="15573">
      <c r="A15573" s="10">
        <v>45246.0</v>
      </c>
      <c r="B15573" s="11" t="s">
        <v>101</v>
      </c>
      <c r="C15573" s="12">
        <v>4.0</v>
      </c>
      <c r="D15573" s="12">
        <f t="shared" si="1"/>
        <v>16</v>
      </c>
    </row>
    <row r="15574">
      <c r="A15574" s="10">
        <v>45246.0</v>
      </c>
      <c r="B15574" s="11" t="s">
        <v>7396</v>
      </c>
      <c r="C15574" s="12">
        <v>4.0</v>
      </c>
      <c r="D15574" s="12">
        <f t="shared" si="1"/>
        <v>16</v>
      </c>
    </row>
    <row r="15575">
      <c r="A15575" s="10">
        <v>45246.0</v>
      </c>
      <c r="B15575" s="11" t="s">
        <v>4807</v>
      </c>
      <c r="C15575" s="12">
        <v>4.0</v>
      </c>
      <c r="D15575" s="12">
        <f t="shared" si="1"/>
        <v>16</v>
      </c>
    </row>
    <row r="15576">
      <c r="A15576" s="10">
        <v>45246.0</v>
      </c>
      <c r="B15576" s="11" t="s">
        <v>1902</v>
      </c>
      <c r="C15576" s="12">
        <v>4.0</v>
      </c>
      <c r="D15576" s="12">
        <f t="shared" si="1"/>
        <v>16</v>
      </c>
    </row>
    <row r="15577">
      <c r="A15577" s="10">
        <v>45236.0</v>
      </c>
      <c r="B15577" s="11" t="s">
        <v>6281</v>
      </c>
      <c r="C15577" s="12">
        <v>4.0</v>
      </c>
      <c r="D15577" s="12">
        <f t="shared" si="1"/>
        <v>6</v>
      </c>
    </row>
    <row r="15578">
      <c r="A15578" s="10">
        <v>45236.0</v>
      </c>
      <c r="B15578" s="11" t="s">
        <v>7397</v>
      </c>
      <c r="C15578" s="12">
        <v>4.0</v>
      </c>
      <c r="D15578" s="12">
        <f t="shared" si="1"/>
        <v>6</v>
      </c>
    </row>
    <row r="15579">
      <c r="A15579" s="10">
        <v>45236.0</v>
      </c>
      <c r="B15579" s="11" t="s">
        <v>3985</v>
      </c>
      <c r="C15579" s="12">
        <v>4.0</v>
      </c>
      <c r="D15579" s="12">
        <f t="shared" si="1"/>
        <v>6</v>
      </c>
    </row>
    <row r="15580">
      <c r="A15580" s="10">
        <v>45236.0</v>
      </c>
      <c r="B15580" s="11" t="s">
        <v>1118</v>
      </c>
      <c r="C15580" s="12">
        <v>4.0</v>
      </c>
      <c r="D15580" s="12">
        <f t="shared" si="1"/>
        <v>6</v>
      </c>
    </row>
    <row r="15581">
      <c r="A15581" s="10">
        <v>45236.0</v>
      </c>
      <c r="B15581" s="11" t="s">
        <v>3565</v>
      </c>
      <c r="C15581" s="12">
        <v>4.0</v>
      </c>
      <c r="D15581" s="12">
        <f t="shared" si="1"/>
        <v>6</v>
      </c>
    </row>
    <row r="15582">
      <c r="A15582" s="10">
        <v>45243.0</v>
      </c>
      <c r="B15582" s="11" t="s">
        <v>43</v>
      </c>
      <c r="C15582" s="12">
        <v>4.0</v>
      </c>
      <c r="D15582" s="12">
        <f t="shared" si="1"/>
        <v>13</v>
      </c>
    </row>
    <row r="15583">
      <c r="A15583" s="10">
        <v>45243.0</v>
      </c>
      <c r="B15583" s="11" t="s">
        <v>25</v>
      </c>
      <c r="C15583" s="12">
        <v>4.0</v>
      </c>
      <c r="D15583" s="12">
        <f t="shared" si="1"/>
        <v>13</v>
      </c>
    </row>
    <row r="15584">
      <c r="A15584" s="10">
        <v>45243.0</v>
      </c>
      <c r="B15584" s="11" t="s">
        <v>7097</v>
      </c>
      <c r="C15584" s="12">
        <v>4.0</v>
      </c>
      <c r="D15584" s="12">
        <f t="shared" si="1"/>
        <v>13</v>
      </c>
    </row>
    <row r="15585">
      <c r="A15585" s="10">
        <v>45243.0</v>
      </c>
      <c r="B15585" s="11" t="s">
        <v>7398</v>
      </c>
      <c r="C15585" s="12">
        <v>4.0</v>
      </c>
      <c r="D15585" s="12">
        <f t="shared" si="1"/>
        <v>13</v>
      </c>
    </row>
    <row r="15586">
      <c r="A15586" s="10">
        <v>45243.0</v>
      </c>
      <c r="B15586" s="11" t="s">
        <v>3985</v>
      </c>
      <c r="C15586" s="12">
        <v>4.0</v>
      </c>
      <c r="D15586" s="12">
        <f t="shared" si="1"/>
        <v>13</v>
      </c>
    </row>
    <row r="15587">
      <c r="A15587" s="10">
        <v>45244.0</v>
      </c>
      <c r="B15587" s="11" t="s">
        <v>6022</v>
      </c>
      <c r="C15587" s="12">
        <v>4.0</v>
      </c>
      <c r="D15587" s="12">
        <f t="shared" si="1"/>
        <v>14</v>
      </c>
    </row>
    <row r="15588">
      <c r="A15588" s="10">
        <v>45244.0</v>
      </c>
      <c r="B15588" s="11" t="s">
        <v>7399</v>
      </c>
      <c r="C15588" s="12">
        <v>4.0</v>
      </c>
      <c r="D15588" s="12">
        <f t="shared" si="1"/>
        <v>14</v>
      </c>
    </row>
    <row r="15589">
      <c r="A15589" s="10">
        <v>45244.0</v>
      </c>
      <c r="B15589" s="11" t="s">
        <v>4406</v>
      </c>
      <c r="C15589" s="12">
        <v>4.0</v>
      </c>
      <c r="D15589" s="12">
        <f t="shared" si="1"/>
        <v>14</v>
      </c>
    </row>
    <row r="15590">
      <c r="A15590" s="10">
        <v>45244.0</v>
      </c>
      <c r="B15590" s="11" t="s">
        <v>3985</v>
      </c>
      <c r="C15590" s="12">
        <v>4.0</v>
      </c>
      <c r="D15590" s="12">
        <f t="shared" si="1"/>
        <v>14</v>
      </c>
    </row>
    <row r="15591">
      <c r="A15591" s="10">
        <v>45244.0</v>
      </c>
      <c r="B15591" s="11" t="s">
        <v>377</v>
      </c>
      <c r="C15591" s="12">
        <v>4.0</v>
      </c>
      <c r="D15591" s="12">
        <f t="shared" si="1"/>
        <v>14</v>
      </c>
    </row>
    <row r="15592">
      <c r="A15592" s="10">
        <v>45244.0</v>
      </c>
      <c r="B15592" s="11" t="s">
        <v>7400</v>
      </c>
      <c r="C15592" s="12">
        <v>4.0</v>
      </c>
      <c r="D15592" s="12">
        <f t="shared" si="1"/>
        <v>14</v>
      </c>
    </row>
    <row r="15593">
      <c r="A15593" s="10">
        <v>45249.0</v>
      </c>
      <c r="B15593" s="11" t="s">
        <v>6500</v>
      </c>
      <c r="C15593" s="12">
        <v>4.0</v>
      </c>
      <c r="D15593" s="12">
        <f t="shared" si="1"/>
        <v>19</v>
      </c>
    </row>
    <row r="15594">
      <c r="A15594" s="10">
        <v>45249.0</v>
      </c>
      <c r="B15594" s="11" t="s">
        <v>1361</v>
      </c>
      <c r="C15594" s="12">
        <v>4.0</v>
      </c>
      <c r="D15594" s="12">
        <f t="shared" si="1"/>
        <v>19</v>
      </c>
    </row>
    <row r="15595">
      <c r="A15595" s="10">
        <v>45245.0</v>
      </c>
      <c r="B15595" s="11" t="s">
        <v>1354</v>
      </c>
      <c r="C15595" s="12">
        <v>4.0</v>
      </c>
      <c r="D15595" s="12">
        <f t="shared" si="1"/>
        <v>15</v>
      </c>
    </row>
    <row r="15596">
      <c r="A15596" s="10">
        <v>45245.0</v>
      </c>
      <c r="B15596" s="11" t="s">
        <v>106</v>
      </c>
      <c r="C15596" s="12">
        <v>4.0</v>
      </c>
      <c r="D15596" s="12">
        <f t="shared" si="1"/>
        <v>15</v>
      </c>
    </row>
    <row r="15597">
      <c r="A15597" s="10">
        <v>45245.0</v>
      </c>
      <c r="B15597" s="11" t="s">
        <v>5312</v>
      </c>
      <c r="C15597" s="12">
        <v>4.0</v>
      </c>
      <c r="D15597" s="12">
        <f t="shared" si="1"/>
        <v>15</v>
      </c>
    </row>
    <row r="15598">
      <c r="A15598" s="10">
        <v>45245.0</v>
      </c>
      <c r="B15598" s="11" t="s">
        <v>5869</v>
      </c>
      <c r="C15598" s="12">
        <v>4.0</v>
      </c>
      <c r="D15598" s="12">
        <f t="shared" si="1"/>
        <v>15</v>
      </c>
    </row>
    <row r="15599">
      <c r="A15599" s="10">
        <v>45245.0</v>
      </c>
      <c r="B15599" s="11" t="s">
        <v>3195</v>
      </c>
      <c r="C15599" s="12">
        <v>4.0</v>
      </c>
      <c r="D15599" s="12">
        <f t="shared" si="1"/>
        <v>15</v>
      </c>
    </row>
    <row r="15600">
      <c r="A15600" s="10">
        <v>45241.0</v>
      </c>
      <c r="B15600" s="11" t="s">
        <v>407</v>
      </c>
      <c r="C15600" s="12">
        <v>4.0</v>
      </c>
      <c r="D15600" s="12">
        <f t="shared" si="1"/>
        <v>11</v>
      </c>
    </row>
    <row r="15601">
      <c r="A15601" s="10">
        <v>45241.0</v>
      </c>
      <c r="B15601" s="11" t="s">
        <v>6312</v>
      </c>
      <c r="C15601" s="12">
        <v>4.0</v>
      </c>
      <c r="D15601" s="12">
        <f t="shared" si="1"/>
        <v>11</v>
      </c>
    </row>
    <row r="15602">
      <c r="A15602" s="10">
        <v>45258.0</v>
      </c>
      <c r="B15602" s="11" t="s">
        <v>7401</v>
      </c>
      <c r="C15602" s="12">
        <v>4.0</v>
      </c>
      <c r="D15602" s="12">
        <f t="shared" si="1"/>
        <v>28</v>
      </c>
    </row>
    <row r="15603">
      <c r="A15603" s="10">
        <v>45258.0</v>
      </c>
      <c r="B15603" s="11" t="s">
        <v>4175</v>
      </c>
      <c r="C15603" s="12">
        <v>4.0</v>
      </c>
      <c r="D15603" s="12">
        <f t="shared" si="1"/>
        <v>28</v>
      </c>
    </row>
    <row r="15604">
      <c r="A15604" s="10">
        <v>45259.0</v>
      </c>
      <c r="B15604" s="11" t="s">
        <v>6925</v>
      </c>
      <c r="C15604" s="12">
        <v>4.0</v>
      </c>
      <c r="D15604" s="12">
        <f t="shared" si="1"/>
        <v>29</v>
      </c>
    </row>
    <row r="15605">
      <c r="A15605" s="10">
        <v>45259.0</v>
      </c>
      <c r="B15605" s="11" t="s">
        <v>2071</v>
      </c>
      <c r="C15605" s="12">
        <v>4.0</v>
      </c>
      <c r="D15605" s="12">
        <f t="shared" si="1"/>
        <v>29</v>
      </c>
    </row>
    <row r="15606">
      <c r="A15606" s="10">
        <v>45259.0</v>
      </c>
      <c r="B15606" s="11" t="s">
        <v>2136</v>
      </c>
      <c r="C15606" s="12">
        <v>4.0</v>
      </c>
      <c r="D15606" s="12">
        <f t="shared" si="1"/>
        <v>29</v>
      </c>
    </row>
    <row r="15607">
      <c r="A15607" s="10">
        <v>45242.0</v>
      </c>
      <c r="B15607" s="11" t="s">
        <v>3938</v>
      </c>
      <c r="C15607" s="12">
        <v>4.0</v>
      </c>
      <c r="D15607" s="12">
        <f t="shared" si="1"/>
        <v>12</v>
      </c>
    </row>
    <row r="15608">
      <c r="A15608" s="10">
        <v>45242.0</v>
      </c>
      <c r="B15608" s="11" t="s">
        <v>7402</v>
      </c>
      <c r="C15608" s="12">
        <v>4.0</v>
      </c>
      <c r="D15608" s="12">
        <f t="shared" si="1"/>
        <v>12</v>
      </c>
    </row>
    <row r="15609">
      <c r="A15609" s="10">
        <v>45242.0</v>
      </c>
      <c r="B15609" s="11" t="s">
        <v>892</v>
      </c>
      <c r="C15609" s="12">
        <v>4.0</v>
      </c>
      <c r="D15609" s="12">
        <f t="shared" si="1"/>
        <v>12</v>
      </c>
    </row>
    <row r="15610">
      <c r="A15610" s="10">
        <v>45238.0</v>
      </c>
      <c r="B15610" s="11" t="s">
        <v>7403</v>
      </c>
      <c r="C15610" s="12">
        <v>4.0</v>
      </c>
      <c r="D15610" s="12">
        <f t="shared" si="1"/>
        <v>8</v>
      </c>
    </row>
    <row r="15611">
      <c r="A15611" s="10">
        <v>45231.0</v>
      </c>
      <c r="B15611" s="11" t="s">
        <v>7404</v>
      </c>
      <c r="C15611" s="12">
        <v>4.0</v>
      </c>
      <c r="D15611" s="12">
        <f t="shared" si="1"/>
        <v>1</v>
      </c>
    </row>
    <row r="15612">
      <c r="A15612" s="10">
        <v>45231.0</v>
      </c>
      <c r="B15612" s="11" t="s">
        <v>7184</v>
      </c>
      <c r="C15612" s="12">
        <v>4.0</v>
      </c>
      <c r="D15612" s="12">
        <f t="shared" si="1"/>
        <v>1</v>
      </c>
    </row>
    <row r="15613">
      <c r="A15613" s="10">
        <v>45231.0</v>
      </c>
      <c r="B15613" s="11" t="s">
        <v>7405</v>
      </c>
      <c r="C15613" s="12">
        <v>4.0</v>
      </c>
      <c r="D15613" s="12">
        <f t="shared" si="1"/>
        <v>1</v>
      </c>
    </row>
    <row r="15614">
      <c r="A15614" s="10">
        <v>45231.0</v>
      </c>
      <c r="B15614" s="11" t="s">
        <v>6430</v>
      </c>
      <c r="C15614" s="12">
        <v>4.0</v>
      </c>
      <c r="D15614" s="12">
        <f t="shared" si="1"/>
        <v>1</v>
      </c>
    </row>
    <row r="15615">
      <c r="A15615" s="10">
        <v>45240.0</v>
      </c>
      <c r="B15615" s="11" t="s">
        <v>4404</v>
      </c>
      <c r="C15615" s="12">
        <v>4.0</v>
      </c>
      <c r="D15615" s="12">
        <f t="shared" si="1"/>
        <v>10</v>
      </c>
    </row>
    <row r="15616">
      <c r="A15616" s="10">
        <v>45240.0</v>
      </c>
      <c r="B15616" s="11" t="s">
        <v>5817</v>
      </c>
      <c r="C15616" s="12">
        <v>4.0</v>
      </c>
      <c r="D15616" s="12">
        <f t="shared" si="1"/>
        <v>10</v>
      </c>
    </row>
    <row r="15617">
      <c r="A15617" s="10">
        <v>45240.0</v>
      </c>
      <c r="B15617" s="11" t="s">
        <v>6312</v>
      </c>
      <c r="C15617" s="12">
        <v>4.0</v>
      </c>
      <c r="D15617" s="12">
        <f t="shared" si="1"/>
        <v>10</v>
      </c>
    </row>
    <row r="15618">
      <c r="A15618" s="10">
        <v>45240.0</v>
      </c>
      <c r="B15618" s="11" t="s">
        <v>66</v>
      </c>
      <c r="C15618" s="12">
        <v>4.0</v>
      </c>
      <c r="D15618" s="12">
        <f t="shared" si="1"/>
        <v>10</v>
      </c>
    </row>
    <row r="15619">
      <c r="A15619" s="10">
        <v>45240.0</v>
      </c>
      <c r="B15619" s="11" t="s">
        <v>100</v>
      </c>
      <c r="C15619" s="12">
        <v>4.0</v>
      </c>
      <c r="D15619" s="12">
        <f t="shared" si="1"/>
        <v>10</v>
      </c>
    </row>
    <row r="15620">
      <c r="A15620" s="10">
        <v>45233.0</v>
      </c>
      <c r="B15620" s="11" t="s">
        <v>2455</v>
      </c>
      <c r="C15620" s="12">
        <v>4.0</v>
      </c>
      <c r="D15620" s="12">
        <f t="shared" si="1"/>
        <v>3</v>
      </c>
    </row>
    <row r="15621">
      <c r="A15621" s="10">
        <v>45233.0</v>
      </c>
      <c r="B15621" s="11" t="s">
        <v>7406</v>
      </c>
      <c r="C15621" s="12">
        <v>4.0</v>
      </c>
      <c r="D15621" s="12">
        <f t="shared" si="1"/>
        <v>3</v>
      </c>
    </row>
    <row r="15622">
      <c r="A15622" s="10">
        <v>45233.0</v>
      </c>
      <c r="B15622" s="11" t="s">
        <v>7407</v>
      </c>
      <c r="C15622" s="12">
        <v>4.0</v>
      </c>
      <c r="D15622" s="12">
        <f t="shared" si="1"/>
        <v>3</v>
      </c>
    </row>
    <row r="15623">
      <c r="A15623" s="10">
        <v>45233.0</v>
      </c>
      <c r="B15623" s="11" t="s">
        <v>7408</v>
      </c>
      <c r="C15623" s="12">
        <v>4.0</v>
      </c>
      <c r="D15623" s="12">
        <f t="shared" si="1"/>
        <v>3</v>
      </c>
    </row>
    <row r="15624">
      <c r="A15624" s="10">
        <v>45233.0</v>
      </c>
      <c r="B15624" s="11" t="s">
        <v>180</v>
      </c>
      <c r="C15624" s="12">
        <v>4.0</v>
      </c>
      <c r="D15624" s="12">
        <f t="shared" si="1"/>
        <v>3</v>
      </c>
    </row>
    <row r="15625">
      <c r="A15625" s="10">
        <v>45250.0</v>
      </c>
      <c r="B15625" s="11" t="s">
        <v>7409</v>
      </c>
      <c r="C15625" s="12">
        <v>4.0</v>
      </c>
      <c r="D15625" s="12">
        <f t="shared" si="1"/>
        <v>20</v>
      </c>
    </row>
    <row r="15626">
      <c r="A15626" s="10">
        <v>45250.0</v>
      </c>
      <c r="B15626" s="11" t="s">
        <v>513</v>
      </c>
      <c r="C15626" s="12">
        <v>4.0</v>
      </c>
      <c r="D15626" s="12">
        <f t="shared" si="1"/>
        <v>20</v>
      </c>
    </row>
    <row r="15627">
      <c r="A15627" s="10">
        <v>45252.0</v>
      </c>
      <c r="B15627" s="11" t="s">
        <v>6029</v>
      </c>
      <c r="C15627" s="12">
        <v>4.0</v>
      </c>
      <c r="D15627" s="12">
        <f t="shared" si="1"/>
        <v>22</v>
      </c>
    </row>
    <row r="15628">
      <c r="A15628" s="10">
        <v>45252.0</v>
      </c>
      <c r="B15628" s="11" t="s">
        <v>383</v>
      </c>
      <c r="C15628" s="12">
        <v>4.0</v>
      </c>
      <c r="D15628" s="12">
        <f t="shared" si="1"/>
        <v>22</v>
      </c>
    </row>
    <row r="15629">
      <c r="A15629" s="10">
        <v>45252.0</v>
      </c>
      <c r="B15629" s="11" t="s">
        <v>5034</v>
      </c>
      <c r="C15629" s="12">
        <v>4.0</v>
      </c>
      <c r="D15629" s="12">
        <f t="shared" si="1"/>
        <v>22</v>
      </c>
    </row>
    <row r="15630">
      <c r="A15630" s="10">
        <v>45252.0</v>
      </c>
      <c r="B15630" s="11" t="s">
        <v>7410</v>
      </c>
      <c r="C15630" s="12">
        <v>4.0</v>
      </c>
      <c r="D15630" s="12">
        <f t="shared" si="1"/>
        <v>22</v>
      </c>
    </row>
    <row r="15631">
      <c r="A15631" s="10">
        <v>45251.0</v>
      </c>
      <c r="B15631" s="11" t="s">
        <v>1263</v>
      </c>
      <c r="C15631" s="12">
        <v>4.0</v>
      </c>
      <c r="D15631" s="12">
        <f t="shared" si="1"/>
        <v>21</v>
      </c>
    </row>
    <row r="15632">
      <c r="A15632" s="10">
        <v>45257.0</v>
      </c>
      <c r="B15632" s="11" t="s">
        <v>6987</v>
      </c>
      <c r="C15632" s="12">
        <v>4.0</v>
      </c>
      <c r="D15632" s="12">
        <f t="shared" si="1"/>
        <v>27</v>
      </c>
    </row>
    <row r="15633">
      <c r="A15633" s="10">
        <v>45257.0</v>
      </c>
      <c r="B15633" s="11" t="s">
        <v>91</v>
      </c>
      <c r="C15633" s="12">
        <v>4.0</v>
      </c>
      <c r="D15633" s="12">
        <f t="shared" si="1"/>
        <v>27</v>
      </c>
    </row>
    <row r="15634">
      <c r="A15634" s="10">
        <v>45260.0</v>
      </c>
      <c r="B15634" s="11" t="s">
        <v>3928</v>
      </c>
      <c r="C15634" s="12">
        <v>4.0</v>
      </c>
      <c r="D15634" s="12">
        <f t="shared" si="1"/>
        <v>30</v>
      </c>
    </row>
    <row r="15635">
      <c r="A15635" s="10">
        <v>45260.0</v>
      </c>
      <c r="B15635" s="11" t="s">
        <v>333</v>
      </c>
      <c r="C15635" s="12">
        <v>4.0</v>
      </c>
      <c r="D15635" s="12">
        <f t="shared" si="1"/>
        <v>30</v>
      </c>
    </row>
    <row r="15636">
      <c r="A15636" s="10">
        <v>45260.0</v>
      </c>
      <c r="B15636" s="11" t="s">
        <v>272</v>
      </c>
      <c r="C15636" s="12">
        <v>4.0</v>
      </c>
      <c r="D15636" s="12">
        <f t="shared" si="1"/>
        <v>30</v>
      </c>
    </row>
    <row r="15637">
      <c r="A15637" s="10">
        <v>45260.0</v>
      </c>
      <c r="B15637" s="11" t="s">
        <v>2011</v>
      </c>
      <c r="C15637" s="12">
        <v>4.0</v>
      </c>
      <c r="D15637" s="12">
        <f t="shared" si="1"/>
        <v>30</v>
      </c>
    </row>
    <row r="15638">
      <c r="A15638" s="10">
        <v>45260.0</v>
      </c>
      <c r="B15638" s="11" t="s">
        <v>7411</v>
      </c>
      <c r="C15638" s="12">
        <v>4.0</v>
      </c>
      <c r="D15638" s="12">
        <f t="shared" si="1"/>
        <v>30</v>
      </c>
    </row>
    <row r="15639">
      <c r="A15639" s="10">
        <v>45232.0</v>
      </c>
      <c r="B15639" s="11" t="s">
        <v>302</v>
      </c>
      <c r="C15639" s="12">
        <v>4.0</v>
      </c>
      <c r="D15639" s="12">
        <f t="shared" si="1"/>
        <v>2</v>
      </c>
    </row>
    <row r="15640">
      <c r="A15640" s="10">
        <v>45232.0</v>
      </c>
      <c r="B15640" s="11" t="s">
        <v>7412</v>
      </c>
      <c r="C15640" s="12">
        <v>4.0</v>
      </c>
      <c r="D15640" s="12">
        <f t="shared" si="1"/>
        <v>2</v>
      </c>
    </row>
    <row r="15641">
      <c r="A15641" s="10">
        <v>45237.0</v>
      </c>
      <c r="B15641" s="11" t="s">
        <v>302</v>
      </c>
      <c r="C15641" s="12">
        <v>4.0</v>
      </c>
      <c r="D15641" s="12">
        <f t="shared" si="1"/>
        <v>7</v>
      </c>
    </row>
    <row r="15642">
      <c r="A15642" s="10">
        <v>45237.0</v>
      </c>
      <c r="B15642" s="11" t="s">
        <v>1424</v>
      </c>
      <c r="C15642" s="12">
        <v>4.0</v>
      </c>
      <c r="D15642" s="12">
        <f t="shared" si="1"/>
        <v>7</v>
      </c>
    </row>
    <row r="15643">
      <c r="A15643" s="10">
        <v>45237.0</v>
      </c>
      <c r="B15643" s="11" t="s">
        <v>6152</v>
      </c>
      <c r="C15643" s="12">
        <v>4.0</v>
      </c>
      <c r="D15643" s="12">
        <f t="shared" si="1"/>
        <v>7</v>
      </c>
    </row>
    <row r="15644">
      <c r="A15644" s="10">
        <v>45256.0</v>
      </c>
      <c r="B15644" s="11" t="s">
        <v>4607</v>
      </c>
      <c r="C15644" s="12">
        <v>4.0</v>
      </c>
      <c r="D15644" s="12">
        <f t="shared" si="1"/>
        <v>26</v>
      </c>
    </row>
    <row r="15645">
      <c r="A15645" s="10">
        <v>45255.0</v>
      </c>
      <c r="B15645" s="11" t="s">
        <v>112</v>
      </c>
      <c r="C15645" s="12">
        <v>4.0</v>
      </c>
      <c r="D15645" s="12">
        <f t="shared" si="1"/>
        <v>25</v>
      </c>
    </row>
    <row r="15646">
      <c r="A15646" s="10">
        <v>45255.0</v>
      </c>
      <c r="B15646" s="11" t="s">
        <v>7413</v>
      </c>
      <c r="C15646" s="12">
        <v>4.0</v>
      </c>
      <c r="D15646" s="12">
        <f t="shared" si="1"/>
        <v>25</v>
      </c>
    </row>
    <row r="15647">
      <c r="A15647" s="10">
        <v>45247.0</v>
      </c>
      <c r="B15647" s="11" t="s">
        <v>697</v>
      </c>
      <c r="C15647" s="12">
        <v>4.0</v>
      </c>
      <c r="D15647" s="12">
        <f t="shared" si="1"/>
        <v>17</v>
      </c>
    </row>
    <row r="15648">
      <c r="A15648" s="10">
        <v>45247.0</v>
      </c>
      <c r="B15648" s="11" t="s">
        <v>6661</v>
      </c>
      <c r="C15648" s="12">
        <v>4.0</v>
      </c>
      <c r="D15648" s="12">
        <f t="shared" si="1"/>
        <v>17</v>
      </c>
    </row>
    <row r="15649">
      <c r="A15649" s="10">
        <v>45247.0</v>
      </c>
      <c r="B15649" s="11" t="s">
        <v>7162</v>
      </c>
      <c r="C15649" s="12">
        <v>4.0</v>
      </c>
      <c r="D15649" s="12">
        <f t="shared" si="1"/>
        <v>17</v>
      </c>
    </row>
    <row r="15650">
      <c r="A15650" s="10">
        <v>45253.0</v>
      </c>
      <c r="B15650" s="11" t="s">
        <v>7414</v>
      </c>
      <c r="C15650" s="12">
        <v>4.0</v>
      </c>
      <c r="D15650" s="12">
        <f t="shared" si="1"/>
        <v>23</v>
      </c>
    </row>
    <row r="15651">
      <c r="A15651" s="10">
        <v>45253.0</v>
      </c>
      <c r="B15651" s="11" t="s">
        <v>6113</v>
      </c>
      <c r="C15651" s="12">
        <v>4.0</v>
      </c>
      <c r="D15651" s="12">
        <f t="shared" si="1"/>
        <v>23</v>
      </c>
    </row>
    <row r="15652">
      <c r="A15652" s="10">
        <v>45253.0</v>
      </c>
      <c r="B15652" s="11" t="s">
        <v>7166</v>
      </c>
      <c r="C15652" s="12">
        <v>4.0</v>
      </c>
      <c r="D15652" s="12">
        <f t="shared" si="1"/>
        <v>23</v>
      </c>
    </row>
    <row r="15653">
      <c r="A15653" s="10">
        <v>45253.0</v>
      </c>
      <c r="B15653" s="11" t="s">
        <v>4206</v>
      </c>
      <c r="C15653" s="12">
        <v>4.0</v>
      </c>
      <c r="D15653" s="12">
        <f t="shared" si="1"/>
        <v>23</v>
      </c>
    </row>
    <row r="15654">
      <c r="A15654" s="10">
        <v>45253.0</v>
      </c>
      <c r="B15654" s="11" t="s">
        <v>215</v>
      </c>
      <c r="C15654" s="12">
        <v>4.0</v>
      </c>
      <c r="D15654" s="12">
        <f t="shared" si="1"/>
        <v>23</v>
      </c>
    </row>
    <row r="15655">
      <c r="A15655" s="10">
        <v>45235.0</v>
      </c>
      <c r="B15655" s="11" t="s">
        <v>7270</v>
      </c>
      <c r="C15655" s="12">
        <v>4.0</v>
      </c>
      <c r="D15655" s="12">
        <f t="shared" si="1"/>
        <v>5</v>
      </c>
    </row>
    <row r="15656">
      <c r="A15656" s="10">
        <v>45254.0</v>
      </c>
      <c r="B15656" s="11" t="s">
        <v>707</v>
      </c>
      <c r="C15656" s="12">
        <v>4.0</v>
      </c>
      <c r="D15656" s="12">
        <f t="shared" si="1"/>
        <v>24</v>
      </c>
    </row>
    <row r="15657">
      <c r="A15657" s="10">
        <v>45254.0</v>
      </c>
      <c r="B15657" s="11" t="s">
        <v>7415</v>
      </c>
      <c r="C15657" s="12">
        <v>4.0</v>
      </c>
      <c r="D15657" s="12">
        <f t="shared" si="1"/>
        <v>24</v>
      </c>
    </row>
    <row r="15658">
      <c r="A15658" s="10">
        <v>45246.0</v>
      </c>
      <c r="B15658" s="11" t="s">
        <v>1718</v>
      </c>
      <c r="C15658" s="12">
        <v>4.0</v>
      </c>
      <c r="D15658" s="12">
        <f t="shared" si="1"/>
        <v>16</v>
      </c>
    </row>
    <row r="15659">
      <c r="A15659" s="10">
        <v>45246.0</v>
      </c>
      <c r="B15659" s="11" t="s">
        <v>7416</v>
      </c>
      <c r="C15659" s="12">
        <v>4.0</v>
      </c>
      <c r="D15659" s="12">
        <f t="shared" si="1"/>
        <v>16</v>
      </c>
    </row>
    <row r="15660">
      <c r="A15660" s="10">
        <v>45246.0</v>
      </c>
      <c r="B15660" s="11" t="s">
        <v>145</v>
      </c>
      <c r="C15660" s="12">
        <v>4.0</v>
      </c>
      <c r="D15660" s="12">
        <f t="shared" si="1"/>
        <v>16</v>
      </c>
    </row>
    <row r="15661">
      <c r="A15661" s="10">
        <v>45246.0</v>
      </c>
      <c r="B15661" s="11" t="s">
        <v>5057</v>
      </c>
      <c r="C15661" s="12">
        <v>4.0</v>
      </c>
      <c r="D15661" s="12">
        <f t="shared" si="1"/>
        <v>16</v>
      </c>
    </row>
    <row r="15662">
      <c r="A15662" s="10">
        <v>45246.0</v>
      </c>
      <c r="B15662" s="11" t="s">
        <v>541</v>
      </c>
      <c r="C15662" s="12">
        <v>4.0</v>
      </c>
      <c r="D15662" s="12">
        <f t="shared" si="1"/>
        <v>16</v>
      </c>
    </row>
    <row r="15663">
      <c r="A15663" s="10">
        <v>45236.0</v>
      </c>
      <c r="B15663" s="11" t="s">
        <v>1711</v>
      </c>
      <c r="C15663" s="12">
        <v>4.0</v>
      </c>
      <c r="D15663" s="12">
        <f t="shared" si="1"/>
        <v>6</v>
      </c>
    </row>
    <row r="15664">
      <c r="A15664" s="10">
        <v>45236.0</v>
      </c>
      <c r="B15664" s="11" t="s">
        <v>1745</v>
      </c>
      <c r="C15664" s="12">
        <v>4.0</v>
      </c>
      <c r="D15664" s="12">
        <f t="shared" si="1"/>
        <v>6</v>
      </c>
    </row>
    <row r="15665">
      <c r="A15665" s="10">
        <v>45243.0</v>
      </c>
      <c r="B15665" s="11" t="s">
        <v>255</v>
      </c>
      <c r="C15665" s="12">
        <v>4.0</v>
      </c>
      <c r="D15665" s="12">
        <f t="shared" si="1"/>
        <v>13</v>
      </c>
    </row>
    <row r="15666">
      <c r="A15666" s="10">
        <v>45243.0</v>
      </c>
      <c r="B15666" s="11" t="s">
        <v>4656</v>
      </c>
      <c r="C15666" s="12">
        <v>4.0</v>
      </c>
      <c r="D15666" s="12">
        <f t="shared" si="1"/>
        <v>13</v>
      </c>
    </row>
    <row r="15667">
      <c r="A15667" s="10">
        <v>45243.0</v>
      </c>
      <c r="B15667" s="11" t="s">
        <v>6440</v>
      </c>
      <c r="C15667" s="12">
        <v>4.0</v>
      </c>
      <c r="D15667" s="12">
        <f t="shared" si="1"/>
        <v>13</v>
      </c>
    </row>
    <row r="15668">
      <c r="A15668" s="10">
        <v>45243.0</v>
      </c>
      <c r="B15668" s="11" t="s">
        <v>933</v>
      </c>
      <c r="C15668" s="12">
        <v>4.0</v>
      </c>
      <c r="D15668" s="12">
        <f t="shared" si="1"/>
        <v>13</v>
      </c>
    </row>
    <row r="15669">
      <c r="A15669" s="10">
        <v>45243.0</v>
      </c>
      <c r="B15669" s="11" t="s">
        <v>7417</v>
      </c>
      <c r="C15669" s="12">
        <v>4.0</v>
      </c>
      <c r="D15669" s="12">
        <f t="shared" si="1"/>
        <v>13</v>
      </c>
    </row>
    <row r="15670">
      <c r="A15670" s="10">
        <v>45243.0</v>
      </c>
      <c r="B15670" s="11" t="s">
        <v>5218</v>
      </c>
      <c r="C15670" s="12">
        <v>4.0</v>
      </c>
      <c r="D15670" s="12">
        <f t="shared" si="1"/>
        <v>13</v>
      </c>
    </row>
    <row r="15671">
      <c r="A15671" s="10">
        <v>45244.0</v>
      </c>
      <c r="B15671" s="11" t="s">
        <v>7418</v>
      </c>
      <c r="C15671" s="12">
        <v>4.0</v>
      </c>
      <c r="D15671" s="12">
        <f t="shared" si="1"/>
        <v>14</v>
      </c>
    </row>
    <row r="15672">
      <c r="A15672" s="10">
        <v>45244.0</v>
      </c>
      <c r="B15672" s="11" t="s">
        <v>6251</v>
      </c>
      <c r="C15672" s="12">
        <v>4.0</v>
      </c>
      <c r="D15672" s="12">
        <f t="shared" si="1"/>
        <v>14</v>
      </c>
    </row>
    <row r="15673">
      <c r="A15673" s="10">
        <v>45244.0</v>
      </c>
      <c r="B15673" s="11" t="s">
        <v>1121</v>
      </c>
      <c r="C15673" s="12">
        <v>4.0</v>
      </c>
      <c r="D15673" s="12">
        <f t="shared" si="1"/>
        <v>14</v>
      </c>
    </row>
    <row r="15674">
      <c r="A15674" s="10">
        <v>45244.0</v>
      </c>
      <c r="B15674" s="11" t="s">
        <v>22</v>
      </c>
      <c r="C15674" s="12">
        <v>4.0</v>
      </c>
      <c r="D15674" s="12">
        <f t="shared" si="1"/>
        <v>14</v>
      </c>
    </row>
    <row r="15675">
      <c r="A15675" s="10">
        <v>45244.0</v>
      </c>
      <c r="B15675" s="11" t="s">
        <v>7419</v>
      </c>
      <c r="C15675" s="12">
        <v>4.0</v>
      </c>
      <c r="D15675" s="12">
        <f t="shared" si="1"/>
        <v>14</v>
      </c>
    </row>
    <row r="15676">
      <c r="A15676" s="10">
        <v>45249.0</v>
      </c>
      <c r="B15676" s="11" t="s">
        <v>145</v>
      </c>
      <c r="C15676" s="12">
        <v>4.0</v>
      </c>
      <c r="D15676" s="12">
        <f t="shared" si="1"/>
        <v>19</v>
      </c>
    </row>
    <row r="15677">
      <c r="A15677" s="10">
        <v>45249.0</v>
      </c>
      <c r="B15677" s="11" t="s">
        <v>7225</v>
      </c>
      <c r="C15677" s="12">
        <v>4.0</v>
      </c>
      <c r="D15677" s="12">
        <f t="shared" si="1"/>
        <v>19</v>
      </c>
    </row>
    <row r="15678">
      <c r="A15678" s="10">
        <v>45245.0</v>
      </c>
      <c r="B15678" s="11" t="s">
        <v>7420</v>
      </c>
      <c r="C15678" s="12">
        <v>4.0</v>
      </c>
      <c r="D15678" s="12">
        <f t="shared" si="1"/>
        <v>15</v>
      </c>
    </row>
    <row r="15679">
      <c r="A15679" s="10">
        <v>45241.0</v>
      </c>
      <c r="B15679" s="11" t="s">
        <v>2791</v>
      </c>
      <c r="C15679" s="12">
        <v>4.0</v>
      </c>
      <c r="D15679" s="12">
        <f t="shared" si="1"/>
        <v>11</v>
      </c>
    </row>
    <row r="15680">
      <c r="A15680" s="10">
        <v>45241.0</v>
      </c>
      <c r="B15680" s="11" t="s">
        <v>3778</v>
      </c>
      <c r="C15680" s="12">
        <v>4.0</v>
      </c>
      <c r="D15680" s="12">
        <f t="shared" si="1"/>
        <v>11</v>
      </c>
    </row>
    <row r="15681">
      <c r="A15681" s="10">
        <v>45241.0</v>
      </c>
      <c r="B15681" s="11" t="s">
        <v>65</v>
      </c>
      <c r="C15681" s="12">
        <v>4.0</v>
      </c>
      <c r="D15681" s="12">
        <f t="shared" si="1"/>
        <v>11</v>
      </c>
    </row>
    <row r="15682">
      <c r="A15682" s="10">
        <v>45258.0</v>
      </c>
      <c r="B15682" s="11" t="s">
        <v>7421</v>
      </c>
      <c r="C15682" s="12">
        <v>4.0</v>
      </c>
      <c r="D15682" s="12">
        <f t="shared" si="1"/>
        <v>28</v>
      </c>
    </row>
    <row r="15683">
      <c r="A15683" s="10">
        <v>45248.0</v>
      </c>
      <c r="B15683" s="11" t="s">
        <v>7191</v>
      </c>
      <c r="C15683" s="12">
        <v>4.0</v>
      </c>
      <c r="D15683" s="12">
        <f t="shared" si="1"/>
        <v>18</v>
      </c>
    </row>
    <row r="15684">
      <c r="A15684" s="10">
        <v>45259.0</v>
      </c>
      <c r="B15684" s="11" t="s">
        <v>7278</v>
      </c>
      <c r="C15684" s="12">
        <v>4.0</v>
      </c>
      <c r="D15684" s="12">
        <f t="shared" si="1"/>
        <v>29</v>
      </c>
    </row>
    <row r="15685">
      <c r="A15685" s="10">
        <v>45259.0</v>
      </c>
      <c r="B15685" s="11" t="s">
        <v>4105</v>
      </c>
      <c r="C15685" s="12">
        <v>4.0</v>
      </c>
      <c r="D15685" s="12">
        <f t="shared" si="1"/>
        <v>29</v>
      </c>
    </row>
    <row r="15686">
      <c r="A15686" s="10">
        <v>45259.0</v>
      </c>
      <c r="B15686" s="11" t="s">
        <v>2487</v>
      </c>
      <c r="C15686" s="12">
        <v>4.0</v>
      </c>
      <c r="D15686" s="12">
        <f t="shared" si="1"/>
        <v>29</v>
      </c>
    </row>
    <row r="15687">
      <c r="A15687" s="10">
        <v>45242.0</v>
      </c>
      <c r="B15687" s="11" t="s">
        <v>276</v>
      </c>
      <c r="C15687" s="12">
        <v>4.0</v>
      </c>
      <c r="D15687" s="12">
        <f t="shared" si="1"/>
        <v>12</v>
      </c>
    </row>
    <row r="15688">
      <c r="A15688" s="10">
        <v>45238.0</v>
      </c>
      <c r="B15688" s="11" t="s">
        <v>2925</v>
      </c>
      <c r="C15688" s="12">
        <v>4.0</v>
      </c>
      <c r="D15688" s="12">
        <f t="shared" si="1"/>
        <v>8</v>
      </c>
    </row>
    <row r="15689">
      <c r="A15689" s="10">
        <v>45238.0</v>
      </c>
      <c r="B15689" s="11" t="s">
        <v>3874</v>
      </c>
      <c r="C15689" s="12">
        <v>4.0</v>
      </c>
      <c r="D15689" s="12">
        <f t="shared" si="1"/>
        <v>8</v>
      </c>
    </row>
    <row r="15690">
      <c r="A15690" s="10">
        <v>45238.0</v>
      </c>
      <c r="B15690" s="11" t="s">
        <v>5658</v>
      </c>
      <c r="C15690" s="12">
        <v>4.0</v>
      </c>
      <c r="D15690" s="12">
        <f t="shared" si="1"/>
        <v>8</v>
      </c>
    </row>
    <row r="15691">
      <c r="A15691" s="10">
        <v>45238.0</v>
      </c>
      <c r="B15691" s="11" t="s">
        <v>91</v>
      </c>
      <c r="C15691" s="12">
        <v>4.0</v>
      </c>
      <c r="D15691" s="12">
        <f t="shared" si="1"/>
        <v>8</v>
      </c>
    </row>
    <row r="15692">
      <c r="A15692" s="10">
        <v>45238.0</v>
      </c>
      <c r="B15692" s="11" t="s">
        <v>73</v>
      </c>
      <c r="C15692" s="12">
        <v>4.0</v>
      </c>
      <c r="D15692" s="12">
        <f t="shared" si="1"/>
        <v>8</v>
      </c>
    </row>
    <row r="15693">
      <c r="A15693" s="10">
        <v>45231.0</v>
      </c>
      <c r="B15693" s="11" t="s">
        <v>1017</v>
      </c>
      <c r="C15693" s="12">
        <v>4.0</v>
      </c>
      <c r="D15693" s="12">
        <f t="shared" si="1"/>
        <v>1</v>
      </c>
    </row>
    <row r="15694">
      <c r="A15694" s="10">
        <v>45231.0</v>
      </c>
      <c r="B15694" s="11" t="s">
        <v>7422</v>
      </c>
      <c r="C15694" s="12">
        <v>4.0</v>
      </c>
      <c r="D15694" s="12">
        <f t="shared" si="1"/>
        <v>1</v>
      </c>
    </row>
    <row r="15695">
      <c r="A15695" s="10">
        <v>45240.0</v>
      </c>
      <c r="B15695" s="11" t="s">
        <v>4521</v>
      </c>
      <c r="C15695" s="12">
        <v>4.0</v>
      </c>
      <c r="D15695" s="12">
        <f t="shared" si="1"/>
        <v>10</v>
      </c>
    </row>
    <row r="15696">
      <c r="A15696" s="10">
        <v>45240.0</v>
      </c>
      <c r="B15696" s="11" t="s">
        <v>1020</v>
      </c>
      <c r="C15696" s="12">
        <v>4.0</v>
      </c>
      <c r="D15696" s="12">
        <f t="shared" si="1"/>
        <v>10</v>
      </c>
    </row>
    <row r="15697">
      <c r="A15697" s="10">
        <v>45233.0</v>
      </c>
      <c r="B15697" s="11" t="s">
        <v>2938</v>
      </c>
      <c r="C15697" s="12">
        <v>4.0</v>
      </c>
      <c r="D15697" s="12">
        <f t="shared" si="1"/>
        <v>3</v>
      </c>
    </row>
    <row r="15698">
      <c r="A15698" s="10">
        <v>45233.0</v>
      </c>
      <c r="B15698" s="11" t="s">
        <v>7423</v>
      </c>
      <c r="C15698" s="12">
        <v>4.0</v>
      </c>
      <c r="D15698" s="12">
        <f t="shared" si="1"/>
        <v>3</v>
      </c>
    </row>
    <row r="15699">
      <c r="A15699" s="10">
        <v>45233.0</v>
      </c>
      <c r="B15699" s="11" t="s">
        <v>7424</v>
      </c>
      <c r="C15699" s="12">
        <v>4.0</v>
      </c>
      <c r="D15699" s="12">
        <f t="shared" si="1"/>
        <v>3</v>
      </c>
    </row>
    <row r="15700">
      <c r="A15700" s="10">
        <v>45250.0</v>
      </c>
      <c r="B15700" s="11" t="s">
        <v>302</v>
      </c>
      <c r="C15700" s="12">
        <v>4.0</v>
      </c>
      <c r="D15700" s="12">
        <f t="shared" si="1"/>
        <v>20</v>
      </c>
    </row>
    <row r="15701">
      <c r="A15701" s="10">
        <v>45250.0</v>
      </c>
      <c r="B15701" s="11" t="s">
        <v>99</v>
      </c>
      <c r="C15701" s="12">
        <v>4.0</v>
      </c>
      <c r="D15701" s="12">
        <f t="shared" si="1"/>
        <v>20</v>
      </c>
    </row>
    <row r="15702">
      <c r="A15702" s="10">
        <v>45250.0</v>
      </c>
      <c r="B15702" s="11" t="s">
        <v>1112</v>
      </c>
      <c r="C15702" s="12">
        <v>4.0</v>
      </c>
      <c r="D15702" s="12">
        <f t="shared" si="1"/>
        <v>20</v>
      </c>
    </row>
    <row r="15703">
      <c r="A15703" s="10">
        <v>45252.0</v>
      </c>
      <c r="B15703" s="11" t="s">
        <v>5629</v>
      </c>
      <c r="C15703" s="12">
        <v>4.0</v>
      </c>
      <c r="D15703" s="12">
        <f t="shared" si="1"/>
        <v>22</v>
      </c>
    </row>
    <row r="15704">
      <c r="A15704" s="10">
        <v>45252.0</v>
      </c>
      <c r="B15704" s="11" t="s">
        <v>7425</v>
      </c>
      <c r="C15704" s="12">
        <v>4.0</v>
      </c>
      <c r="D15704" s="12">
        <f t="shared" si="1"/>
        <v>22</v>
      </c>
    </row>
    <row r="15705">
      <c r="A15705" s="10">
        <v>45251.0</v>
      </c>
      <c r="B15705" s="11" t="s">
        <v>403</v>
      </c>
      <c r="C15705" s="12">
        <v>4.0</v>
      </c>
      <c r="D15705" s="12">
        <f t="shared" si="1"/>
        <v>21</v>
      </c>
    </row>
    <row r="15706">
      <c r="A15706" s="10">
        <v>45251.0</v>
      </c>
      <c r="B15706" s="11" t="s">
        <v>7426</v>
      </c>
      <c r="C15706" s="12">
        <v>4.0</v>
      </c>
      <c r="D15706" s="12">
        <f t="shared" si="1"/>
        <v>21</v>
      </c>
    </row>
    <row r="15707">
      <c r="A15707" s="10">
        <v>45251.0</v>
      </c>
      <c r="B15707" s="11" t="s">
        <v>6275</v>
      </c>
      <c r="C15707" s="12">
        <v>4.0</v>
      </c>
      <c r="D15707" s="12">
        <f t="shared" si="1"/>
        <v>21</v>
      </c>
    </row>
    <row r="15708">
      <c r="A15708" s="10">
        <v>45251.0</v>
      </c>
      <c r="B15708" s="11" t="s">
        <v>6316</v>
      </c>
      <c r="C15708" s="12">
        <v>4.0</v>
      </c>
      <c r="D15708" s="12">
        <f t="shared" si="1"/>
        <v>21</v>
      </c>
    </row>
    <row r="15709">
      <c r="A15709" s="10">
        <v>45251.0</v>
      </c>
      <c r="B15709" s="11" t="s">
        <v>124</v>
      </c>
      <c r="C15709" s="12">
        <v>4.0</v>
      </c>
      <c r="D15709" s="12">
        <f t="shared" si="1"/>
        <v>21</v>
      </c>
    </row>
    <row r="15710">
      <c r="A15710" s="10">
        <v>45257.0</v>
      </c>
      <c r="B15710" s="11" t="s">
        <v>7004</v>
      </c>
      <c r="C15710" s="12">
        <v>4.0</v>
      </c>
      <c r="D15710" s="12">
        <f t="shared" si="1"/>
        <v>27</v>
      </c>
    </row>
    <row r="15711">
      <c r="A15711" s="10">
        <v>45257.0</v>
      </c>
      <c r="B15711" s="11" t="s">
        <v>7427</v>
      </c>
      <c r="C15711" s="12">
        <v>4.0</v>
      </c>
      <c r="D15711" s="12">
        <f t="shared" si="1"/>
        <v>27</v>
      </c>
    </row>
    <row r="15712">
      <c r="A15712" s="10">
        <v>45257.0</v>
      </c>
      <c r="B15712" s="11" t="s">
        <v>101</v>
      </c>
      <c r="C15712" s="12">
        <v>4.0</v>
      </c>
      <c r="D15712" s="12">
        <f t="shared" si="1"/>
        <v>27</v>
      </c>
    </row>
    <row r="15713">
      <c r="A15713" s="10">
        <v>45260.0</v>
      </c>
      <c r="B15713" s="11" t="s">
        <v>120</v>
      </c>
      <c r="C15713" s="12">
        <v>4.0</v>
      </c>
      <c r="D15713" s="12">
        <f t="shared" si="1"/>
        <v>30</v>
      </c>
    </row>
    <row r="15714">
      <c r="A15714" s="10">
        <v>45260.0</v>
      </c>
      <c r="B15714" s="11" t="s">
        <v>7428</v>
      </c>
      <c r="C15714" s="12">
        <v>4.0</v>
      </c>
      <c r="D15714" s="12">
        <f t="shared" si="1"/>
        <v>30</v>
      </c>
    </row>
    <row r="15715">
      <c r="A15715" s="10">
        <v>45260.0</v>
      </c>
      <c r="B15715" s="11" t="s">
        <v>224</v>
      </c>
      <c r="C15715" s="12">
        <v>4.0</v>
      </c>
      <c r="D15715" s="12">
        <f t="shared" si="1"/>
        <v>30</v>
      </c>
    </row>
    <row r="15716">
      <c r="A15716" s="10">
        <v>45260.0</v>
      </c>
      <c r="B15716" s="11" t="s">
        <v>80</v>
      </c>
      <c r="C15716" s="12">
        <v>4.0</v>
      </c>
      <c r="D15716" s="12">
        <f t="shared" si="1"/>
        <v>30</v>
      </c>
    </row>
    <row r="15717">
      <c r="A15717" s="10">
        <v>45239.0</v>
      </c>
      <c r="B15717" s="11" t="s">
        <v>7429</v>
      </c>
      <c r="C15717" s="12">
        <v>4.0</v>
      </c>
      <c r="D15717" s="12">
        <f t="shared" si="1"/>
        <v>9</v>
      </c>
    </row>
    <row r="15718">
      <c r="A15718" s="10">
        <v>45239.0</v>
      </c>
      <c r="B15718" s="11" t="s">
        <v>1642</v>
      </c>
      <c r="C15718" s="12">
        <v>4.0</v>
      </c>
      <c r="D15718" s="12">
        <f t="shared" si="1"/>
        <v>9</v>
      </c>
    </row>
    <row r="15719">
      <c r="A15719" s="10">
        <v>45239.0</v>
      </c>
      <c r="B15719" s="11" t="s">
        <v>7430</v>
      </c>
      <c r="C15719" s="12">
        <v>4.0</v>
      </c>
      <c r="D15719" s="12">
        <f t="shared" si="1"/>
        <v>9</v>
      </c>
    </row>
    <row r="15720">
      <c r="A15720" s="10">
        <v>45239.0</v>
      </c>
      <c r="B15720" s="11" t="s">
        <v>87</v>
      </c>
      <c r="C15720" s="12">
        <v>4.0</v>
      </c>
      <c r="D15720" s="12">
        <f t="shared" si="1"/>
        <v>9</v>
      </c>
    </row>
    <row r="15721">
      <c r="A15721" s="10">
        <v>45239.0</v>
      </c>
      <c r="B15721" s="11" t="s">
        <v>7431</v>
      </c>
      <c r="C15721" s="12">
        <v>4.0</v>
      </c>
      <c r="D15721" s="12">
        <f t="shared" si="1"/>
        <v>9</v>
      </c>
    </row>
    <row r="15722">
      <c r="A15722" s="10">
        <v>45239.0</v>
      </c>
      <c r="B15722" s="11" t="s">
        <v>2420</v>
      </c>
      <c r="C15722" s="12">
        <v>4.0</v>
      </c>
      <c r="D15722" s="12">
        <f t="shared" si="1"/>
        <v>9</v>
      </c>
    </row>
    <row r="15723">
      <c r="A15723" s="10">
        <v>45239.0</v>
      </c>
      <c r="B15723" s="11" t="s">
        <v>6105</v>
      </c>
      <c r="C15723" s="12">
        <v>4.0</v>
      </c>
      <c r="D15723" s="12">
        <f t="shared" si="1"/>
        <v>9</v>
      </c>
    </row>
    <row r="15724">
      <c r="A15724" s="10">
        <v>45239.0</v>
      </c>
      <c r="B15724" s="11" t="s">
        <v>6346</v>
      </c>
      <c r="C15724" s="12">
        <v>4.0</v>
      </c>
      <c r="D15724" s="12">
        <f t="shared" si="1"/>
        <v>9</v>
      </c>
    </row>
    <row r="15725">
      <c r="A15725" s="10">
        <v>45239.0</v>
      </c>
      <c r="B15725" s="11" t="s">
        <v>7432</v>
      </c>
      <c r="C15725" s="12">
        <v>4.0</v>
      </c>
      <c r="D15725" s="12">
        <f t="shared" si="1"/>
        <v>9</v>
      </c>
    </row>
    <row r="15726">
      <c r="A15726" s="10">
        <v>45232.0</v>
      </c>
      <c r="B15726" s="11" t="s">
        <v>7433</v>
      </c>
      <c r="C15726" s="12">
        <v>4.0</v>
      </c>
      <c r="D15726" s="12">
        <f t="shared" si="1"/>
        <v>2</v>
      </c>
    </row>
    <row r="15727">
      <c r="A15727" s="10">
        <v>45237.0</v>
      </c>
      <c r="B15727" s="11" t="s">
        <v>7343</v>
      </c>
      <c r="C15727" s="12">
        <v>4.0</v>
      </c>
      <c r="D15727" s="12">
        <f t="shared" si="1"/>
        <v>7</v>
      </c>
    </row>
    <row r="15728">
      <c r="A15728" s="10">
        <v>45237.0</v>
      </c>
      <c r="B15728" s="11" t="s">
        <v>255</v>
      </c>
      <c r="C15728" s="12">
        <v>4.0</v>
      </c>
      <c r="D15728" s="12">
        <f t="shared" si="1"/>
        <v>7</v>
      </c>
    </row>
    <row r="15729">
      <c r="A15729" s="10">
        <v>45237.0</v>
      </c>
      <c r="B15729" s="11" t="s">
        <v>7434</v>
      </c>
      <c r="C15729" s="12">
        <v>4.0</v>
      </c>
      <c r="D15729" s="12">
        <f t="shared" si="1"/>
        <v>7</v>
      </c>
    </row>
    <row r="15730">
      <c r="A15730" s="10">
        <v>45255.0</v>
      </c>
      <c r="B15730" s="11" t="s">
        <v>350</v>
      </c>
      <c r="C15730" s="12">
        <v>4.0</v>
      </c>
      <c r="D15730" s="12">
        <f t="shared" si="1"/>
        <v>25</v>
      </c>
    </row>
    <row r="15731">
      <c r="A15731" s="10">
        <v>45255.0</v>
      </c>
      <c r="B15731" s="11" t="s">
        <v>1082</v>
      </c>
      <c r="C15731" s="12">
        <v>4.0</v>
      </c>
      <c r="D15731" s="12">
        <f t="shared" si="1"/>
        <v>25</v>
      </c>
    </row>
    <row r="15732">
      <c r="A15732" s="10">
        <v>45247.0</v>
      </c>
      <c r="B15732" s="11" t="s">
        <v>302</v>
      </c>
      <c r="C15732" s="12">
        <v>4.0</v>
      </c>
      <c r="D15732" s="12">
        <f t="shared" si="1"/>
        <v>17</v>
      </c>
    </row>
    <row r="15733">
      <c r="A15733" s="10">
        <v>45247.0</v>
      </c>
      <c r="B15733" s="11" t="s">
        <v>7435</v>
      </c>
      <c r="C15733" s="12">
        <v>4.0</v>
      </c>
      <c r="D15733" s="12">
        <f t="shared" si="1"/>
        <v>17</v>
      </c>
    </row>
    <row r="15734">
      <c r="A15734" s="10">
        <v>45247.0</v>
      </c>
      <c r="B15734" s="11" t="s">
        <v>7088</v>
      </c>
      <c r="C15734" s="12">
        <v>4.0</v>
      </c>
      <c r="D15734" s="12">
        <f t="shared" si="1"/>
        <v>17</v>
      </c>
    </row>
    <row r="15735">
      <c r="A15735" s="10">
        <v>45253.0</v>
      </c>
      <c r="B15735" s="11" t="s">
        <v>3055</v>
      </c>
      <c r="C15735" s="12">
        <v>4.0</v>
      </c>
      <c r="D15735" s="12">
        <f t="shared" si="1"/>
        <v>23</v>
      </c>
    </row>
    <row r="15736">
      <c r="A15736" s="10">
        <v>45253.0</v>
      </c>
      <c r="B15736" s="11" t="s">
        <v>5249</v>
      </c>
      <c r="C15736" s="12">
        <v>4.0</v>
      </c>
      <c r="D15736" s="12">
        <f t="shared" si="1"/>
        <v>23</v>
      </c>
    </row>
    <row r="15737">
      <c r="A15737" s="10">
        <v>45253.0</v>
      </c>
      <c r="B15737" s="11" t="s">
        <v>2827</v>
      </c>
      <c r="C15737" s="12">
        <v>4.0</v>
      </c>
      <c r="D15737" s="12">
        <f t="shared" si="1"/>
        <v>23</v>
      </c>
    </row>
    <row r="15738">
      <c r="A15738" s="10">
        <v>45253.0</v>
      </c>
      <c r="B15738" s="11" t="s">
        <v>4848</v>
      </c>
      <c r="C15738" s="12">
        <v>4.0</v>
      </c>
      <c r="D15738" s="12">
        <f t="shared" si="1"/>
        <v>23</v>
      </c>
    </row>
    <row r="15739">
      <c r="A15739" s="10">
        <v>45253.0</v>
      </c>
      <c r="B15739" s="11" t="s">
        <v>6312</v>
      </c>
      <c r="C15739" s="12">
        <v>4.0</v>
      </c>
      <c r="D15739" s="12">
        <f t="shared" si="1"/>
        <v>23</v>
      </c>
    </row>
    <row r="15740">
      <c r="A15740" s="10">
        <v>45235.0</v>
      </c>
      <c r="B15740" s="11" t="s">
        <v>548</v>
      </c>
      <c r="C15740" s="12">
        <v>4.0</v>
      </c>
      <c r="D15740" s="12">
        <f t="shared" si="1"/>
        <v>5</v>
      </c>
    </row>
    <row r="15741">
      <c r="A15741" s="10">
        <v>45235.0</v>
      </c>
      <c r="B15741" s="11" t="s">
        <v>7086</v>
      </c>
      <c r="C15741" s="12">
        <v>4.0</v>
      </c>
      <c r="D15741" s="12">
        <f t="shared" si="1"/>
        <v>5</v>
      </c>
    </row>
    <row r="15742">
      <c r="A15742" s="10">
        <v>45235.0</v>
      </c>
      <c r="B15742" s="11" t="s">
        <v>7436</v>
      </c>
      <c r="C15742" s="12">
        <v>4.0</v>
      </c>
      <c r="D15742" s="12">
        <f t="shared" si="1"/>
        <v>5</v>
      </c>
    </row>
    <row r="15743">
      <c r="A15743" s="10">
        <v>45254.0</v>
      </c>
      <c r="B15743" s="11" t="s">
        <v>7437</v>
      </c>
      <c r="C15743" s="12">
        <v>4.0</v>
      </c>
      <c r="D15743" s="12">
        <f t="shared" si="1"/>
        <v>24</v>
      </c>
    </row>
    <row r="15744">
      <c r="A15744" s="10">
        <v>45254.0</v>
      </c>
      <c r="B15744" s="11" t="s">
        <v>2778</v>
      </c>
      <c r="C15744" s="12">
        <v>4.0</v>
      </c>
      <c r="D15744" s="12">
        <f t="shared" si="1"/>
        <v>24</v>
      </c>
    </row>
    <row r="15745">
      <c r="A15745" s="10">
        <v>45254.0</v>
      </c>
      <c r="B15745" s="11" t="s">
        <v>192</v>
      </c>
      <c r="C15745" s="12">
        <v>4.0</v>
      </c>
      <c r="D15745" s="12">
        <f t="shared" si="1"/>
        <v>24</v>
      </c>
    </row>
    <row r="15746">
      <c r="A15746" s="10">
        <v>45246.0</v>
      </c>
      <c r="B15746" s="11" t="s">
        <v>302</v>
      </c>
      <c r="C15746" s="12">
        <v>4.0</v>
      </c>
      <c r="D15746" s="12">
        <f t="shared" si="1"/>
        <v>16</v>
      </c>
    </row>
    <row r="15747">
      <c r="A15747" s="10">
        <v>45246.0</v>
      </c>
      <c r="B15747" s="11" t="s">
        <v>2698</v>
      </c>
      <c r="C15747" s="12">
        <v>4.0</v>
      </c>
      <c r="D15747" s="12">
        <f t="shared" si="1"/>
        <v>16</v>
      </c>
    </row>
    <row r="15748">
      <c r="A15748" s="10">
        <v>45246.0</v>
      </c>
      <c r="B15748" s="11" t="s">
        <v>97</v>
      </c>
      <c r="C15748" s="12">
        <v>4.0</v>
      </c>
      <c r="D15748" s="12">
        <f t="shared" si="1"/>
        <v>16</v>
      </c>
    </row>
    <row r="15749">
      <c r="A15749" s="10">
        <v>45246.0</v>
      </c>
      <c r="B15749" s="11" t="s">
        <v>7438</v>
      </c>
      <c r="C15749" s="12">
        <v>4.0</v>
      </c>
      <c r="D15749" s="12">
        <f t="shared" si="1"/>
        <v>16</v>
      </c>
    </row>
    <row r="15750">
      <c r="A15750" s="10">
        <v>45246.0</v>
      </c>
      <c r="B15750" s="11" t="s">
        <v>82</v>
      </c>
      <c r="C15750" s="12">
        <v>4.0</v>
      </c>
      <c r="D15750" s="12">
        <f t="shared" si="1"/>
        <v>16</v>
      </c>
    </row>
    <row r="15751">
      <c r="A15751" s="10">
        <v>45234.0</v>
      </c>
      <c r="B15751" s="11" t="s">
        <v>7439</v>
      </c>
      <c r="C15751" s="12">
        <v>4.0</v>
      </c>
      <c r="D15751" s="12">
        <f t="shared" si="1"/>
        <v>4</v>
      </c>
    </row>
    <row r="15752">
      <c r="A15752" s="10">
        <v>45234.0</v>
      </c>
      <c r="B15752" s="11" t="s">
        <v>7440</v>
      </c>
      <c r="C15752" s="12">
        <v>4.0</v>
      </c>
      <c r="D15752" s="12">
        <f t="shared" si="1"/>
        <v>4</v>
      </c>
    </row>
    <row r="15753">
      <c r="A15753" s="10">
        <v>45236.0</v>
      </c>
      <c r="B15753" s="11" t="s">
        <v>2909</v>
      </c>
      <c r="C15753" s="12">
        <v>4.0</v>
      </c>
      <c r="D15753" s="12">
        <f t="shared" si="1"/>
        <v>6</v>
      </c>
    </row>
    <row r="15754">
      <c r="A15754" s="10">
        <v>45243.0</v>
      </c>
      <c r="B15754" s="11" t="s">
        <v>533</v>
      </c>
      <c r="C15754" s="12">
        <v>4.0</v>
      </c>
      <c r="D15754" s="12">
        <f t="shared" si="1"/>
        <v>13</v>
      </c>
    </row>
    <row r="15755">
      <c r="A15755" s="10">
        <v>45243.0</v>
      </c>
      <c r="B15755" s="11" t="s">
        <v>1511</v>
      </c>
      <c r="C15755" s="12">
        <v>4.0</v>
      </c>
      <c r="D15755" s="12">
        <f t="shared" si="1"/>
        <v>13</v>
      </c>
    </row>
    <row r="15756">
      <c r="A15756" s="10">
        <v>45243.0</v>
      </c>
      <c r="B15756" s="11" t="s">
        <v>7441</v>
      </c>
      <c r="C15756" s="12">
        <v>4.0</v>
      </c>
      <c r="D15756" s="12">
        <f t="shared" si="1"/>
        <v>13</v>
      </c>
    </row>
    <row r="15757">
      <c r="A15757" s="10">
        <v>45244.0</v>
      </c>
      <c r="B15757" s="11" t="s">
        <v>7442</v>
      </c>
      <c r="C15757" s="12">
        <v>4.0</v>
      </c>
      <c r="D15757" s="12">
        <f t="shared" si="1"/>
        <v>14</v>
      </c>
    </row>
    <row r="15758">
      <c r="A15758" s="10">
        <v>45249.0</v>
      </c>
      <c r="B15758" s="11" t="s">
        <v>7443</v>
      </c>
      <c r="C15758" s="12">
        <v>4.0</v>
      </c>
      <c r="D15758" s="12">
        <f t="shared" si="1"/>
        <v>19</v>
      </c>
    </row>
    <row r="15759">
      <c r="A15759" s="10">
        <v>45245.0</v>
      </c>
      <c r="B15759" s="11" t="s">
        <v>4693</v>
      </c>
      <c r="C15759" s="12">
        <v>4.0</v>
      </c>
      <c r="D15759" s="12">
        <f t="shared" si="1"/>
        <v>15</v>
      </c>
    </row>
    <row r="15760">
      <c r="A15760" s="10">
        <v>45241.0</v>
      </c>
      <c r="B15760" s="11" t="s">
        <v>302</v>
      </c>
      <c r="C15760" s="12">
        <v>4.0</v>
      </c>
      <c r="D15760" s="12">
        <f t="shared" si="1"/>
        <v>11</v>
      </c>
    </row>
    <row r="15761">
      <c r="A15761" s="10">
        <v>45241.0</v>
      </c>
      <c r="B15761" s="11" t="s">
        <v>7444</v>
      </c>
      <c r="C15761" s="12">
        <v>4.0</v>
      </c>
      <c r="D15761" s="12">
        <f t="shared" si="1"/>
        <v>11</v>
      </c>
    </row>
    <row r="15762">
      <c r="A15762" s="10">
        <v>45258.0</v>
      </c>
      <c r="B15762" s="11" t="s">
        <v>764</v>
      </c>
      <c r="C15762" s="12">
        <v>4.0</v>
      </c>
      <c r="D15762" s="12">
        <f t="shared" si="1"/>
        <v>28</v>
      </c>
    </row>
    <row r="15763">
      <c r="A15763" s="10">
        <v>45258.0</v>
      </c>
      <c r="B15763" s="11" t="s">
        <v>6776</v>
      </c>
      <c r="C15763" s="12">
        <v>4.0</v>
      </c>
      <c r="D15763" s="12">
        <f t="shared" si="1"/>
        <v>28</v>
      </c>
    </row>
    <row r="15764">
      <c r="A15764" s="10">
        <v>45258.0</v>
      </c>
      <c r="B15764" s="11" t="s">
        <v>7445</v>
      </c>
      <c r="C15764" s="12">
        <v>4.0</v>
      </c>
      <c r="D15764" s="12">
        <f t="shared" si="1"/>
        <v>28</v>
      </c>
    </row>
    <row r="15765">
      <c r="A15765" s="10">
        <v>45248.0</v>
      </c>
      <c r="B15765" s="11" t="s">
        <v>6439</v>
      </c>
      <c r="C15765" s="12">
        <v>4.0</v>
      </c>
      <c r="D15765" s="12">
        <f t="shared" si="1"/>
        <v>18</v>
      </c>
    </row>
    <row r="15766">
      <c r="A15766" s="10">
        <v>45248.0</v>
      </c>
      <c r="B15766" s="11" t="s">
        <v>33</v>
      </c>
      <c r="C15766" s="12">
        <v>4.0</v>
      </c>
      <c r="D15766" s="12">
        <f t="shared" si="1"/>
        <v>18</v>
      </c>
    </row>
    <row r="15767">
      <c r="A15767" s="10">
        <v>45248.0</v>
      </c>
      <c r="B15767" s="11" t="s">
        <v>5932</v>
      </c>
      <c r="C15767" s="12">
        <v>4.0</v>
      </c>
      <c r="D15767" s="12">
        <f t="shared" si="1"/>
        <v>18</v>
      </c>
    </row>
    <row r="15768">
      <c r="A15768" s="10">
        <v>45248.0</v>
      </c>
      <c r="B15768" s="11" t="s">
        <v>2953</v>
      </c>
      <c r="C15768" s="12">
        <v>4.0</v>
      </c>
      <c r="D15768" s="12">
        <f t="shared" si="1"/>
        <v>18</v>
      </c>
    </row>
    <row r="15769">
      <c r="A15769" s="10">
        <v>45259.0</v>
      </c>
      <c r="B15769" s="11" t="s">
        <v>3928</v>
      </c>
      <c r="C15769" s="12">
        <v>4.0</v>
      </c>
      <c r="D15769" s="12">
        <f t="shared" si="1"/>
        <v>29</v>
      </c>
    </row>
    <row r="15770">
      <c r="A15770" s="10">
        <v>45259.0</v>
      </c>
      <c r="B15770" s="11" t="s">
        <v>7446</v>
      </c>
      <c r="C15770" s="12">
        <v>4.0</v>
      </c>
      <c r="D15770" s="12">
        <f t="shared" si="1"/>
        <v>29</v>
      </c>
    </row>
    <row r="15771">
      <c r="A15771" s="10">
        <v>45242.0</v>
      </c>
      <c r="B15771" s="11" t="s">
        <v>4610</v>
      </c>
      <c r="C15771" s="12">
        <v>4.0</v>
      </c>
      <c r="D15771" s="12">
        <f t="shared" si="1"/>
        <v>12</v>
      </c>
    </row>
    <row r="15772">
      <c r="A15772" s="10">
        <v>45238.0</v>
      </c>
      <c r="B15772" s="11" t="s">
        <v>1733</v>
      </c>
      <c r="C15772" s="12">
        <v>4.0</v>
      </c>
      <c r="D15772" s="12">
        <f t="shared" si="1"/>
        <v>8</v>
      </c>
    </row>
    <row r="15773">
      <c r="A15773" s="10">
        <v>45238.0</v>
      </c>
      <c r="B15773" s="11" t="s">
        <v>100</v>
      </c>
      <c r="C15773" s="12">
        <v>4.0</v>
      </c>
      <c r="D15773" s="12">
        <f t="shared" si="1"/>
        <v>8</v>
      </c>
    </row>
    <row r="15774">
      <c r="A15774" s="10">
        <v>45238.0</v>
      </c>
      <c r="B15774" s="11" t="s">
        <v>2569</v>
      </c>
      <c r="C15774" s="12">
        <v>4.0</v>
      </c>
      <c r="D15774" s="12">
        <f t="shared" si="1"/>
        <v>8</v>
      </c>
    </row>
    <row r="15775">
      <c r="A15775" s="10">
        <v>45240.0</v>
      </c>
      <c r="B15775" s="11" t="s">
        <v>1121</v>
      </c>
      <c r="C15775" s="12">
        <v>4.0</v>
      </c>
      <c r="D15775" s="12">
        <f t="shared" si="1"/>
        <v>10</v>
      </c>
    </row>
    <row r="15776">
      <c r="A15776" s="10">
        <v>45240.0</v>
      </c>
      <c r="B15776" s="11" t="s">
        <v>403</v>
      </c>
      <c r="C15776" s="12">
        <v>4.0</v>
      </c>
      <c r="D15776" s="12">
        <f t="shared" si="1"/>
        <v>10</v>
      </c>
    </row>
    <row r="15777">
      <c r="A15777" s="10">
        <v>45233.0</v>
      </c>
      <c r="B15777" s="11" t="s">
        <v>7335</v>
      </c>
      <c r="C15777" s="12">
        <v>4.0</v>
      </c>
      <c r="D15777" s="12">
        <f t="shared" si="1"/>
        <v>3</v>
      </c>
    </row>
    <row r="15778">
      <c r="A15778" s="10">
        <v>45250.0</v>
      </c>
      <c r="B15778" s="11" t="s">
        <v>800</v>
      </c>
      <c r="C15778" s="12">
        <v>4.0</v>
      </c>
      <c r="D15778" s="12">
        <f t="shared" si="1"/>
        <v>20</v>
      </c>
    </row>
    <row r="15779">
      <c r="A15779" s="10">
        <v>45250.0</v>
      </c>
      <c r="B15779" s="11" t="s">
        <v>414</v>
      </c>
      <c r="C15779" s="12">
        <v>4.0</v>
      </c>
      <c r="D15779" s="12">
        <f t="shared" si="1"/>
        <v>20</v>
      </c>
    </row>
    <row r="15780">
      <c r="A15780" s="10">
        <v>45250.0</v>
      </c>
      <c r="B15780" s="11" t="s">
        <v>6363</v>
      </c>
      <c r="C15780" s="12">
        <v>4.0</v>
      </c>
      <c r="D15780" s="12">
        <f t="shared" si="1"/>
        <v>20</v>
      </c>
    </row>
    <row r="15781">
      <c r="A15781" s="10">
        <v>45252.0</v>
      </c>
      <c r="B15781" s="11" t="s">
        <v>4522</v>
      </c>
      <c r="C15781" s="12">
        <v>4.0</v>
      </c>
      <c r="D15781" s="12">
        <f t="shared" si="1"/>
        <v>22</v>
      </c>
    </row>
    <row r="15782">
      <c r="A15782" s="10">
        <v>45252.0</v>
      </c>
      <c r="B15782" s="11" t="s">
        <v>5606</v>
      </c>
      <c r="C15782" s="12">
        <v>4.0</v>
      </c>
      <c r="D15782" s="12">
        <f t="shared" si="1"/>
        <v>22</v>
      </c>
    </row>
    <row r="15783">
      <c r="A15783" s="10">
        <v>45252.0</v>
      </c>
      <c r="B15783" s="11" t="s">
        <v>1225</v>
      </c>
      <c r="C15783" s="12">
        <v>4.0</v>
      </c>
      <c r="D15783" s="12">
        <f t="shared" si="1"/>
        <v>22</v>
      </c>
    </row>
    <row r="15784">
      <c r="A15784" s="10">
        <v>45252.0</v>
      </c>
      <c r="B15784" s="11" t="s">
        <v>4162</v>
      </c>
      <c r="C15784" s="12">
        <v>4.0</v>
      </c>
      <c r="D15784" s="12">
        <f t="shared" si="1"/>
        <v>22</v>
      </c>
    </row>
    <row r="15785">
      <c r="A15785" s="10">
        <v>45257.0</v>
      </c>
      <c r="B15785" s="11" t="s">
        <v>1674</v>
      </c>
      <c r="C15785" s="12">
        <v>4.0</v>
      </c>
      <c r="D15785" s="12">
        <f t="shared" si="1"/>
        <v>27</v>
      </c>
    </row>
    <row r="15786">
      <c r="A15786" s="10">
        <v>45257.0</v>
      </c>
      <c r="B15786" s="11" t="s">
        <v>5065</v>
      </c>
      <c r="C15786" s="12">
        <v>4.0</v>
      </c>
      <c r="D15786" s="12">
        <f t="shared" si="1"/>
        <v>27</v>
      </c>
    </row>
    <row r="15787">
      <c r="A15787" s="10">
        <v>45260.0</v>
      </c>
      <c r="B15787" s="11" t="s">
        <v>55</v>
      </c>
      <c r="C15787" s="12">
        <v>4.0</v>
      </c>
      <c r="D15787" s="12">
        <f t="shared" si="1"/>
        <v>30</v>
      </c>
    </row>
    <row r="15788">
      <c r="A15788" s="10">
        <v>45260.0</v>
      </c>
      <c r="B15788" s="11" t="s">
        <v>6029</v>
      </c>
      <c r="C15788" s="12">
        <v>4.0</v>
      </c>
      <c r="D15788" s="12">
        <f t="shared" si="1"/>
        <v>30</v>
      </c>
    </row>
    <row r="15789">
      <c r="A15789" s="10">
        <v>45260.0</v>
      </c>
      <c r="B15789" s="11" t="s">
        <v>2455</v>
      </c>
      <c r="C15789" s="12">
        <v>4.0</v>
      </c>
      <c r="D15789" s="12">
        <f t="shared" si="1"/>
        <v>30</v>
      </c>
    </row>
    <row r="15790">
      <c r="A15790" s="10">
        <v>45239.0</v>
      </c>
      <c r="B15790" s="11" t="s">
        <v>85</v>
      </c>
      <c r="C15790" s="12">
        <v>4.0</v>
      </c>
      <c r="D15790" s="12">
        <f t="shared" si="1"/>
        <v>9</v>
      </c>
    </row>
    <row r="15791">
      <c r="A15791" s="10">
        <v>45239.0</v>
      </c>
      <c r="B15791" s="11" t="s">
        <v>6298</v>
      </c>
      <c r="C15791" s="12">
        <v>4.0</v>
      </c>
      <c r="D15791" s="12">
        <f t="shared" si="1"/>
        <v>9</v>
      </c>
    </row>
    <row r="15792">
      <c r="A15792" s="10">
        <v>45239.0</v>
      </c>
      <c r="B15792" s="11" t="s">
        <v>3449</v>
      </c>
      <c r="C15792" s="12">
        <v>4.0</v>
      </c>
      <c r="D15792" s="12">
        <f t="shared" si="1"/>
        <v>9</v>
      </c>
    </row>
    <row r="15793">
      <c r="A15793" s="10">
        <v>45239.0</v>
      </c>
      <c r="B15793" s="11" t="s">
        <v>1020</v>
      </c>
      <c r="C15793" s="12">
        <v>4.0</v>
      </c>
      <c r="D15793" s="12">
        <f t="shared" si="1"/>
        <v>9</v>
      </c>
    </row>
    <row r="15794">
      <c r="A15794" s="10">
        <v>45239.0</v>
      </c>
      <c r="B15794" s="11" t="s">
        <v>135</v>
      </c>
      <c r="C15794" s="12">
        <v>4.0</v>
      </c>
      <c r="D15794" s="12">
        <f t="shared" si="1"/>
        <v>9</v>
      </c>
    </row>
    <row r="15795">
      <c r="A15795" s="10">
        <v>45232.0</v>
      </c>
      <c r="B15795" s="11" t="s">
        <v>2302</v>
      </c>
      <c r="C15795" s="12">
        <v>4.0</v>
      </c>
      <c r="D15795" s="12">
        <f t="shared" si="1"/>
        <v>2</v>
      </c>
    </row>
    <row r="15796">
      <c r="A15796" s="10">
        <v>45232.0</v>
      </c>
      <c r="B15796" s="11" t="s">
        <v>7447</v>
      </c>
      <c r="C15796" s="12">
        <v>4.0</v>
      </c>
      <c r="D15796" s="12">
        <f t="shared" si="1"/>
        <v>2</v>
      </c>
    </row>
    <row r="15797">
      <c r="A15797" s="10">
        <v>45232.0</v>
      </c>
      <c r="B15797" s="11" t="s">
        <v>7448</v>
      </c>
      <c r="C15797" s="12">
        <v>4.0</v>
      </c>
      <c r="D15797" s="12">
        <f t="shared" si="1"/>
        <v>2</v>
      </c>
    </row>
    <row r="15798">
      <c r="A15798" s="10">
        <v>45232.0</v>
      </c>
      <c r="B15798" s="11" t="s">
        <v>6298</v>
      </c>
      <c r="C15798" s="12">
        <v>4.0</v>
      </c>
      <c r="D15798" s="12">
        <f t="shared" si="1"/>
        <v>2</v>
      </c>
    </row>
    <row r="15799">
      <c r="A15799" s="10">
        <v>45237.0</v>
      </c>
      <c r="B15799" s="11" t="s">
        <v>7449</v>
      </c>
      <c r="C15799" s="12">
        <v>4.0</v>
      </c>
      <c r="D15799" s="12">
        <f t="shared" si="1"/>
        <v>7</v>
      </c>
    </row>
    <row r="15800">
      <c r="A15800" s="10">
        <v>45237.0</v>
      </c>
      <c r="B15800" s="11" t="s">
        <v>6363</v>
      </c>
      <c r="C15800" s="12">
        <v>4.0</v>
      </c>
      <c r="D15800" s="12">
        <f t="shared" si="1"/>
        <v>7</v>
      </c>
    </row>
    <row r="15801">
      <c r="A15801" s="10">
        <v>45237.0</v>
      </c>
      <c r="B15801" s="11" t="s">
        <v>6029</v>
      </c>
      <c r="C15801" s="12">
        <v>4.0</v>
      </c>
      <c r="D15801" s="12">
        <f t="shared" si="1"/>
        <v>7</v>
      </c>
    </row>
    <row r="15802">
      <c r="A15802" s="10">
        <v>45256.0</v>
      </c>
      <c r="B15802" s="11" t="s">
        <v>4923</v>
      </c>
      <c r="C15802" s="12">
        <v>4.0</v>
      </c>
      <c r="D15802" s="12">
        <f t="shared" si="1"/>
        <v>26</v>
      </c>
    </row>
    <row r="15803">
      <c r="A15803" s="10">
        <v>45255.0</v>
      </c>
      <c r="B15803" s="11" t="s">
        <v>7007</v>
      </c>
      <c r="C15803" s="12">
        <v>4.0</v>
      </c>
      <c r="D15803" s="12">
        <f t="shared" si="1"/>
        <v>25</v>
      </c>
    </row>
    <row r="15804">
      <c r="A15804" s="10">
        <v>45247.0</v>
      </c>
      <c r="B15804" s="11" t="s">
        <v>2249</v>
      </c>
      <c r="C15804" s="12">
        <v>4.0</v>
      </c>
      <c r="D15804" s="12">
        <f t="shared" si="1"/>
        <v>17</v>
      </c>
    </row>
    <row r="15805">
      <c r="A15805" s="10">
        <v>45247.0</v>
      </c>
      <c r="B15805" s="11" t="s">
        <v>662</v>
      </c>
      <c r="C15805" s="12">
        <v>4.0</v>
      </c>
      <c r="D15805" s="12">
        <f t="shared" si="1"/>
        <v>17</v>
      </c>
    </row>
    <row r="15806">
      <c r="A15806" s="10">
        <v>45247.0</v>
      </c>
      <c r="B15806" s="11" t="s">
        <v>418</v>
      </c>
      <c r="C15806" s="12">
        <v>4.0</v>
      </c>
      <c r="D15806" s="12">
        <f t="shared" si="1"/>
        <v>17</v>
      </c>
    </row>
    <row r="15807">
      <c r="A15807" s="10">
        <v>45253.0</v>
      </c>
      <c r="B15807" s="11" t="s">
        <v>27</v>
      </c>
      <c r="C15807" s="12">
        <v>4.0</v>
      </c>
      <c r="D15807" s="12">
        <f t="shared" si="1"/>
        <v>23</v>
      </c>
    </row>
    <row r="15808">
      <c r="A15808" s="10">
        <v>45253.0</v>
      </c>
      <c r="B15808" s="11" t="s">
        <v>97</v>
      </c>
      <c r="C15808" s="12">
        <v>4.0</v>
      </c>
      <c r="D15808" s="12">
        <f t="shared" si="1"/>
        <v>23</v>
      </c>
    </row>
    <row r="15809">
      <c r="A15809" s="10">
        <v>45253.0</v>
      </c>
      <c r="B15809" s="11" t="s">
        <v>32</v>
      </c>
      <c r="C15809" s="12">
        <v>4.0</v>
      </c>
      <c r="D15809" s="12">
        <f t="shared" si="1"/>
        <v>23</v>
      </c>
    </row>
    <row r="15810">
      <c r="A15810" s="10">
        <v>45253.0</v>
      </c>
      <c r="B15810" s="11" t="s">
        <v>7450</v>
      </c>
      <c r="C15810" s="12">
        <v>4.0</v>
      </c>
      <c r="D15810" s="12">
        <f t="shared" si="1"/>
        <v>23</v>
      </c>
    </row>
    <row r="15811">
      <c r="A15811" s="10">
        <v>45253.0</v>
      </c>
      <c r="B15811" s="11" t="s">
        <v>420</v>
      </c>
      <c r="C15811" s="12">
        <v>4.0</v>
      </c>
      <c r="D15811" s="12">
        <f t="shared" si="1"/>
        <v>23</v>
      </c>
    </row>
    <row r="15812">
      <c r="A15812" s="10">
        <v>45235.0</v>
      </c>
      <c r="B15812" s="11" t="s">
        <v>7451</v>
      </c>
      <c r="C15812" s="12">
        <v>4.0</v>
      </c>
      <c r="D15812" s="12">
        <f t="shared" si="1"/>
        <v>5</v>
      </c>
    </row>
    <row r="15813">
      <c r="A15813" s="10">
        <v>45254.0</v>
      </c>
      <c r="B15813" s="11" t="s">
        <v>3740</v>
      </c>
      <c r="C15813" s="12">
        <v>4.0</v>
      </c>
      <c r="D15813" s="12">
        <f t="shared" si="1"/>
        <v>24</v>
      </c>
    </row>
    <row r="15814">
      <c r="A15814" s="10">
        <v>45254.0</v>
      </c>
      <c r="B15814" s="11" t="s">
        <v>7452</v>
      </c>
      <c r="C15814" s="12">
        <v>4.0</v>
      </c>
      <c r="D15814" s="12">
        <f t="shared" si="1"/>
        <v>24</v>
      </c>
    </row>
    <row r="15815">
      <c r="A15815" s="10">
        <v>45254.0</v>
      </c>
      <c r="B15815" s="11" t="s">
        <v>7453</v>
      </c>
      <c r="C15815" s="12">
        <v>4.0</v>
      </c>
      <c r="D15815" s="12">
        <f t="shared" si="1"/>
        <v>24</v>
      </c>
    </row>
    <row r="15816">
      <c r="A15816" s="10">
        <v>45254.0</v>
      </c>
      <c r="B15816" s="11" t="s">
        <v>7454</v>
      </c>
      <c r="C15816" s="12">
        <v>4.0</v>
      </c>
      <c r="D15816" s="12">
        <f t="shared" si="1"/>
        <v>24</v>
      </c>
    </row>
    <row r="15817">
      <c r="A15817" s="10">
        <v>45246.0</v>
      </c>
      <c r="B15817" s="11" t="s">
        <v>6916</v>
      </c>
      <c r="C15817" s="12">
        <v>4.0</v>
      </c>
      <c r="D15817" s="12">
        <f t="shared" si="1"/>
        <v>16</v>
      </c>
    </row>
    <row r="15818">
      <c r="A15818" s="10">
        <v>45246.0</v>
      </c>
      <c r="B15818" s="11" t="s">
        <v>4472</v>
      </c>
      <c r="C15818" s="12">
        <v>4.0</v>
      </c>
      <c r="D15818" s="12">
        <f t="shared" si="1"/>
        <v>16</v>
      </c>
    </row>
    <row r="15819">
      <c r="A15819" s="10">
        <v>45246.0</v>
      </c>
      <c r="B15819" s="11" t="s">
        <v>6430</v>
      </c>
      <c r="C15819" s="12">
        <v>4.0</v>
      </c>
      <c r="D15819" s="12">
        <f t="shared" si="1"/>
        <v>16</v>
      </c>
    </row>
    <row r="15820">
      <c r="A15820" s="10">
        <v>45234.0</v>
      </c>
      <c r="B15820" s="11" t="s">
        <v>6153</v>
      </c>
      <c r="C15820" s="12">
        <v>4.0</v>
      </c>
      <c r="D15820" s="12">
        <f t="shared" si="1"/>
        <v>4</v>
      </c>
    </row>
    <row r="15821">
      <c r="A15821" s="10">
        <v>45234.0</v>
      </c>
      <c r="B15821" s="11" t="s">
        <v>7162</v>
      </c>
      <c r="C15821" s="12">
        <v>4.0</v>
      </c>
      <c r="D15821" s="12">
        <f t="shared" si="1"/>
        <v>4</v>
      </c>
    </row>
    <row r="15822">
      <c r="A15822" s="10">
        <v>45236.0</v>
      </c>
      <c r="B15822" s="11" t="s">
        <v>4543</v>
      </c>
      <c r="C15822" s="12">
        <v>4.0</v>
      </c>
      <c r="D15822" s="12">
        <f t="shared" si="1"/>
        <v>6</v>
      </c>
    </row>
    <row r="15823">
      <c r="A15823" s="10">
        <v>45236.0</v>
      </c>
      <c r="B15823" s="11" t="s">
        <v>7409</v>
      </c>
      <c r="C15823" s="12">
        <v>4.0</v>
      </c>
      <c r="D15823" s="12">
        <f t="shared" si="1"/>
        <v>6</v>
      </c>
    </row>
    <row r="15824">
      <c r="A15824" s="10">
        <v>45236.0</v>
      </c>
      <c r="B15824" s="11" t="s">
        <v>2963</v>
      </c>
      <c r="C15824" s="12">
        <v>4.0</v>
      </c>
      <c r="D15824" s="12">
        <f t="shared" si="1"/>
        <v>6</v>
      </c>
    </row>
    <row r="15825">
      <c r="A15825" s="10">
        <v>45236.0</v>
      </c>
      <c r="B15825" s="11" t="s">
        <v>7455</v>
      </c>
      <c r="C15825" s="12">
        <v>4.0</v>
      </c>
      <c r="D15825" s="12">
        <f t="shared" si="1"/>
        <v>6</v>
      </c>
    </row>
    <row r="15826">
      <c r="A15826" s="10">
        <v>45236.0</v>
      </c>
      <c r="B15826" s="11" t="s">
        <v>7456</v>
      </c>
      <c r="C15826" s="12">
        <v>4.0</v>
      </c>
      <c r="D15826" s="12">
        <f t="shared" si="1"/>
        <v>6</v>
      </c>
    </row>
    <row r="15827">
      <c r="A15827" s="10">
        <v>45236.0</v>
      </c>
      <c r="B15827" s="11" t="s">
        <v>7457</v>
      </c>
      <c r="C15827" s="12">
        <v>4.0</v>
      </c>
      <c r="D15827" s="12">
        <f t="shared" si="1"/>
        <v>6</v>
      </c>
    </row>
    <row r="15828">
      <c r="A15828" s="10">
        <v>45243.0</v>
      </c>
      <c r="B15828" s="11" t="s">
        <v>1992</v>
      </c>
      <c r="C15828" s="12">
        <v>4.0</v>
      </c>
      <c r="D15828" s="12">
        <f t="shared" si="1"/>
        <v>13</v>
      </c>
    </row>
    <row r="15829">
      <c r="A15829" s="10">
        <v>45244.0</v>
      </c>
      <c r="B15829" s="11" t="s">
        <v>1098</v>
      </c>
      <c r="C15829" s="12">
        <v>4.0</v>
      </c>
      <c r="D15829" s="12">
        <f t="shared" si="1"/>
        <v>14</v>
      </c>
    </row>
    <row r="15830">
      <c r="A15830" s="10">
        <v>45244.0</v>
      </c>
      <c r="B15830" s="11" t="s">
        <v>1821</v>
      </c>
      <c r="C15830" s="12">
        <v>4.0</v>
      </c>
      <c r="D15830" s="12">
        <f t="shared" si="1"/>
        <v>14</v>
      </c>
    </row>
    <row r="15831">
      <c r="A15831" s="10">
        <v>45244.0</v>
      </c>
      <c r="B15831" s="11" t="s">
        <v>3643</v>
      </c>
      <c r="C15831" s="12">
        <v>4.0</v>
      </c>
      <c r="D15831" s="12">
        <f t="shared" si="1"/>
        <v>14</v>
      </c>
    </row>
    <row r="15832">
      <c r="A15832" s="10">
        <v>45244.0</v>
      </c>
      <c r="B15832" s="11" t="s">
        <v>7458</v>
      </c>
      <c r="C15832" s="12">
        <v>4.0</v>
      </c>
      <c r="D15832" s="12">
        <f t="shared" si="1"/>
        <v>14</v>
      </c>
    </row>
    <row r="15833">
      <c r="A15833" s="10">
        <v>45244.0</v>
      </c>
      <c r="B15833" s="11" t="s">
        <v>6487</v>
      </c>
      <c r="C15833" s="12">
        <v>4.0</v>
      </c>
      <c r="D15833" s="12">
        <f t="shared" si="1"/>
        <v>14</v>
      </c>
    </row>
    <row r="15834">
      <c r="A15834" s="10">
        <v>45244.0</v>
      </c>
      <c r="B15834" s="11" t="s">
        <v>583</v>
      </c>
      <c r="C15834" s="12">
        <v>4.0</v>
      </c>
      <c r="D15834" s="12">
        <f t="shared" si="1"/>
        <v>14</v>
      </c>
    </row>
    <row r="15835">
      <c r="A15835" s="10">
        <v>45244.0</v>
      </c>
      <c r="B15835" s="11" t="s">
        <v>6461</v>
      </c>
      <c r="C15835" s="12">
        <v>4.0</v>
      </c>
      <c r="D15835" s="12">
        <f t="shared" si="1"/>
        <v>14</v>
      </c>
    </row>
    <row r="15836">
      <c r="A15836" s="10">
        <v>45249.0</v>
      </c>
      <c r="B15836" s="11" t="s">
        <v>7459</v>
      </c>
      <c r="C15836" s="12">
        <v>4.0</v>
      </c>
      <c r="D15836" s="12">
        <f t="shared" si="1"/>
        <v>19</v>
      </c>
    </row>
    <row r="15837">
      <c r="A15837" s="10">
        <v>45245.0</v>
      </c>
      <c r="B15837" s="11" t="s">
        <v>414</v>
      </c>
      <c r="C15837" s="12">
        <v>4.0</v>
      </c>
      <c r="D15837" s="12">
        <f t="shared" si="1"/>
        <v>15</v>
      </c>
    </row>
    <row r="15838">
      <c r="A15838" s="10">
        <v>45245.0</v>
      </c>
      <c r="B15838" s="11" t="s">
        <v>3985</v>
      </c>
      <c r="C15838" s="12">
        <v>4.0</v>
      </c>
      <c r="D15838" s="12">
        <f t="shared" si="1"/>
        <v>15</v>
      </c>
    </row>
    <row r="15839">
      <c r="A15839" s="10">
        <v>45245.0</v>
      </c>
      <c r="B15839" s="11" t="s">
        <v>572</v>
      </c>
      <c r="C15839" s="12">
        <v>4.0</v>
      </c>
      <c r="D15839" s="12">
        <f t="shared" si="1"/>
        <v>15</v>
      </c>
    </row>
    <row r="15840">
      <c r="A15840" s="10">
        <v>45245.0</v>
      </c>
      <c r="B15840" s="11" t="s">
        <v>7460</v>
      </c>
      <c r="C15840" s="12">
        <v>4.0</v>
      </c>
      <c r="D15840" s="12">
        <f t="shared" si="1"/>
        <v>15</v>
      </c>
    </row>
    <row r="15841">
      <c r="A15841" s="10">
        <v>45241.0</v>
      </c>
      <c r="B15841" s="11" t="s">
        <v>7461</v>
      </c>
      <c r="C15841" s="12">
        <v>4.0</v>
      </c>
      <c r="D15841" s="12">
        <f t="shared" si="1"/>
        <v>11</v>
      </c>
    </row>
    <row r="15842">
      <c r="A15842" s="10">
        <v>45258.0</v>
      </c>
      <c r="B15842" s="11" t="s">
        <v>7462</v>
      </c>
      <c r="C15842" s="12">
        <v>4.0</v>
      </c>
      <c r="D15842" s="12">
        <f t="shared" si="1"/>
        <v>28</v>
      </c>
    </row>
    <row r="15843">
      <c r="A15843" s="10">
        <v>45258.0</v>
      </c>
      <c r="B15843" s="11" t="s">
        <v>7011</v>
      </c>
      <c r="C15843" s="12">
        <v>4.0</v>
      </c>
      <c r="D15843" s="12">
        <f t="shared" si="1"/>
        <v>28</v>
      </c>
    </row>
    <row r="15844">
      <c r="A15844" s="10">
        <v>45258.0</v>
      </c>
      <c r="B15844" s="11" t="s">
        <v>2870</v>
      </c>
      <c r="C15844" s="12">
        <v>4.0</v>
      </c>
      <c r="D15844" s="12">
        <f t="shared" si="1"/>
        <v>28</v>
      </c>
    </row>
    <row r="15845">
      <c r="A15845" s="10">
        <v>45248.0</v>
      </c>
      <c r="B15845" s="11" t="s">
        <v>142</v>
      </c>
      <c r="C15845" s="12">
        <v>4.0</v>
      </c>
      <c r="D15845" s="12">
        <f t="shared" si="1"/>
        <v>18</v>
      </c>
    </row>
    <row r="15846">
      <c r="A15846" s="10">
        <v>45248.0</v>
      </c>
      <c r="B15846" s="11" t="s">
        <v>6229</v>
      </c>
      <c r="C15846" s="12">
        <v>4.0</v>
      </c>
      <c r="D15846" s="12">
        <f t="shared" si="1"/>
        <v>18</v>
      </c>
    </row>
    <row r="15847">
      <c r="A15847" s="10">
        <v>45248.0</v>
      </c>
      <c r="B15847" s="11" t="s">
        <v>7463</v>
      </c>
      <c r="C15847" s="12">
        <v>4.0</v>
      </c>
      <c r="D15847" s="12">
        <f t="shared" si="1"/>
        <v>18</v>
      </c>
    </row>
    <row r="15848">
      <c r="A15848" s="10">
        <v>45248.0</v>
      </c>
      <c r="B15848" s="11" t="s">
        <v>2106</v>
      </c>
      <c r="C15848" s="12">
        <v>4.0</v>
      </c>
      <c r="D15848" s="12">
        <f t="shared" si="1"/>
        <v>18</v>
      </c>
    </row>
    <row r="15849">
      <c r="A15849" s="10">
        <v>45259.0</v>
      </c>
      <c r="B15849" s="11" t="s">
        <v>145</v>
      </c>
      <c r="C15849" s="12">
        <v>4.0</v>
      </c>
      <c r="D15849" s="12">
        <f t="shared" si="1"/>
        <v>29</v>
      </c>
    </row>
    <row r="15850">
      <c r="A15850" s="10">
        <v>45259.0</v>
      </c>
      <c r="B15850" s="11" t="s">
        <v>7464</v>
      </c>
      <c r="C15850" s="12">
        <v>4.0</v>
      </c>
      <c r="D15850" s="12">
        <f t="shared" si="1"/>
        <v>29</v>
      </c>
    </row>
    <row r="15851">
      <c r="A15851" s="10">
        <v>45242.0</v>
      </c>
      <c r="B15851" s="11" t="s">
        <v>1463</v>
      </c>
      <c r="C15851" s="12">
        <v>4.0</v>
      </c>
      <c r="D15851" s="12">
        <f t="shared" si="1"/>
        <v>12</v>
      </c>
    </row>
    <row r="15852">
      <c r="A15852" s="10">
        <v>45242.0</v>
      </c>
      <c r="B15852" s="11" t="s">
        <v>3568</v>
      </c>
      <c r="C15852" s="12">
        <v>4.0</v>
      </c>
      <c r="D15852" s="12">
        <f t="shared" si="1"/>
        <v>12</v>
      </c>
    </row>
    <row r="15853">
      <c r="A15853" s="10">
        <v>45242.0</v>
      </c>
      <c r="B15853" s="11" t="s">
        <v>7465</v>
      </c>
      <c r="C15853" s="12">
        <v>4.0</v>
      </c>
      <c r="D15853" s="12">
        <f t="shared" si="1"/>
        <v>12</v>
      </c>
    </row>
    <row r="15854">
      <c r="A15854" s="10">
        <v>45238.0</v>
      </c>
      <c r="B15854" s="11" t="s">
        <v>85</v>
      </c>
      <c r="C15854" s="12">
        <v>4.0</v>
      </c>
      <c r="D15854" s="12">
        <f t="shared" si="1"/>
        <v>8</v>
      </c>
    </row>
    <row r="15855">
      <c r="A15855" s="10">
        <v>45238.0</v>
      </c>
      <c r="B15855" s="11" t="s">
        <v>7466</v>
      </c>
      <c r="C15855" s="12">
        <v>4.0</v>
      </c>
      <c r="D15855" s="12">
        <f t="shared" si="1"/>
        <v>8</v>
      </c>
    </row>
    <row r="15856">
      <c r="A15856" s="10">
        <v>45238.0</v>
      </c>
      <c r="B15856" s="11" t="s">
        <v>6661</v>
      </c>
      <c r="C15856" s="12">
        <v>4.0</v>
      </c>
      <c r="D15856" s="12">
        <f t="shared" si="1"/>
        <v>8</v>
      </c>
    </row>
    <row r="15857">
      <c r="A15857" s="10">
        <v>45231.0</v>
      </c>
      <c r="B15857" s="11" t="s">
        <v>7467</v>
      </c>
      <c r="C15857" s="12">
        <v>4.0</v>
      </c>
      <c r="D15857" s="12">
        <f t="shared" si="1"/>
        <v>1</v>
      </c>
    </row>
    <row r="15858">
      <c r="A15858" s="10">
        <v>45240.0</v>
      </c>
      <c r="B15858" s="11" t="s">
        <v>1801</v>
      </c>
      <c r="C15858" s="12">
        <v>4.0</v>
      </c>
      <c r="D15858" s="12">
        <f t="shared" si="1"/>
        <v>10</v>
      </c>
    </row>
    <row r="15859">
      <c r="A15859" s="10">
        <v>45240.0</v>
      </c>
      <c r="B15859" s="11" t="s">
        <v>3505</v>
      </c>
      <c r="C15859" s="12">
        <v>4.0</v>
      </c>
      <c r="D15859" s="12">
        <f t="shared" si="1"/>
        <v>10</v>
      </c>
    </row>
    <row r="15860">
      <c r="A15860" s="10">
        <v>45233.0</v>
      </c>
      <c r="B15860" s="11" t="s">
        <v>3527</v>
      </c>
      <c r="C15860" s="12">
        <v>4.0</v>
      </c>
      <c r="D15860" s="12">
        <f t="shared" si="1"/>
        <v>3</v>
      </c>
    </row>
    <row r="15861">
      <c r="A15861" s="10">
        <v>45233.0</v>
      </c>
      <c r="B15861" s="11" t="s">
        <v>6029</v>
      </c>
      <c r="C15861" s="12">
        <v>4.0</v>
      </c>
      <c r="D15861" s="12">
        <f t="shared" si="1"/>
        <v>3</v>
      </c>
    </row>
    <row r="15862">
      <c r="A15862" s="10">
        <v>45233.0</v>
      </c>
      <c r="B15862" s="11" t="s">
        <v>7468</v>
      </c>
      <c r="C15862" s="12">
        <v>4.0</v>
      </c>
      <c r="D15862" s="12">
        <f t="shared" si="1"/>
        <v>3</v>
      </c>
    </row>
    <row r="15863">
      <c r="A15863" s="10">
        <v>45250.0</v>
      </c>
      <c r="B15863" s="11" t="s">
        <v>3679</v>
      </c>
      <c r="C15863" s="12">
        <v>4.0</v>
      </c>
      <c r="D15863" s="12">
        <f t="shared" si="1"/>
        <v>20</v>
      </c>
    </row>
    <row r="15864">
      <c r="A15864" s="10">
        <v>45250.0</v>
      </c>
      <c r="B15864" s="11" t="s">
        <v>7469</v>
      </c>
      <c r="C15864" s="12">
        <v>4.0</v>
      </c>
      <c r="D15864" s="12">
        <f t="shared" si="1"/>
        <v>20</v>
      </c>
    </row>
    <row r="15865">
      <c r="A15865" s="10">
        <v>45250.0</v>
      </c>
      <c r="B15865" s="11" t="s">
        <v>4993</v>
      </c>
      <c r="C15865" s="12">
        <v>4.0</v>
      </c>
      <c r="D15865" s="12">
        <f t="shared" si="1"/>
        <v>20</v>
      </c>
    </row>
    <row r="15866">
      <c r="A15866" s="10">
        <v>45252.0</v>
      </c>
      <c r="B15866" s="11" t="s">
        <v>1209</v>
      </c>
      <c r="C15866" s="12">
        <v>4.0</v>
      </c>
      <c r="D15866" s="12">
        <f t="shared" si="1"/>
        <v>22</v>
      </c>
    </row>
    <row r="15867">
      <c r="A15867" s="10">
        <v>45252.0</v>
      </c>
      <c r="B15867" s="11" t="s">
        <v>142</v>
      </c>
      <c r="C15867" s="12">
        <v>4.0</v>
      </c>
      <c r="D15867" s="12">
        <f t="shared" si="1"/>
        <v>22</v>
      </c>
    </row>
    <row r="15868">
      <c r="A15868" s="10">
        <v>45252.0</v>
      </c>
      <c r="B15868" s="11" t="s">
        <v>1589</v>
      </c>
      <c r="C15868" s="12">
        <v>4.0</v>
      </c>
      <c r="D15868" s="12">
        <f t="shared" si="1"/>
        <v>22</v>
      </c>
    </row>
    <row r="15869">
      <c r="A15869" s="10">
        <v>45252.0</v>
      </c>
      <c r="B15869" s="11" t="s">
        <v>7470</v>
      </c>
      <c r="C15869" s="12">
        <v>4.0</v>
      </c>
      <c r="D15869" s="12">
        <f t="shared" si="1"/>
        <v>22</v>
      </c>
    </row>
    <row r="15870">
      <c r="A15870" s="10">
        <v>45251.0</v>
      </c>
      <c r="B15870" s="11" t="s">
        <v>55</v>
      </c>
      <c r="C15870" s="12">
        <v>4.0</v>
      </c>
      <c r="D15870" s="12">
        <f t="shared" si="1"/>
        <v>21</v>
      </c>
    </row>
    <row r="15871">
      <c r="A15871" s="10">
        <v>45251.0</v>
      </c>
      <c r="B15871" s="11" t="s">
        <v>2040</v>
      </c>
      <c r="C15871" s="12">
        <v>4.0</v>
      </c>
      <c r="D15871" s="12">
        <f t="shared" si="1"/>
        <v>21</v>
      </c>
    </row>
    <row r="15872">
      <c r="A15872" s="10">
        <v>45251.0</v>
      </c>
      <c r="B15872" s="11" t="s">
        <v>79</v>
      </c>
      <c r="C15872" s="12">
        <v>4.0</v>
      </c>
      <c r="D15872" s="12">
        <f t="shared" si="1"/>
        <v>21</v>
      </c>
    </row>
    <row r="15873">
      <c r="A15873" s="10">
        <v>45251.0</v>
      </c>
      <c r="B15873" s="11" t="s">
        <v>5879</v>
      </c>
      <c r="C15873" s="12">
        <v>4.0</v>
      </c>
      <c r="D15873" s="12">
        <f t="shared" si="1"/>
        <v>21</v>
      </c>
    </row>
    <row r="15874">
      <c r="A15874" s="10">
        <v>45257.0</v>
      </c>
      <c r="B15874" s="11" t="s">
        <v>186</v>
      </c>
      <c r="C15874" s="12">
        <v>4.0</v>
      </c>
      <c r="D15874" s="12">
        <f t="shared" si="1"/>
        <v>27</v>
      </c>
    </row>
    <row r="15875">
      <c r="A15875" s="10">
        <v>45257.0</v>
      </c>
      <c r="B15875" s="11" t="s">
        <v>7368</v>
      </c>
      <c r="C15875" s="12">
        <v>4.0</v>
      </c>
      <c r="D15875" s="12">
        <f t="shared" si="1"/>
        <v>27</v>
      </c>
    </row>
    <row r="15876">
      <c r="A15876" s="10">
        <v>45260.0</v>
      </c>
      <c r="B15876" s="11" t="s">
        <v>800</v>
      </c>
      <c r="C15876" s="12">
        <v>4.0</v>
      </c>
      <c r="D15876" s="12">
        <f t="shared" si="1"/>
        <v>30</v>
      </c>
    </row>
    <row r="15877">
      <c r="A15877" s="10">
        <v>45260.0</v>
      </c>
      <c r="B15877" s="11" t="s">
        <v>2577</v>
      </c>
      <c r="C15877" s="12">
        <v>4.0</v>
      </c>
      <c r="D15877" s="12">
        <f t="shared" si="1"/>
        <v>30</v>
      </c>
    </row>
    <row r="15878">
      <c r="A15878" s="10">
        <v>45260.0</v>
      </c>
      <c r="B15878" s="11" t="s">
        <v>7298</v>
      </c>
      <c r="C15878" s="12">
        <v>4.0</v>
      </c>
      <c r="D15878" s="12">
        <f t="shared" si="1"/>
        <v>30</v>
      </c>
    </row>
    <row r="15879">
      <c r="A15879" s="10">
        <v>45239.0</v>
      </c>
      <c r="B15879" s="11" t="s">
        <v>499</v>
      </c>
      <c r="C15879" s="12">
        <v>4.0</v>
      </c>
      <c r="D15879" s="12">
        <f t="shared" si="1"/>
        <v>9</v>
      </c>
    </row>
    <row r="15880">
      <c r="A15880" s="10">
        <v>45239.0</v>
      </c>
      <c r="B15880" s="11" t="s">
        <v>691</v>
      </c>
      <c r="C15880" s="12">
        <v>4.0</v>
      </c>
      <c r="D15880" s="12">
        <f t="shared" si="1"/>
        <v>9</v>
      </c>
    </row>
    <row r="15881">
      <c r="A15881" s="10">
        <v>45239.0</v>
      </c>
      <c r="B15881" s="11" t="s">
        <v>7343</v>
      </c>
      <c r="C15881" s="12">
        <v>4.0</v>
      </c>
      <c r="D15881" s="12">
        <f t="shared" si="1"/>
        <v>9</v>
      </c>
    </row>
    <row r="15882">
      <c r="A15882" s="10">
        <v>45239.0</v>
      </c>
      <c r="B15882" s="11" t="s">
        <v>6281</v>
      </c>
      <c r="C15882" s="12">
        <v>4.0</v>
      </c>
      <c r="D15882" s="12">
        <f t="shared" si="1"/>
        <v>9</v>
      </c>
    </row>
    <row r="15883">
      <c r="A15883" s="10">
        <v>45232.0</v>
      </c>
      <c r="B15883" s="11" t="s">
        <v>320</v>
      </c>
      <c r="C15883" s="12">
        <v>4.0</v>
      </c>
      <c r="D15883" s="12">
        <f t="shared" si="1"/>
        <v>2</v>
      </c>
    </row>
    <row r="15884">
      <c r="A15884" s="10">
        <v>45232.0</v>
      </c>
      <c r="B15884" s="11" t="s">
        <v>7471</v>
      </c>
      <c r="C15884" s="12">
        <v>4.0</v>
      </c>
      <c r="D15884" s="12">
        <f t="shared" si="1"/>
        <v>2</v>
      </c>
    </row>
    <row r="15885">
      <c r="A15885" s="10">
        <v>45232.0</v>
      </c>
      <c r="B15885" s="11" t="s">
        <v>4512</v>
      </c>
      <c r="C15885" s="12">
        <v>4.0</v>
      </c>
      <c r="D15885" s="12">
        <f t="shared" si="1"/>
        <v>2</v>
      </c>
    </row>
    <row r="15886">
      <c r="A15886" s="10">
        <v>45237.0</v>
      </c>
      <c r="B15886" s="11" t="s">
        <v>4406</v>
      </c>
      <c r="C15886" s="12">
        <v>4.0</v>
      </c>
      <c r="D15886" s="12">
        <f t="shared" si="1"/>
        <v>7</v>
      </c>
    </row>
    <row r="15887">
      <c r="A15887" s="10">
        <v>45237.0</v>
      </c>
      <c r="B15887" s="11" t="s">
        <v>7472</v>
      </c>
      <c r="C15887" s="12">
        <v>4.0</v>
      </c>
      <c r="D15887" s="12">
        <f t="shared" si="1"/>
        <v>7</v>
      </c>
    </row>
    <row r="15888">
      <c r="A15888" s="10">
        <v>45237.0</v>
      </c>
      <c r="B15888" s="11" t="s">
        <v>403</v>
      </c>
      <c r="C15888" s="12">
        <v>4.0</v>
      </c>
      <c r="D15888" s="12">
        <f t="shared" si="1"/>
        <v>7</v>
      </c>
    </row>
    <row r="15889">
      <c r="A15889" s="10">
        <v>45256.0</v>
      </c>
      <c r="B15889" s="11" t="s">
        <v>7473</v>
      </c>
      <c r="C15889" s="12">
        <v>4.0</v>
      </c>
      <c r="D15889" s="12">
        <f t="shared" si="1"/>
        <v>26</v>
      </c>
    </row>
    <row r="15890">
      <c r="A15890" s="10">
        <v>45255.0</v>
      </c>
      <c r="B15890" s="11" t="s">
        <v>192</v>
      </c>
      <c r="C15890" s="12">
        <v>4.0</v>
      </c>
      <c r="D15890" s="12">
        <f t="shared" si="1"/>
        <v>25</v>
      </c>
    </row>
    <row r="15891">
      <c r="A15891" s="10">
        <v>45255.0</v>
      </c>
      <c r="B15891" s="11" t="s">
        <v>57</v>
      </c>
      <c r="C15891" s="12">
        <v>4.0</v>
      </c>
      <c r="D15891" s="12">
        <f t="shared" si="1"/>
        <v>25</v>
      </c>
    </row>
    <row r="15892">
      <c r="A15892" s="10">
        <v>45255.0</v>
      </c>
      <c r="B15892" s="11" t="s">
        <v>7004</v>
      </c>
      <c r="C15892" s="12">
        <v>4.0</v>
      </c>
      <c r="D15892" s="12">
        <f t="shared" si="1"/>
        <v>25</v>
      </c>
    </row>
    <row r="15893">
      <c r="A15893" s="10">
        <v>45247.0</v>
      </c>
      <c r="B15893" s="11" t="s">
        <v>64</v>
      </c>
      <c r="C15893" s="12">
        <v>4.0</v>
      </c>
      <c r="D15893" s="12">
        <f t="shared" si="1"/>
        <v>17</v>
      </c>
    </row>
    <row r="15894">
      <c r="A15894" s="10">
        <v>45247.0</v>
      </c>
      <c r="B15894" s="11" t="s">
        <v>3722</v>
      </c>
      <c r="C15894" s="12">
        <v>4.0</v>
      </c>
      <c r="D15894" s="12">
        <f t="shared" si="1"/>
        <v>17</v>
      </c>
    </row>
    <row r="15895">
      <c r="A15895" s="10">
        <v>45247.0</v>
      </c>
      <c r="B15895" s="11" t="s">
        <v>2150</v>
      </c>
      <c r="C15895" s="12">
        <v>4.0</v>
      </c>
      <c r="D15895" s="12">
        <f t="shared" si="1"/>
        <v>17</v>
      </c>
    </row>
    <row r="15896">
      <c r="A15896" s="10">
        <v>45253.0</v>
      </c>
      <c r="B15896" s="11" t="s">
        <v>844</v>
      </c>
      <c r="C15896" s="12">
        <v>4.0</v>
      </c>
      <c r="D15896" s="12">
        <f t="shared" si="1"/>
        <v>23</v>
      </c>
    </row>
    <row r="15897">
      <c r="A15897" s="10">
        <v>45235.0</v>
      </c>
      <c r="B15897" s="11" t="s">
        <v>403</v>
      </c>
      <c r="C15897" s="12">
        <v>4.0</v>
      </c>
      <c r="D15897" s="12">
        <f t="shared" si="1"/>
        <v>5</v>
      </c>
    </row>
    <row r="15898">
      <c r="A15898" s="10">
        <v>45235.0</v>
      </c>
      <c r="B15898" s="11" t="s">
        <v>7474</v>
      </c>
      <c r="C15898" s="12">
        <v>4.0</v>
      </c>
      <c r="D15898" s="12">
        <f t="shared" si="1"/>
        <v>5</v>
      </c>
    </row>
    <row r="15899">
      <c r="A15899" s="10">
        <v>45246.0</v>
      </c>
      <c r="B15899" s="11" t="s">
        <v>3203</v>
      </c>
      <c r="C15899" s="12">
        <v>4.0</v>
      </c>
      <c r="D15899" s="12">
        <f t="shared" si="1"/>
        <v>16</v>
      </c>
    </row>
    <row r="15900">
      <c r="A15900" s="10">
        <v>45246.0</v>
      </c>
      <c r="B15900" s="11" t="s">
        <v>1589</v>
      </c>
      <c r="C15900" s="12">
        <v>4.0</v>
      </c>
      <c r="D15900" s="12">
        <f t="shared" si="1"/>
        <v>16</v>
      </c>
    </row>
    <row r="15901">
      <c r="A15901" s="10">
        <v>45246.0</v>
      </c>
      <c r="B15901" s="11" t="s">
        <v>788</v>
      </c>
      <c r="C15901" s="12">
        <v>4.0</v>
      </c>
      <c r="D15901" s="12">
        <f t="shared" si="1"/>
        <v>16</v>
      </c>
    </row>
    <row r="15902">
      <c r="A15902" s="10">
        <v>45246.0</v>
      </c>
      <c r="B15902" s="11" t="s">
        <v>2147</v>
      </c>
      <c r="C15902" s="12">
        <v>4.0</v>
      </c>
      <c r="D15902" s="12">
        <f t="shared" si="1"/>
        <v>16</v>
      </c>
    </row>
    <row r="15903">
      <c r="A15903" s="10">
        <v>45246.0</v>
      </c>
      <c r="B15903" s="11" t="s">
        <v>6975</v>
      </c>
      <c r="C15903" s="12">
        <v>4.0</v>
      </c>
      <c r="D15903" s="12">
        <f t="shared" si="1"/>
        <v>16</v>
      </c>
    </row>
    <row r="15904">
      <c r="A15904" s="10">
        <v>45246.0</v>
      </c>
      <c r="B15904" s="11" t="s">
        <v>6239</v>
      </c>
      <c r="C15904" s="12">
        <v>4.0</v>
      </c>
      <c r="D15904" s="12">
        <f t="shared" si="1"/>
        <v>16</v>
      </c>
    </row>
    <row r="15905">
      <c r="A15905" s="10">
        <v>45246.0</v>
      </c>
      <c r="B15905" s="11" t="s">
        <v>7475</v>
      </c>
      <c r="C15905" s="12">
        <v>4.0</v>
      </c>
      <c r="D15905" s="12">
        <f t="shared" si="1"/>
        <v>16</v>
      </c>
    </row>
    <row r="15906">
      <c r="A15906" s="10">
        <v>45234.0</v>
      </c>
      <c r="B15906" s="11" t="s">
        <v>85</v>
      </c>
      <c r="C15906" s="12">
        <v>4.0</v>
      </c>
      <c r="D15906" s="12">
        <f t="shared" si="1"/>
        <v>4</v>
      </c>
    </row>
    <row r="15907">
      <c r="A15907" s="10">
        <v>45236.0</v>
      </c>
      <c r="B15907" s="11" t="s">
        <v>122</v>
      </c>
      <c r="C15907" s="12">
        <v>4.0</v>
      </c>
      <c r="D15907" s="12">
        <f t="shared" si="1"/>
        <v>6</v>
      </c>
    </row>
    <row r="15908">
      <c r="A15908" s="10">
        <v>45236.0</v>
      </c>
      <c r="B15908" s="11" t="s">
        <v>530</v>
      </c>
      <c r="C15908" s="12">
        <v>4.0</v>
      </c>
      <c r="D15908" s="12">
        <f t="shared" si="1"/>
        <v>6</v>
      </c>
    </row>
    <row r="15909">
      <c r="A15909" s="10">
        <v>45236.0</v>
      </c>
      <c r="B15909" s="11" t="s">
        <v>7023</v>
      </c>
      <c r="C15909" s="12">
        <v>4.0</v>
      </c>
      <c r="D15909" s="12">
        <f t="shared" si="1"/>
        <v>6</v>
      </c>
    </row>
    <row r="15910">
      <c r="A15910" s="10">
        <v>45243.0</v>
      </c>
      <c r="B15910" s="11" t="s">
        <v>2313</v>
      </c>
      <c r="C15910" s="12">
        <v>4.0</v>
      </c>
      <c r="D15910" s="12">
        <f t="shared" si="1"/>
        <v>13</v>
      </c>
    </row>
    <row r="15911">
      <c r="A15911" s="10">
        <v>45243.0</v>
      </c>
      <c r="B15911" s="11" t="s">
        <v>7476</v>
      </c>
      <c r="C15911" s="12">
        <v>4.0</v>
      </c>
      <c r="D15911" s="12">
        <f t="shared" si="1"/>
        <v>13</v>
      </c>
    </row>
    <row r="15912">
      <c r="A15912" s="10">
        <v>45244.0</v>
      </c>
      <c r="B15912" s="11" t="s">
        <v>302</v>
      </c>
      <c r="C15912" s="12">
        <v>4.0</v>
      </c>
      <c r="D15912" s="12">
        <f t="shared" si="1"/>
        <v>14</v>
      </c>
    </row>
    <row r="15913">
      <c r="A15913" s="10">
        <v>45244.0</v>
      </c>
      <c r="B15913" s="11" t="s">
        <v>91</v>
      </c>
      <c r="C15913" s="12">
        <v>4.0</v>
      </c>
      <c r="D15913" s="12">
        <f t="shared" si="1"/>
        <v>14</v>
      </c>
    </row>
    <row r="15914">
      <c r="A15914" s="10">
        <v>45244.0</v>
      </c>
      <c r="B15914" s="11" t="s">
        <v>2613</v>
      </c>
      <c r="C15914" s="12">
        <v>4.0</v>
      </c>
      <c r="D15914" s="12">
        <f t="shared" si="1"/>
        <v>14</v>
      </c>
    </row>
    <row r="15915">
      <c r="A15915" s="10">
        <v>45244.0</v>
      </c>
      <c r="B15915" s="11" t="s">
        <v>7327</v>
      </c>
      <c r="C15915" s="12">
        <v>4.0</v>
      </c>
      <c r="D15915" s="12">
        <f t="shared" si="1"/>
        <v>14</v>
      </c>
    </row>
    <row r="15916">
      <c r="A15916" s="10">
        <v>45244.0</v>
      </c>
      <c r="B15916" s="11" t="s">
        <v>7477</v>
      </c>
      <c r="C15916" s="12">
        <v>4.0</v>
      </c>
      <c r="D15916" s="12">
        <f t="shared" si="1"/>
        <v>14</v>
      </c>
    </row>
    <row r="15917">
      <c r="A15917" s="10">
        <v>45249.0</v>
      </c>
      <c r="B15917" s="11" t="s">
        <v>1733</v>
      </c>
      <c r="C15917" s="12">
        <v>4.0</v>
      </c>
      <c r="D15917" s="12">
        <f t="shared" si="1"/>
        <v>19</v>
      </c>
    </row>
    <row r="15918">
      <c r="A15918" s="10">
        <v>45245.0</v>
      </c>
      <c r="B15918" s="11" t="s">
        <v>3643</v>
      </c>
      <c r="C15918" s="12">
        <v>4.0</v>
      </c>
      <c r="D15918" s="12">
        <f t="shared" si="1"/>
        <v>15</v>
      </c>
    </row>
    <row r="15919">
      <c r="A15919" s="10">
        <v>45245.0</v>
      </c>
      <c r="B15919" s="11" t="s">
        <v>2287</v>
      </c>
      <c r="C15919" s="12">
        <v>4.0</v>
      </c>
      <c r="D15919" s="12">
        <f t="shared" si="1"/>
        <v>15</v>
      </c>
    </row>
    <row r="15920">
      <c r="A15920" s="10">
        <v>45245.0</v>
      </c>
      <c r="B15920" s="11" t="s">
        <v>1528</v>
      </c>
      <c r="C15920" s="12">
        <v>4.0</v>
      </c>
      <c r="D15920" s="12">
        <f t="shared" si="1"/>
        <v>15</v>
      </c>
    </row>
    <row r="15921">
      <c r="A15921" s="10">
        <v>45245.0</v>
      </c>
      <c r="B15921" s="11" t="s">
        <v>1481</v>
      </c>
      <c r="C15921" s="12">
        <v>4.0</v>
      </c>
      <c r="D15921" s="12">
        <f t="shared" si="1"/>
        <v>15</v>
      </c>
    </row>
    <row r="15922">
      <c r="A15922" s="10">
        <v>45245.0</v>
      </c>
      <c r="B15922" s="11" t="s">
        <v>7478</v>
      </c>
      <c r="C15922" s="12">
        <v>4.0</v>
      </c>
      <c r="D15922" s="12">
        <f t="shared" si="1"/>
        <v>15</v>
      </c>
    </row>
    <row r="15923">
      <c r="A15923" s="10">
        <v>45241.0</v>
      </c>
      <c r="B15923" s="11" t="s">
        <v>126</v>
      </c>
      <c r="C15923" s="12">
        <v>4.0</v>
      </c>
      <c r="D15923" s="12">
        <f t="shared" si="1"/>
        <v>11</v>
      </c>
    </row>
    <row r="15924">
      <c r="A15924" s="10">
        <v>45258.0</v>
      </c>
      <c r="B15924" s="11" t="s">
        <v>403</v>
      </c>
      <c r="C15924" s="12">
        <v>4.0</v>
      </c>
      <c r="D15924" s="12">
        <f t="shared" si="1"/>
        <v>28</v>
      </c>
    </row>
    <row r="15925">
      <c r="A15925" s="10">
        <v>45258.0</v>
      </c>
      <c r="B15925" s="11" t="s">
        <v>7025</v>
      </c>
      <c r="C15925" s="12">
        <v>4.0</v>
      </c>
      <c r="D15925" s="12">
        <f t="shared" si="1"/>
        <v>28</v>
      </c>
    </row>
    <row r="15926">
      <c r="A15926" s="10">
        <v>45248.0</v>
      </c>
      <c r="B15926" s="11" t="s">
        <v>63</v>
      </c>
      <c r="C15926" s="12">
        <v>4.0</v>
      </c>
      <c r="D15926" s="12">
        <f t="shared" si="1"/>
        <v>18</v>
      </c>
    </row>
    <row r="15927">
      <c r="A15927" s="10">
        <v>45248.0</v>
      </c>
      <c r="B15927" s="11" t="s">
        <v>769</v>
      </c>
      <c r="C15927" s="12">
        <v>4.0</v>
      </c>
      <c r="D15927" s="12">
        <f t="shared" si="1"/>
        <v>18</v>
      </c>
    </row>
    <row r="15928">
      <c r="A15928" s="10">
        <v>45259.0</v>
      </c>
      <c r="B15928" s="11" t="s">
        <v>1466</v>
      </c>
      <c r="C15928" s="12">
        <v>4.0</v>
      </c>
      <c r="D15928" s="12">
        <f t="shared" si="1"/>
        <v>29</v>
      </c>
    </row>
    <row r="15929">
      <c r="A15929" s="10">
        <v>45259.0</v>
      </c>
      <c r="B15929" s="11" t="s">
        <v>1665</v>
      </c>
      <c r="C15929" s="12">
        <v>4.0</v>
      </c>
      <c r="D15929" s="12">
        <f t="shared" si="1"/>
        <v>29</v>
      </c>
    </row>
    <row r="15930">
      <c r="A15930" s="10">
        <v>45238.0</v>
      </c>
      <c r="B15930" s="11" t="s">
        <v>6570</v>
      </c>
      <c r="C15930" s="12">
        <v>4.0</v>
      </c>
      <c r="D15930" s="12">
        <f t="shared" si="1"/>
        <v>8</v>
      </c>
    </row>
    <row r="15931">
      <c r="A15931" s="10">
        <v>45238.0</v>
      </c>
      <c r="B15931" s="11" t="s">
        <v>2902</v>
      </c>
      <c r="C15931" s="12">
        <v>4.0</v>
      </c>
      <c r="D15931" s="12">
        <f t="shared" si="1"/>
        <v>8</v>
      </c>
    </row>
    <row r="15932">
      <c r="A15932" s="10">
        <v>45238.0</v>
      </c>
      <c r="B15932" s="11" t="s">
        <v>7479</v>
      </c>
      <c r="C15932" s="12">
        <v>4.0</v>
      </c>
      <c r="D15932" s="12">
        <f t="shared" si="1"/>
        <v>8</v>
      </c>
    </row>
    <row r="15933">
      <c r="A15933" s="10">
        <v>45231.0</v>
      </c>
      <c r="B15933" s="11" t="s">
        <v>7162</v>
      </c>
      <c r="C15933" s="12">
        <v>4.0</v>
      </c>
      <c r="D15933" s="12">
        <f t="shared" si="1"/>
        <v>1</v>
      </c>
    </row>
    <row r="15934">
      <c r="A15934" s="10">
        <v>45231.0</v>
      </c>
      <c r="B15934" s="11" t="s">
        <v>5977</v>
      </c>
      <c r="C15934" s="12">
        <v>4.0</v>
      </c>
      <c r="D15934" s="12">
        <f t="shared" si="1"/>
        <v>1</v>
      </c>
    </row>
    <row r="15935">
      <c r="A15935" s="10">
        <v>45231.0</v>
      </c>
      <c r="B15935" s="11" t="s">
        <v>530</v>
      </c>
      <c r="C15935" s="12">
        <v>4.0</v>
      </c>
      <c r="D15935" s="12">
        <f t="shared" si="1"/>
        <v>1</v>
      </c>
    </row>
    <row r="15936">
      <c r="A15936" s="10">
        <v>45231.0</v>
      </c>
      <c r="B15936" s="11" t="s">
        <v>2264</v>
      </c>
      <c r="C15936" s="12">
        <v>4.0</v>
      </c>
      <c r="D15936" s="12">
        <f t="shared" si="1"/>
        <v>1</v>
      </c>
    </row>
    <row r="15937">
      <c r="A15937" s="10">
        <v>45231.0</v>
      </c>
      <c r="B15937" s="11" t="s">
        <v>7022</v>
      </c>
      <c r="C15937" s="12">
        <v>4.0</v>
      </c>
      <c r="D15937" s="12">
        <f t="shared" si="1"/>
        <v>1</v>
      </c>
    </row>
    <row r="15938">
      <c r="A15938" s="10">
        <v>45240.0</v>
      </c>
      <c r="B15938" s="11" t="s">
        <v>7480</v>
      </c>
      <c r="C15938" s="12">
        <v>4.0</v>
      </c>
      <c r="D15938" s="12">
        <f t="shared" si="1"/>
        <v>10</v>
      </c>
    </row>
    <row r="15939">
      <c r="A15939" s="10">
        <v>45240.0</v>
      </c>
      <c r="B15939" s="11" t="s">
        <v>7446</v>
      </c>
      <c r="C15939" s="12">
        <v>4.0</v>
      </c>
      <c r="D15939" s="12">
        <f t="shared" si="1"/>
        <v>10</v>
      </c>
    </row>
    <row r="15940">
      <c r="A15940" s="10">
        <v>45233.0</v>
      </c>
      <c r="B15940" s="11" t="s">
        <v>7481</v>
      </c>
      <c r="C15940" s="12">
        <v>4.0</v>
      </c>
      <c r="D15940" s="12">
        <f t="shared" si="1"/>
        <v>3</v>
      </c>
    </row>
    <row r="15941">
      <c r="A15941" s="10">
        <v>45250.0</v>
      </c>
      <c r="B15941" s="11" t="s">
        <v>295</v>
      </c>
      <c r="C15941" s="12">
        <v>4.0</v>
      </c>
      <c r="D15941" s="12">
        <f t="shared" si="1"/>
        <v>20</v>
      </c>
    </row>
    <row r="15942">
      <c r="A15942" s="10">
        <v>45250.0</v>
      </c>
      <c r="B15942" s="11" t="s">
        <v>2598</v>
      </c>
      <c r="C15942" s="12">
        <v>4.0</v>
      </c>
      <c r="D15942" s="12">
        <f t="shared" si="1"/>
        <v>20</v>
      </c>
    </row>
    <row r="15943">
      <c r="A15943" s="10">
        <v>45250.0</v>
      </c>
      <c r="B15943" s="11" t="s">
        <v>5159</v>
      </c>
      <c r="C15943" s="12">
        <v>4.0</v>
      </c>
      <c r="D15943" s="12">
        <f t="shared" si="1"/>
        <v>20</v>
      </c>
    </row>
    <row r="15944">
      <c r="A15944" s="10">
        <v>45250.0</v>
      </c>
      <c r="B15944" s="11" t="s">
        <v>112</v>
      </c>
      <c r="C15944" s="12">
        <v>4.0</v>
      </c>
      <c r="D15944" s="12">
        <f t="shared" si="1"/>
        <v>20</v>
      </c>
    </row>
    <row r="15945">
      <c r="A15945" s="10">
        <v>45250.0</v>
      </c>
      <c r="B15945" s="11" t="s">
        <v>7103</v>
      </c>
      <c r="C15945" s="12">
        <v>4.0</v>
      </c>
      <c r="D15945" s="12">
        <f t="shared" si="1"/>
        <v>20</v>
      </c>
    </row>
    <row r="15946">
      <c r="A15946" s="10">
        <v>45252.0</v>
      </c>
      <c r="B15946" s="11" t="s">
        <v>2144</v>
      </c>
      <c r="C15946" s="12">
        <v>4.0</v>
      </c>
      <c r="D15946" s="12">
        <f t="shared" si="1"/>
        <v>22</v>
      </c>
    </row>
    <row r="15947">
      <c r="A15947" s="10">
        <v>45251.0</v>
      </c>
      <c r="B15947" s="11" t="s">
        <v>4699</v>
      </c>
      <c r="C15947" s="12">
        <v>4.0</v>
      </c>
      <c r="D15947" s="12">
        <f t="shared" si="1"/>
        <v>21</v>
      </c>
    </row>
    <row r="15948">
      <c r="A15948" s="10">
        <v>45251.0</v>
      </c>
      <c r="B15948" s="11" t="s">
        <v>112</v>
      </c>
      <c r="C15948" s="12">
        <v>4.0</v>
      </c>
      <c r="D15948" s="12">
        <f t="shared" si="1"/>
        <v>21</v>
      </c>
    </row>
    <row r="15949">
      <c r="A15949" s="10">
        <v>45257.0</v>
      </c>
      <c r="B15949" s="11" t="s">
        <v>7482</v>
      </c>
      <c r="C15949" s="12">
        <v>4.0</v>
      </c>
      <c r="D15949" s="12">
        <f t="shared" si="1"/>
        <v>27</v>
      </c>
    </row>
    <row r="15950">
      <c r="A15950" s="10">
        <v>45257.0</v>
      </c>
      <c r="B15950" s="11" t="s">
        <v>2050</v>
      </c>
      <c r="C15950" s="12">
        <v>4.0</v>
      </c>
      <c r="D15950" s="12">
        <f t="shared" si="1"/>
        <v>27</v>
      </c>
    </row>
    <row r="15951">
      <c r="A15951" s="10">
        <v>45257.0</v>
      </c>
      <c r="B15951" s="11" t="s">
        <v>4848</v>
      </c>
      <c r="C15951" s="12">
        <v>4.0</v>
      </c>
      <c r="D15951" s="12">
        <f t="shared" si="1"/>
        <v>27</v>
      </c>
    </row>
    <row r="15952">
      <c r="A15952" s="10">
        <v>45260.0</v>
      </c>
      <c r="B15952" s="11" t="s">
        <v>7004</v>
      </c>
      <c r="C15952" s="12">
        <v>4.0</v>
      </c>
      <c r="D15952" s="12">
        <f t="shared" si="1"/>
        <v>30</v>
      </c>
    </row>
    <row r="15953">
      <c r="A15953" s="10">
        <v>45260.0</v>
      </c>
      <c r="B15953" s="11" t="s">
        <v>2831</v>
      </c>
      <c r="C15953" s="12">
        <v>4.0</v>
      </c>
      <c r="D15953" s="12">
        <f t="shared" si="1"/>
        <v>30</v>
      </c>
    </row>
    <row r="15954">
      <c r="A15954" s="10">
        <v>45239.0</v>
      </c>
      <c r="B15954" s="11" t="s">
        <v>221</v>
      </c>
      <c r="C15954" s="12">
        <v>4.0</v>
      </c>
      <c r="D15954" s="12">
        <f t="shared" si="1"/>
        <v>9</v>
      </c>
    </row>
    <row r="15955">
      <c r="A15955" s="10">
        <v>45239.0</v>
      </c>
      <c r="B15955" s="11" t="s">
        <v>6253</v>
      </c>
      <c r="C15955" s="12">
        <v>4.0</v>
      </c>
      <c r="D15955" s="12">
        <f t="shared" si="1"/>
        <v>9</v>
      </c>
    </row>
    <row r="15956">
      <c r="A15956" s="10">
        <v>45232.0</v>
      </c>
      <c r="B15956" s="11" t="s">
        <v>6787</v>
      </c>
      <c r="C15956" s="12">
        <v>4.0</v>
      </c>
      <c r="D15956" s="12">
        <f t="shared" si="1"/>
        <v>2</v>
      </c>
    </row>
    <row r="15957">
      <c r="A15957" s="10">
        <v>45232.0</v>
      </c>
      <c r="B15957" s="11" t="s">
        <v>7302</v>
      </c>
      <c r="C15957" s="12">
        <v>4.0</v>
      </c>
      <c r="D15957" s="12">
        <f t="shared" si="1"/>
        <v>2</v>
      </c>
    </row>
    <row r="15958">
      <c r="A15958" s="10">
        <v>45237.0</v>
      </c>
      <c r="B15958" s="11" t="s">
        <v>2598</v>
      </c>
      <c r="C15958" s="12">
        <v>4.0</v>
      </c>
      <c r="D15958" s="12">
        <f t="shared" si="1"/>
        <v>7</v>
      </c>
    </row>
    <row r="15959">
      <c r="A15959" s="10">
        <v>45237.0</v>
      </c>
      <c r="B15959" s="11" t="s">
        <v>879</v>
      </c>
      <c r="C15959" s="12">
        <v>4.0</v>
      </c>
      <c r="D15959" s="12">
        <f t="shared" si="1"/>
        <v>7</v>
      </c>
    </row>
    <row r="15960">
      <c r="A15960" s="10">
        <v>45237.0</v>
      </c>
      <c r="B15960" s="11" t="s">
        <v>6565</v>
      </c>
      <c r="C15960" s="12">
        <v>4.0</v>
      </c>
      <c r="D15960" s="12">
        <f t="shared" si="1"/>
        <v>7</v>
      </c>
    </row>
    <row r="15961">
      <c r="A15961" s="10">
        <v>45256.0</v>
      </c>
      <c r="B15961" s="11" t="s">
        <v>7298</v>
      </c>
      <c r="C15961" s="12">
        <v>4.0</v>
      </c>
      <c r="D15961" s="12">
        <f t="shared" si="1"/>
        <v>26</v>
      </c>
    </row>
    <row r="15962">
      <c r="A15962" s="10">
        <v>45255.0</v>
      </c>
      <c r="B15962" s="11" t="s">
        <v>7483</v>
      </c>
      <c r="C15962" s="12">
        <v>4.0</v>
      </c>
      <c r="D15962" s="12">
        <f t="shared" si="1"/>
        <v>25</v>
      </c>
    </row>
    <row r="15963">
      <c r="A15963" s="10">
        <v>45255.0</v>
      </c>
      <c r="B15963" s="11" t="s">
        <v>157</v>
      </c>
      <c r="C15963" s="12">
        <v>4.0</v>
      </c>
      <c r="D15963" s="12">
        <f t="shared" si="1"/>
        <v>25</v>
      </c>
    </row>
    <row r="15964">
      <c r="A15964" s="10">
        <v>45247.0</v>
      </c>
      <c r="B15964" s="11" t="s">
        <v>63</v>
      </c>
      <c r="C15964" s="12">
        <v>4.0</v>
      </c>
      <c r="D15964" s="12">
        <f t="shared" si="1"/>
        <v>17</v>
      </c>
    </row>
    <row r="15965">
      <c r="A15965" s="10">
        <v>45253.0</v>
      </c>
      <c r="B15965" s="11" t="s">
        <v>2325</v>
      </c>
      <c r="C15965" s="12">
        <v>4.0</v>
      </c>
      <c r="D15965" s="12">
        <f t="shared" si="1"/>
        <v>23</v>
      </c>
    </row>
    <row r="15966">
      <c r="A15966" s="10">
        <v>45253.0</v>
      </c>
      <c r="B15966" s="11" t="s">
        <v>418</v>
      </c>
      <c r="C15966" s="12">
        <v>4.0</v>
      </c>
      <c r="D15966" s="12">
        <f t="shared" si="1"/>
        <v>23</v>
      </c>
    </row>
    <row r="15967">
      <c r="A15967" s="10">
        <v>45253.0</v>
      </c>
      <c r="B15967" s="11" t="s">
        <v>2953</v>
      </c>
      <c r="C15967" s="12">
        <v>4.0</v>
      </c>
      <c r="D15967" s="12">
        <f t="shared" si="1"/>
        <v>23</v>
      </c>
    </row>
    <row r="15968">
      <c r="A15968" s="10">
        <v>45235.0</v>
      </c>
      <c r="B15968" s="11" t="s">
        <v>7301</v>
      </c>
      <c r="C15968" s="12">
        <v>4.0</v>
      </c>
      <c r="D15968" s="12">
        <f t="shared" si="1"/>
        <v>5</v>
      </c>
    </row>
    <row r="15969">
      <c r="A15969" s="10">
        <v>45254.0</v>
      </c>
      <c r="B15969" s="11" t="s">
        <v>6410</v>
      </c>
      <c r="C15969" s="12">
        <v>4.0</v>
      </c>
      <c r="D15969" s="12">
        <f t="shared" si="1"/>
        <v>24</v>
      </c>
    </row>
    <row r="15970">
      <c r="A15970" s="10">
        <v>45246.0</v>
      </c>
      <c r="B15970" s="11" t="s">
        <v>1296</v>
      </c>
      <c r="C15970" s="12">
        <v>4.0</v>
      </c>
      <c r="D15970" s="12">
        <f t="shared" si="1"/>
        <v>16</v>
      </c>
    </row>
    <row r="15971">
      <c r="A15971" s="10">
        <v>45246.0</v>
      </c>
      <c r="B15971" s="11" t="s">
        <v>7148</v>
      </c>
      <c r="C15971" s="12">
        <v>4.0</v>
      </c>
      <c r="D15971" s="12">
        <f t="shared" si="1"/>
        <v>16</v>
      </c>
    </row>
    <row r="15972">
      <c r="A15972" s="10">
        <v>45246.0</v>
      </c>
      <c r="B15972" s="11" t="s">
        <v>7484</v>
      </c>
      <c r="C15972" s="12">
        <v>4.0</v>
      </c>
      <c r="D15972" s="12">
        <f t="shared" si="1"/>
        <v>16</v>
      </c>
    </row>
    <row r="15973">
      <c r="A15973" s="10">
        <v>45234.0</v>
      </c>
      <c r="B15973" s="11" t="s">
        <v>7472</v>
      </c>
      <c r="C15973" s="12">
        <v>4.0</v>
      </c>
      <c r="D15973" s="12">
        <f t="shared" si="1"/>
        <v>4</v>
      </c>
    </row>
    <row r="15974">
      <c r="A15974" s="10">
        <v>45234.0</v>
      </c>
      <c r="B15974" s="11" t="s">
        <v>7485</v>
      </c>
      <c r="C15974" s="12">
        <v>4.0</v>
      </c>
      <c r="D15974" s="12">
        <f t="shared" si="1"/>
        <v>4</v>
      </c>
    </row>
    <row r="15975">
      <c r="A15975" s="10">
        <v>45234.0</v>
      </c>
      <c r="B15975" s="11" t="s">
        <v>4254</v>
      </c>
      <c r="C15975" s="12">
        <v>4.0</v>
      </c>
      <c r="D15975" s="12">
        <f t="shared" si="1"/>
        <v>4</v>
      </c>
    </row>
    <row r="15976">
      <c r="A15976" s="10">
        <v>45234.0</v>
      </c>
      <c r="B15976" s="11" t="s">
        <v>2497</v>
      </c>
      <c r="C15976" s="12">
        <v>4.0</v>
      </c>
      <c r="D15976" s="12">
        <f t="shared" si="1"/>
        <v>4</v>
      </c>
    </row>
    <row r="15977">
      <c r="A15977" s="10">
        <v>45234.0</v>
      </c>
      <c r="B15977" s="11" t="s">
        <v>32</v>
      </c>
      <c r="C15977" s="12">
        <v>4.0</v>
      </c>
      <c r="D15977" s="12">
        <f t="shared" si="1"/>
        <v>4</v>
      </c>
    </row>
    <row r="15978">
      <c r="A15978" s="10">
        <v>45234.0</v>
      </c>
      <c r="B15978" s="11" t="s">
        <v>5592</v>
      </c>
      <c r="C15978" s="12">
        <v>4.0</v>
      </c>
      <c r="D15978" s="12">
        <f t="shared" si="1"/>
        <v>4</v>
      </c>
    </row>
    <row r="15979">
      <c r="A15979" s="10">
        <v>45236.0</v>
      </c>
      <c r="B15979" s="11" t="s">
        <v>2966</v>
      </c>
      <c r="C15979" s="12">
        <v>4.0</v>
      </c>
      <c r="D15979" s="12">
        <f t="shared" si="1"/>
        <v>6</v>
      </c>
    </row>
    <row r="15980">
      <c r="A15980" s="10">
        <v>45243.0</v>
      </c>
      <c r="B15980" s="11" t="s">
        <v>1698</v>
      </c>
      <c r="C15980" s="12">
        <v>4.0</v>
      </c>
      <c r="D15980" s="12">
        <f t="shared" si="1"/>
        <v>13</v>
      </c>
    </row>
    <row r="15981">
      <c r="A15981" s="10">
        <v>45243.0</v>
      </c>
      <c r="B15981" s="11" t="s">
        <v>7486</v>
      </c>
      <c r="C15981" s="12">
        <v>4.0</v>
      </c>
      <c r="D15981" s="12">
        <f t="shared" si="1"/>
        <v>13</v>
      </c>
    </row>
    <row r="15982">
      <c r="A15982" s="10">
        <v>45243.0</v>
      </c>
      <c r="B15982" s="11" t="s">
        <v>7487</v>
      </c>
      <c r="C15982" s="12">
        <v>4.0</v>
      </c>
      <c r="D15982" s="12">
        <f t="shared" si="1"/>
        <v>13</v>
      </c>
    </row>
    <row r="15983">
      <c r="A15983" s="10">
        <v>45243.0</v>
      </c>
      <c r="B15983" s="11" t="s">
        <v>69</v>
      </c>
      <c r="C15983" s="12">
        <v>4.0</v>
      </c>
      <c r="D15983" s="12">
        <f t="shared" si="1"/>
        <v>13</v>
      </c>
    </row>
    <row r="15984">
      <c r="A15984" s="10">
        <v>45243.0</v>
      </c>
      <c r="B15984" s="11" t="s">
        <v>7488</v>
      </c>
      <c r="C15984" s="12">
        <v>4.0</v>
      </c>
      <c r="D15984" s="12">
        <f t="shared" si="1"/>
        <v>13</v>
      </c>
    </row>
    <row r="15985">
      <c r="A15985" s="10">
        <v>45243.0</v>
      </c>
      <c r="B15985" s="11" t="s">
        <v>6345</v>
      </c>
      <c r="C15985" s="12">
        <v>4.0</v>
      </c>
      <c r="D15985" s="12">
        <f t="shared" si="1"/>
        <v>13</v>
      </c>
    </row>
    <row r="15986">
      <c r="A15986" s="10">
        <v>45243.0</v>
      </c>
      <c r="B15986" s="11" t="s">
        <v>7489</v>
      </c>
      <c r="C15986" s="12">
        <v>4.0</v>
      </c>
      <c r="D15986" s="12">
        <f t="shared" si="1"/>
        <v>13</v>
      </c>
    </row>
    <row r="15987">
      <c r="A15987" s="10">
        <v>45244.0</v>
      </c>
      <c r="B15987" s="11" t="s">
        <v>4656</v>
      </c>
      <c r="C15987" s="12">
        <v>4.0</v>
      </c>
      <c r="D15987" s="12">
        <f t="shared" si="1"/>
        <v>14</v>
      </c>
    </row>
    <row r="15988">
      <c r="A15988" s="10">
        <v>45244.0</v>
      </c>
      <c r="B15988" s="11" t="s">
        <v>2696</v>
      </c>
      <c r="C15988" s="12">
        <v>4.0</v>
      </c>
      <c r="D15988" s="12">
        <f t="shared" si="1"/>
        <v>14</v>
      </c>
    </row>
    <row r="15989">
      <c r="A15989" s="10">
        <v>45244.0</v>
      </c>
      <c r="B15989" s="11" t="s">
        <v>6812</v>
      </c>
      <c r="C15989" s="12">
        <v>4.0</v>
      </c>
      <c r="D15989" s="12">
        <f t="shared" si="1"/>
        <v>14</v>
      </c>
    </row>
    <row r="15990">
      <c r="A15990" s="10">
        <v>45244.0</v>
      </c>
      <c r="B15990" s="11" t="s">
        <v>5926</v>
      </c>
      <c r="C15990" s="12">
        <v>4.0</v>
      </c>
      <c r="D15990" s="12">
        <f t="shared" si="1"/>
        <v>14</v>
      </c>
    </row>
    <row r="15991">
      <c r="A15991" s="10">
        <v>45244.0</v>
      </c>
      <c r="B15991" s="11" t="s">
        <v>7490</v>
      </c>
      <c r="C15991" s="12">
        <v>4.0</v>
      </c>
      <c r="D15991" s="12">
        <f t="shared" si="1"/>
        <v>14</v>
      </c>
    </row>
    <row r="15992">
      <c r="A15992" s="10">
        <v>45249.0</v>
      </c>
      <c r="B15992" s="11" t="s">
        <v>1926</v>
      </c>
      <c r="C15992" s="12">
        <v>4.0</v>
      </c>
      <c r="D15992" s="12">
        <f t="shared" si="1"/>
        <v>19</v>
      </c>
    </row>
    <row r="15993">
      <c r="A15993" s="10">
        <v>45249.0</v>
      </c>
      <c r="B15993" s="11" t="s">
        <v>112</v>
      </c>
      <c r="C15993" s="12">
        <v>4.0</v>
      </c>
      <c r="D15993" s="12">
        <f t="shared" si="1"/>
        <v>19</v>
      </c>
    </row>
    <row r="15994">
      <c r="A15994" s="10">
        <v>45245.0</v>
      </c>
      <c r="B15994" s="11" t="s">
        <v>1909</v>
      </c>
      <c r="C15994" s="12">
        <v>4.0</v>
      </c>
      <c r="D15994" s="12">
        <f t="shared" si="1"/>
        <v>15</v>
      </c>
    </row>
    <row r="15995">
      <c r="A15995" s="10">
        <v>45245.0</v>
      </c>
      <c r="B15995" s="11" t="s">
        <v>788</v>
      </c>
      <c r="C15995" s="12">
        <v>4.0</v>
      </c>
      <c r="D15995" s="12">
        <f t="shared" si="1"/>
        <v>15</v>
      </c>
    </row>
    <row r="15996">
      <c r="A15996" s="10">
        <v>45245.0</v>
      </c>
      <c r="B15996" s="11" t="s">
        <v>7491</v>
      </c>
      <c r="C15996" s="12">
        <v>4.0</v>
      </c>
      <c r="D15996" s="12">
        <f t="shared" si="1"/>
        <v>15</v>
      </c>
    </row>
    <row r="15997">
      <c r="A15997" s="10">
        <v>45241.0</v>
      </c>
      <c r="B15997" s="11" t="s">
        <v>5964</v>
      </c>
      <c r="C15997" s="12">
        <v>5.0</v>
      </c>
      <c r="D15997" s="12">
        <f t="shared" si="1"/>
        <v>11</v>
      </c>
    </row>
    <row r="15998">
      <c r="A15998" s="10">
        <v>45258.0</v>
      </c>
      <c r="B15998" s="11" t="s">
        <v>2242</v>
      </c>
      <c r="C15998" s="12">
        <v>5.0</v>
      </c>
      <c r="D15998" s="12">
        <f t="shared" si="1"/>
        <v>28</v>
      </c>
    </row>
    <row r="15999">
      <c r="A15999" s="10">
        <v>45248.0</v>
      </c>
      <c r="B15999" s="11" t="s">
        <v>7492</v>
      </c>
      <c r="C15999" s="12">
        <v>5.0</v>
      </c>
      <c r="D15999" s="12">
        <f t="shared" si="1"/>
        <v>18</v>
      </c>
    </row>
    <row r="16000">
      <c r="A16000" s="10">
        <v>45248.0</v>
      </c>
      <c r="B16000" s="11" t="s">
        <v>7493</v>
      </c>
      <c r="C16000" s="12">
        <v>5.0</v>
      </c>
      <c r="D16000" s="12">
        <f t="shared" si="1"/>
        <v>18</v>
      </c>
    </row>
    <row r="16001">
      <c r="A16001" s="10">
        <v>45259.0</v>
      </c>
      <c r="B16001" s="11" t="s">
        <v>967</v>
      </c>
      <c r="C16001" s="12">
        <v>5.0</v>
      </c>
      <c r="D16001" s="12">
        <f t="shared" si="1"/>
        <v>29</v>
      </c>
    </row>
    <row r="16002">
      <c r="A16002" s="10">
        <v>45242.0</v>
      </c>
      <c r="B16002" s="11" t="s">
        <v>135</v>
      </c>
      <c r="C16002" s="12">
        <v>5.0</v>
      </c>
      <c r="D16002" s="12">
        <f t="shared" si="1"/>
        <v>12</v>
      </c>
    </row>
    <row r="16003">
      <c r="A16003" s="10">
        <v>45242.0</v>
      </c>
      <c r="B16003" s="11" t="s">
        <v>7494</v>
      </c>
      <c r="C16003" s="12">
        <v>5.0</v>
      </c>
      <c r="D16003" s="12">
        <f t="shared" si="1"/>
        <v>12</v>
      </c>
    </row>
    <row r="16004">
      <c r="A16004" s="10">
        <v>45238.0</v>
      </c>
      <c r="B16004" s="11" t="s">
        <v>302</v>
      </c>
      <c r="C16004" s="12">
        <v>5.0</v>
      </c>
      <c r="D16004" s="12">
        <f t="shared" si="1"/>
        <v>8</v>
      </c>
    </row>
    <row r="16005">
      <c r="A16005" s="10">
        <v>45231.0</v>
      </c>
      <c r="B16005" s="11" t="s">
        <v>6565</v>
      </c>
      <c r="C16005" s="12">
        <v>5.0</v>
      </c>
      <c r="D16005" s="12">
        <f t="shared" si="1"/>
        <v>1</v>
      </c>
    </row>
    <row r="16006">
      <c r="A16006" s="10">
        <v>45231.0</v>
      </c>
      <c r="B16006" s="11" t="s">
        <v>5688</v>
      </c>
      <c r="C16006" s="12">
        <v>5.0</v>
      </c>
      <c r="D16006" s="12">
        <f t="shared" si="1"/>
        <v>1</v>
      </c>
    </row>
    <row r="16007">
      <c r="A16007" s="10">
        <v>45240.0</v>
      </c>
      <c r="B16007" s="11" t="s">
        <v>7495</v>
      </c>
      <c r="C16007" s="12">
        <v>5.0</v>
      </c>
      <c r="D16007" s="12">
        <f t="shared" si="1"/>
        <v>10</v>
      </c>
    </row>
    <row r="16008">
      <c r="A16008" s="10">
        <v>45233.0</v>
      </c>
      <c r="B16008" s="11" t="s">
        <v>892</v>
      </c>
      <c r="C16008" s="12">
        <v>5.0</v>
      </c>
      <c r="D16008" s="12">
        <f t="shared" si="1"/>
        <v>3</v>
      </c>
    </row>
    <row r="16009">
      <c r="A16009" s="10">
        <v>45250.0</v>
      </c>
      <c r="B16009" s="11" t="s">
        <v>2147</v>
      </c>
      <c r="C16009" s="12">
        <v>5.0</v>
      </c>
      <c r="D16009" s="12">
        <f t="shared" si="1"/>
        <v>20</v>
      </c>
    </row>
    <row r="16010">
      <c r="A16010" s="10">
        <v>45250.0</v>
      </c>
      <c r="B16010" s="11" t="s">
        <v>847</v>
      </c>
      <c r="C16010" s="12">
        <v>5.0</v>
      </c>
      <c r="D16010" s="12">
        <f t="shared" si="1"/>
        <v>20</v>
      </c>
    </row>
    <row r="16011">
      <c r="A16011" s="10">
        <v>45250.0</v>
      </c>
      <c r="B16011" s="11" t="s">
        <v>7496</v>
      </c>
      <c r="C16011" s="12">
        <v>5.0</v>
      </c>
      <c r="D16011" s="12">
        <f t="shared" si="1"/>
        <v>20</v>
      </c>
    </row>
    <row r="16012">
      <c r="A16012" s="10">
        <v>45252.0</v>
      </c>
      <c r="B16012" s="11" t="s">
        <v>800</v>
      </c>
      <c r="C16012" s="12">
        <v>5.0</v>
      </c>
      <c r="D16012" s="12">
        <f t="shared" si="1"/>
        <v>22</v>
      </c>
    </row>
    <row r="16013">
      <c r="A16013" s="10">
        <v>45252.0</v>
      </c>
      <c r="B16013" s="11" t="s">
        <v>7368</v>
      </c>
      <c r="C16013" s="12">
        <v>5.0</v>
      </c>
      <c r="D16013" s="12">
        <f t="shared" si="1"/>
        <v>22</v>
      </c>
    </row>
    <row r="16014">
      <c r="A16014" s="10">
        <v>45251.0</v>
      </c>
      <c r="B16014" s="11" t="s">
        <v>2138</v>
      </c>
      <c r="C16014" s="12">
        <v>5.0</v>
      </c>
      <c r="D16014" s="12">
        <f t="shared" si="1"/>
        <v>21</v>
      </c>
    </row>
    <row r="16015">
      <c r="A16015" s="10">
        <v>45257.0</v>
      </c>
      <c r="B16015" s="11" t="s">
        <v>164</v>
      </c>
      <c r="C16015" s="12">
        <v>5.0</v>
      </c>
      <c r="D16015" s="12">
        <f t="shared" si="1"/>
        <v>27</v>
      </c>
    </row>
    <row r="16016">
      <c r="A16016" s="10">
        <v>45260.0</v>
      </c>
      <c r="B16016" s="11" t="s">
        <v>7497</v>
      </c>
      <c r="C16016" s="12">
        <v>5.0</v>
      </c>
      <c r="D16016" s="12">
        <f t="shared" si="1"/>
        <v>30</v>
      </c>
    </row>
    <row r="16017">
      <c r="A16017" s="10">
        <v>45232.0</v>
      </c>
      <c r="B16017" s="11" t="s">
        <v>1427</v>
      </c>
      <c r="C16017" s="12">
        <v>5.0</v>
      </c>
      <c r="D16017" s="12">
        <f t="shared" si="1"/>
        <v>2</v>
      </c>
    </row>
    <row r="16018">
      <c r="A16018" s="10">
        <v>45232.0</v>
      </c>
      <c r="B16018" s="11" t="s">
        <v>1577</v>
      </c>
      <c r="C16018" s="12">
        <v>5.0</v>
      </c>
      <c r="D16018" s="12">
        <f t="shared" si="1"/>
        <v>2</v>
      </c>
    </row>
    <row r="16019">
      <c r="A16019" s="10">
        <v>45237.0</v>
      </c>
      <c r="B16019" s="11" t="s">
        <v>2144</v>
      </c>
      <c r="C16019" s="12">
        <v>5.0</v>
      </c>
      <c r="D16019" s="12">
        <f t="shared" si="1"/>
        <v>7</v>
      </c>
    </row>
    <row r="16020">
      <c r="A16020" s="10">
        <v>45237.0</v>
      </c>
      <c r="B16020" s="11" t="s">
        <v>2300</v>
      </c>
      <c r="C16020" s="12">
        <v>5.0</v>
      </c>
      <c r="D16020" s="12">
        <f t="shared" si="1"/>
        <v>7</v>
      </c>
    </row>
    <row r="16021">
      <c r="A16021" s="10">
        <v>45256.0</v>
      </c>
      <c r="B16021" s="11" t="s">
        <v>1607</v>
      </c>
      <c r="C16021" s="12">
        <v>5.0</v>
      </c>
      <c r="D16021" s="12">
        <f t="shared" si="1"/>
        <v>26</v>
      </c>
    </row>
    <row r="16022">
      <c r="A16022" s="10">
        <v>45255.0</v>
      </c>
      <c r="B16022" s="11" t="s">
        <v>857</v>
      </c>
      <c r="C16022" s="12">
        <v>5.0</v>
      </c>
      <c r="D16022" s="12">
        <f t="shared" si="1"/>
        <v>25</v>
      </c>
    </row>
    <row r="16023">
      <c r="A16023" s="10">
        <v>45253.0</v>
      </c>
      <c r="B16023" s="11" t="s">
        <v>2598</v>
      </c>
      <c r="C16023" s="12">
        <v>5.0</v>
      </c>
      <c r="D16023" s="12">
        <f t="shared" si="1"/>
        <v>23</v>
      </c>
    </row>
    <row r="16024">
      <c r="A16024" s="10">
        <v>45253.0</v>
      </c>
      <c r="B16024" s="11" t="s">
        <v>870</v>
      </c>
      <c r="C16024" s="12">
        <v>5.0</v>
      </c>
      <c r="D16024" s="12">
        <f t="shared" si="1"/>
        <v>23</v>
      </c>
    </row>
    <row r="16025">
      <c r="A16025" s="10">
        <v>45235.0</v>
      </c>
      <c r="B16025" s="11" t="s">
        <v>7004</v>
      </c>
      <c r="C16025" s="12">
        <v>5.0</v>
      </c>
      <c r="D16025" s="12">
        <f t="shared" si="1"/>
        <v>5</v>
      </c>
    </row>
    <row r="16026">
      <c r="A16026" s="10">
        <v>45235.0</v>
      </c>
      <c r="B16026" s="11" t="s">
        <v>7498</v>
      </c>
      <c r="C16026" s="12">
        <v>5.0</v>
      </c>
      <c r="D16026" s="12">
        <f t="shared" si="1"/>
        <v>5</v>
      </c>
    </row>
    <row r="16027">
      <c r="A16027" s="10">
        <v>45235.0</v>
      </c>
      <c r="B16027" s="11" t="s">
        <v>5854</v>
      </c>
      <c r="C16027" s="12">
        <v>5.0</v>
      </c>
      <c r="D16027" s="12">
        <f t="shared" si="1"/>
        <v>5</v>
      </c>
    </row>
    <row r="16028">
      <c r="A16028" s="10">
        <v>45254.0</v>
      </c>
      <c r="B16028" s="11" t="s">
        <v>2728</v>
      </c>
      <c r="C16028" s="12">
        <v>5.0</v>
      </c>
      <c r="D16028" s="12">
        <f t="shared" si="1"/>
        <v>24</v>
      </c>
    </row>
    <row r="16029">
      <c r="A16029" s="10">
        <v>45246.0</v>
      </c>
      <c r="B16029" s="11" t="s">
        <v>7499</v>
      </c>
      <c r="C16029" s="12">
        <v>5.0</v>
      </c>
      <c r="D16029" s="12">
        <f t="shared" si="1"/>
        <v>16</v>
      </c>
    </row>
    <row r="16030">
      <c r="A16030" s="10">
        <v>45236.0</v>
      </c>
      <c r="B16030" s="11" t="s">
        <v>7500</v>
      </c>
      <c r="C16030" s="12">
        <v>5.0</v>
      </c>
      <c r="D16030" s="12">
        <f t="shared" si="1"/>
        <v>6</v>
      </c>
    </row>
    <row r="16031">
      <c r="A16031" s="10">
        <v>45236.0</v>
      </c>
      <c r="B16031" s="11" t="s">
        <v>4445</v>
      </c>
      <c r="C16031" s="12">
        <v>5.0</v>
      </c>
      <c r="D16031" s="12">
        <f t="shared" si="1"/>
        <v>6</v>
      </c>
    </row>
    <row r="16032">
      <c r="A16032" s="10">
        <v>45243.0</v>
      </c>
      <c r="B16032" s="11" t="s">
        <v>7501</v>
      </c>
      <c r="C16032" s="12">
        <v>5.0</v>
      </c>
      <c r="D16032" s="12">
        <f t="shared" si="1"/>
        <v>13</v>
      </c>
    </row>
    <row r="16033">
      <c r="A16033" s="10">
        <v>45245.0</v>
      </c>
      <c r="B16033" s="11" t="s">
        <v>7502</v>
      </c>
      <c r="C16033" s="12">
        <v>5.0</v>
      </c>
      <c r="D16033" s="12">
        <f t="shared" si="1"/>
        <v>15</v>
      </c>
    </row>
    <row r="16034">
      <c r="A16034" s="10">
        <v>45245.0</v>
      </c>
      <c r="B16034" s="11" t="s">
        <v>2147</v>
      </c>
      <c r="C16034" s="12">
        <v>5.0</v>
      </c>
      <c r="D16034" s="12">
        <f t="shared" si="1"/>
        <v>15</v>
      </c>
    </row>
    <row r="16035">
      <c r="A16035" s="10">
        <v>45258.0</v>
      </c>
      <c r="B16035" s="11" t="s">
        <v>7503</v>
      </c>
      <c r="C16035" s="12">
        <v>5.0</v>
      </c>
      <c r="D16035" s="12">
        <f t="shared" si="1"/>
        <v>28</v>
      </c>
    </row>
    <row r="16036">
      <c r="A16036" s="10">
        <v>45248.0</v>
      </c>
      <c r="B16036" s="11" t="s">
        <v>7504</v>
      </c>
      <c r="C16036" s="12">
        <v>5.0</v>
      </c>
      <c r="D16036" s="12">
        <f t="shared" si="1"/>
        <v>18</v>
      </c>
    </row>
    <row r="16037">
      <c r="A16037" s="10">
        <v>45242.0</v>
      </c>
      <c r="B16037" s="11" t="s">
        <v>2741</v>
      </c>
      <c r="C16037" s="12">
        <v>5.0</v>
      </c>
      <c r="D16037" s="12">
        <f t="shared" si="1"/>
        <v>12</v>
      </c>
    </row>
    <row r="16038">
      <c r="A16038" s="10">
        <v>45242.0</v>
      </c>
      <c r="B16038" s="11" t="s">
        <v>4400</v>
      </c>
      <c r="C16038" s="12">
        <v>5.0</v>
      </c>
      <c r="D16038" s="12">
        <f t="shared" si="1"/>
        <v>12</v>
      </c>
    </row>
    <row r="16039">
      <c r="A16039" s="10">
        <v>45238.0</v>
      </c>
      <c r="B16039" s="11" t="s">
        <v>102</v>
      </c>
      <c r="C16039" s="12">
        <v>5.0</v>
      </c>
      <c r="D16039" s="12">
        <f t="shared" si="1"/>
        <v>8</v>
      </c>
    </row>
    <row r="16040">
      <c r="A16040" s="10">
        <v>45238.0</v>
      </c>
      <c r="B16040" s="11" t="s">
        <v>192</v>
      </c>
      <c r="C16040" s="12">
        <v>5.0</v>
      </c>
      <c r="D16040" s="12">
        <f t="shared" si="1"/>
        <v>8</v>
      </c>
    </row>
    <row r="16041">
      <c r="A16041" s="10">
        <v>45231.0</v>
      </c>
      <c r="B16041" s="11" t="s">
        <v>7505</v>
      </c>
      <c r="C16041" s="12">
        <v>5.0</v>
      </c>
      <c r="D16041" s="12">
        <f t="shared" si="1"/>
        <v>1</v>
      </c>
    </row>
    <row r="16042">
      <c r="A16042" s="10">
        <v>45231.0</v>
      </c>
      <c r="B16042" s="11" t="s">
        <v>7479</v>
      </c>
      <c r="C16042" s="12">
        <v>5.0</v>
      </c>
      <c r="D16042" s="12">
        <f t="shared" si="1"/>
        <v>1</v>
      </c>
    </row>
    <row r="16043">
      <c r="A16043" s="10">
        <v>45240.0</v>
      </c>
      <c r="B16043" s="11" t="s">
        <v>7418</v>
      </c>
      <c r="C16043" s="12">
        <v>5.0</v>
      </c>
      <c r="D16043" s="12">
        <f t="shared" si="1"/>
        <v>10</v>
      </c>
    </row>
    <row r="16044">
      <c r="A16044" s="10">
        <v>45250.0</v>
      </c>
      <c r="B16044" s="11" t="s">
        <v>6849</v>
      </c>
      <c r="C16044" s="12">
        <v>5.0</v>
      </c>
      <c r="D16044" s="12">
        <f t="shared" si="1"/>
        <v>20</v>
      </c>
    </row>
    <row r="16045">
      <c r="A16045" s="10">
        <v>45250.0</v>
      </c>
      <c r="B16045" s="11" t="s">
        <v>7506</v>
      </c>
      <c r="C16045" s="12">
        <v>5.0</v>
      </c>
      <c r="D16045" s="12">
        <f t="shared" si="1"/>
        <v>20</v>
      </c>
    </row>
    <row r="16046">
      <c r="A16046" s="10">
        <v>45252.0</v>
      </c>
      <c r="B16046" s="11" t="s">
        <v>4625</v>
      </c>
      <c r="C16046" s="12">
        <v>5.0</v>
      </c>
      <c r="D16046" s="12">
        <f t="shared" si="1"/>
        <v>22</v>
      </c>
    </row>
    <row r="16047">
      <c r="A16047" s="10">
        <v>45252.0</v>
      </c>
      <c r="B16047" s="11" t="s">
        <v>695</v>
      </c>
      <c r="C16047" s="12">
        <v>5.0</v>
      </c>
      <c r="D16047" s="12">
        <f t="shared" si="1"/>
        <v>22</v>
      </c>
    </row>
    <row r="16048">
      <c r="A16048" s="10">
        <v>45252.0</v>
      </c>
      <c r="B16048" s="11" t="s">
        <v>5283</v>
      </c>
      <c r="C16048" s="12">
        <v>5.0</v>
      </c>
      <c r="D16048" s="12">
        <f t="shared" si="1"/>
        <v>22</v>
      </c>
    </row>
    <row r="16049">
      <c r="A16049" s="10">
        <v>45251.0</v>
      </c>
      <c r="B16049" s="11" t="s">
        <v>1613</v>
      </c>
      <c r="C16049" s="12">
        <v>5.0</v>
      </c>
      <c r="D16049" s="12">
        <f t="shared" si="1"/>
        <v>21</v>
      </c>
    </row>
    <row r="16050">
      <c r="A16050" s="10">
        <v>45251.0</v>
      </c>
      <c r="B16050" s="11" t="s">
        <v>7507</v>
      </c>
      <c r="C16050" s="12">
        <v>5.0</v>
      </c>
      <c r="D16050" s="12">
        <f t="shared" si="1"/>
        <v>21</v>
      </c>
    </row>
    <row r="16051">
      <c r="A16051" s="10">
        <v>45239.0</v>
      </c>
      <c r="B16051" s="11" t="s">
        <v>70</v>
      </c>
      <c r="C16051" s="12">
        <v>5.0</v>
      </c>
      <c r="D16051" s="12">
        <f t="shared" si="1"/>
        <v>9</v>
      </c>
    </row>
    <row r="16052">
      <c r="A16052" s="10">
        <v>45239.0</v>
      </c>
      <c r="B16052" s="11" t="s">
        <v>5262</v>
      </c>
      <c r="C16052" s="12">
        <v>5.0</v>
      </c>
      <c r="D16052" s="12">
        <f t="shared" si="1"/>
        <v>9</v>
      </c>
    </row>
    <row r="16053">
      <c r="A16053" s="10">
        <v>45239.0</v>
      </c>
      <c r="B16053" s="11" t="s">
        <v>420</v>
      </c>
      <c r="C16053" s="12">
        <v>5.0</v>
      </c>
      <c r="D16053" s="12">
        <f t="shared" si="1"/>
        <v>9</v>
      </c>
    </row>
    <row r="16054">
      <c r="A16054" s="10">
        <v>45232.0</v>
      </c>
      <c r="B16054" s="11" t="s">
        <v>157</v>
      </c>
      <c r="C16054" s="12">
        <v>5.0</v>
      </c>
      <c r="D16054" s="12">
        <f t="shared" si="1"/>
        <v>2</v>
      </c>
    </row>
    <row r="16055">
      <c r="A16055" s="10">
        <v>45237.0</v>
      </c>
      <c r="B16055" s="11" t="s">
        <v>3527</v>
      </c>
      <c r="C16055" s="12">
        <v>5.0</v>
      </c>
      <c r="D16055" s="12">
        <f t="shared" si="1"/>
        <v>7</v>
      </c>
    </row>
    <row r="16056">
      <c r="A16056" s="10">
        <v>45255.0</v>
      </c>
      <c r="B16056" s="11" t="s">
        <v>7508</v>
      </c>
      <c r="C16056" s="12">
        <v>5.0</v>
      </c>
      <c r="D16056" s="12">
        <f t="shared" si="1"/>
        <v>25</v>
      </c>
    </row>
    <row r="16057">
      <c r="A16057" s="10">
        <v>45247.0</v>
      </c>
      <c r="B16057" s="11" t="s">
        <v>23</v>
      </c>
      <c r="C16057" s="12">
        <v>5.0</v>
      </c>
      <c r="D16057" s="12">
        <f t="shared" si="1"/>
        <v>17</v>
      </c>
    </row>
    <row r="16058">
      <c r="A16058" s="10">
        <v>45247.0</v>
      </c>
      <c r="B16058" s="11" t="s">
        <v>101</v>
      </c>
      <c r="C16058" s="12">
        <v>5.0</v>
      </c>
      <c r="D16058" s="12">
        <f t="shared" si="1"/>
        <v>17</v>
      </c>
    </row>
    <row r="16059">
      <c r="A16059" s="10">
        <v>45247.0</v>
      </c>
      <c r="B16059" s="11" t="s">
        <v>7509</v>
      </c>
      <c r="C16059" s="12">
        <v>5.0</v>
      </c>
      <c r="D16059" s="12">
        <f t="shared" si="1"/>
        <v>17</v>
      </c>
    </row>
    <row r="16060">
      <c r="A16060" s="10">
        <v>45247.0</v>
      </c>
      <c r="B16060" s="11" t="s">
        <v>7510</v>
      </c>
      <c r="C16060" s="12">
        <v>5.0</v>
      </c>
      <c r="D16060" s="12">
        <f t="shared" si="1"/>
        <v>17</v>
      </c>
    </row>
    <row r="16061">
      <c r="A16061" s="10">
        <v>45253.0</v>
      </c>
      <c r="B16061" s="11" t="s">
        <v>6719</v>
      </c>
      <c r="C16061" s="12">
        <v>5.0</v>
      </c>
      <c r="D16061" s="12">
        <f t="shared" si="1"/>
        <v>23</v>
      </c>
    </row>
    <row r="16062">
      <c r="A16062" s="10">
        <v>45254.0</v>
      </c>
      <c r="B16062" s="11" t="s">
        <v>7511</v>
      </c>
      <c r="C16062" s="12">
        <v>5.0</v>
      </c>
      <c r="D16062" s="12">
        <f t="shared" si="1"/>
        <v>24</v>
      </c>
    </row>
    <row r="16063">
      <c r="A16063" s="10">
        <v>45234.0</v>
      </c>
      <c r="B16063" s="11" t="s">
        <v>129</v>
      </c>
      <c r="C16063" s="12">
        <v>5.0</v>
      </c>
      <c r="D16063" s="12">
        <f t="shared" si="1"/>
        <v>4</v>
      </c>
    </row>
    <row r="16064">
      <c r="A16064" s="10">
        <v>45236.0</v>
      </c>
      <c r="B16064" s="11" t="s">
        <v>309</v>
      </c>
      <c r="C16064" s="12">
        <v>5.0</v>
      </c>
      <c r="D16064" s="12">
        <f t="shared" si="1"/>
        <v>6</v>
      </c>
    </row>
    <row r="16065">
      <c r="A16065" s="10">
        <v>45236.0</v>
      </c>
      <c r="B16065" s="11" t="s">
        <v>5495</v>
      </c>
      <c r="C16065" s="12">
        <v>5.0</v>
      </c>
      <c r="D16065" s="12">
        <f t="shared" si="1"/>
        <v>6</v>
      </c>
    </row>
    <row r="16066">
      <c r="A16066" s="10">
        <v>45243.0</v>
      </c>
      <c r="B16066" s="11" t="s">
        <v>3683</v>
      </c>
      <c r="C16066" s="12">
        <v>5.0</v>
      </c>
      <c r="D16066" s="12">
        <f t="shared" si="1"/>
        <v>13</v>
      </c>
    </row>
    <row r="16067">
      <c r="A16067" s="10">
        <v>45243.0</v>
      </c>
      <c r="B16067" s="11" t="s">
        <v>537</v>
      </c>
      <c r="C16067" s="12">
        <v>5.0</v>
      </c>
      <c r="D16067" s="12">
        <f t="shared" si="1"/>
        <v>13</v>
      </c>
    </row>
    <row r="16068">
      <c r="A16068" s="10">
        <v>45249.0</v>
      </c>
      <c r="B16068" s="11" t="s">
        <v>7038</v>
      </c>
      <c r="C16068" s="12">
        <v>5.0</v>
      </c>
      <c r="D16068" s="12">
        <f t="shared" si="1"/>
        <v>19</v>
      </c>
    </row>
    <row r="16069">
      <c r="A16069" s="10">
        <v>45245.0</v>
      </c>
      <c r="B16069" s="11" t="s">
        <v>7023</v>
      </c>
      <c r="C16069" s="12">
        <v>5.0</v>
      </c>
      <c r="D16069" s="12">
        <f t="shared" si="1"/>
        <v>15</v>
      </c>
    </row>
    <row r="16070">
      <c r="A16070" s="10">
        <v>45245.0</v>
      </c>
      <c r="B16070" s="11" t="s">
        <v>102</v>
      </c>
      <c r="C16070" s="12">
        <v>5.0</v>
      </c>
      <c r="D16070" s="12">
        <f t="shared" si="1"/>
        <v>15</v>
      </c>
    </row>
    <row r="16071">
      <c r="A16071" s="10">
        <v>45248.0</v>
      </c>
      <c r="B16071" s="11" t="s">
        <v>180</v>
      </c>
      <c r="C16071" s="12">
        <v>5.0</v>
      </c>
      <c r="D16071" s="12">
        <f t="shared" si="1"/>
        <v>18</v>
      </c>
    </row>
    <row r="16072">
      <c r="A16072" s="10">
        <v>45248.0</v>
      </c>
      <c r="B16072" s="11" t="s">
        <v>7512</v>
      </c>
      <c r="C16072" s="12">
        <v>5.0</v>
      </c>
      <c r="D16072" s="12">
        <f t="shared" si="1"/>
        <v>18</v>
      </c>
    </row>
    <row r="16073">
      <c r="A16073" s="10">
        <v>45259.0</v>
      </c>
      <c r="B16073" s="11" t="s">
        <v>6731</v>
      </c>
      <c r="C16073" s="12">
        <v>5.0</v>
      </c>
      <c r="D16073" s="12">
        <f t="shared" si="1"/>
        <v>29</v>
      </c>
    </row>
    <row r="16074">
      <c r="A16074" s="10">
        <v>45242.0</v>
      </c>
      <c r="B16074" s="11" t="s">
        <v>981</v>
      </c>
      <c r="C16074" s="12">
        <v>5.0</v>
      </c>
      <c r="D16074" s="12">
        <f t="shared" si="1"/>
        <v>12</v>
      </c>
    </row>
    <row r="16075">
      <c r="A16075" s="10">
        <v>45242.0</v>
      </c>
      <c r="B16075" s="11" t="s">
        <v>224</v>
      </c>
      <c r="C16075" s="12">
        <v>5.0</v>
      </c>
      <c r="D16075" s="12">
        <f t="shared" si="1"/>
        <v>12</v>
      </c>
    </row>
    <row r="16076">
      <c r="A16076" s="10">
        <v>45238.0</v>
      </c>
      <c r="B16076" s="11" t="s">
        <v>5852</v>
      </c>
      <c r="C16076" s="12">
        <v>5.0</v>
      </c>
      <c r="D16076" s="12">
        <f t="shared" si="1"/>
        <v>8</v>
      </c>
    </row>
    <row r="16077">
      <c r="A16077" s="10">
        <v>45238.0</v>
      </c>
      <c r="B16077" s="11" t="s">
        <v>622</v>
      </c>
      <c r="C16077" s="12">
        <v>5.0</v>
      </c>
      <c r="D16077" s="12">
        <f t="shared" si="1"/>
        <v>8</v>
      </c>
    </row>
    <row r="16078">
      <c r="A16078" s="10">
        <v>45231.0</v>
      </c>
      <c r="B16078" s="11" t="s">
        <v>7513</v>
      </c>
      <c r="C16078" s="12">
        <v>5.0</v>
      </c>
      <c r="D16078" s="12">
        <f t="shared" si="1"/>
        <v>1</v>
      </c>
    </row>
    <row r="16079">
      <c r="A16079" s="10">
        <v>45231.0</v>
      </c>
      <c r="B16079" s="11" t="s">
        <v>2407</v>
      </c>
      <c r="C16079" s="12">
        <v>5.0</v>
      </c>
      <c r="D16079" s="12">
        <f t="shared" si="1"/>
        <v>1</v>
      </c>
    </row>
    <row r="16080">
      <c r="A16080" s="10">
        <v>45231.0</v>
      </c>
      <c r="B16080" s="11" t="s">
        <v>97</v>
      </c>
      <c r="C16080" s="12">
        <v>5.0</v>
      </c>
      <c r="D16080" s="12">
        <f t="shared" si="1"/>
        <v>1</v>
      </c>
    </row>
    <row r="16081">
      <c r="A16081" s="10">
        <v>45240.0</v>
      </c>
      <c r="B16081" s="11" t="s">
        <v>1354</v>
      </c>
      <c r="C16081" s="12">
        <v>5.0</v>
      </c>
      <c r="D16081" s="12">
        <f t="shared" si="1"/>
        <v>10</v>
      </c>
    </row>
    <row r="16082">
      <c r="A16082" s="10">
        <v>45240.0</v>
      </c>
      <c r="B16082" s="11" t="s">
        <v>7085</v>
      </c>
      <c r="C16082" s="12">
        <v>5.0</v>
      </c>
      <c r="D16082" s="12">
        <f t="shared" si="1"/>
        <v>10</v>
      </c>
    </row>
    <row r="16083">
      <c r="A16083" s="10">
        <v>45240.0</v>
      </c>
      <c r="B16083" s="11" t="s">
        <v>91</v>
      </c>
      <c r="C16083" s="12">
        <v>5.0</v>
      </c>
      <c r="D16083" s="12">
        <f t="shared" si="1"/>
        <v>10</v>
      </c>
    </row>
    <row r="16084">
      <c r="A16084" s="10">
        <v>45240.0</v>
      </c>
      <c r="B16084" s="11" t="s">
        <v>7375</v>
      </c>
      <c r="C16084" s="12">
        <v>5.0</v>
      </c>
      <c r="D16084" s="12">
        <f t="shared" si="1"/>
        <v>10</v>
      </c>
    </row>
    <row r="16085">
      <c r="A16085" s="10">
        <v>45233.0</v>
      </c>
      <c r="B16085" s="11" t="s">
        <v>157</v>
      </c>
      <c r="C16085" s="12">
        <v>5.0</v>
      </c>
      <c r="D16085" s="12">
        <f t="shared" si="1"/>
        <v>3</v>
      </c>
    </row>
    <row r="16086">
      <c r="A16086" s="10">
        <v>45233.0</v>
      </c>
      <c r="B16086" s="11" t="s">
        <v>1575</v>
      </c>
      <c r="C16086" s="12">
        <v>5.0</v>
      </c>
      <c r="D16086" s="12">
        <f t="shared" si="1"/>
        <v>3</v>
      </c>
    </row>
    <row r="16087">
      <c r="A16087" s="10">
        <v>45250.0</v>
      </c>
      <c r="B16087" s="11" t="s">
        <v>476</v>
      </c>
      <c r="C16087" s="12">
        <v>5.0</v>
      </c>
      <c r="D16087" s="12">
        <f t="shared" si="1"/>
        <v>20</v>
      </c>
    </row>
    <row r="16088">
      <c r="A16088" s="10">
        <v>45250.0</v>
      </c>
      <c r="B16088" s="11" t="s">
        <v>2734</v>
      </c>
      <c r="C16088" s="12">
        <v>5.0</v>
      </c>
      <c r="D16088" s="12">
        <f t="shared" si="1"/>
        <v>20</v>
      </c>
    </row>
    <row r="16089">
      <c r="A16089" s="10">
        <v>45252.0</v>
      </c>
      <c r="B16089" s="11" t="s">
        <v>2694</v>
      </c>
      <c r="C16089" s="12">
        <v>5.0</v>
      </c>
      <c r="D16089" s="12">
        <f t="shared" si="1"/>
        <v>22</v>
      </c>
    </row>
    <row r="16090">
      <c r="A16090" s="10">
        <v>45251.0</v>
      </c>
      <c r="B16090" s="11" t="s">
        <v>162</v>
      </c>
      <c r="C16090" s="12">
        <v>5.0</v>
      </c>
      <c r="D16090" s="12">
        <f t="shared" si="1"/>
        <v>21</v>
      </c>
    </row>
    <row r="16091">
      <c r="A16091" s="10">
        <v>45251.0</v>
      </c>
      <c r="B16091" s="11" t="s">
        <v>84</v>
      </c>
      <c r="C16091" s="12">
        <v>5.0</v>
      </c>
      <c r="D16091" s="12">
        <f t="shared" si="1"/>
        <v>21</v>
      </c>
    </row>
    <row r="16092">
      <c r="A16092" s="10">
        <v>45251.0</v>
      </c>
      <c r="B16092" s="11" t="s">
        <v>2020</v>
      </c>
      <c r="C16092" s="12">
        <v>5.0</v>
      </c>
      <c r="D16092" s="12">
        <f t="shared" si="1"/>
        <v>21</v>
      </c>
    </row>
    <row r="16093">
      <c r="A16093" s="10">
        <v>45257.0</v>
      </c>
      <c r="B16093" s="11" t="s">
        <v>2167</v>
      </c>
      <c r="C16093" s="12">
        <v>5.0</v>
      </c>
      <c r="D16093" s="12">
        <f t="shared" si="1"/>
        <v>27</v>
      </c>
    </row>
    <row r="16094">
      <c r="A16094" s="10">
        <v>45257.0</v>
      </c>
      <c r="B16094" s="11" t="s">
        <v>129</v>
      </c>
      <c r="C16094" s="12">
        <v>5.0</v>
      </c>
      <c r="D16094" s="12">
        <f t="shared" si="1"/>
        <v>27</v>
      </c>
    </row>
    <row r="16095">
      <c r="A16095" s="10">
        <v>45260.0</v>
      </c>
      <c r="B16095" s="11" t="s">
        <v>7514</v>
      </c>
      <c r="C16095" s="12">
        <v>5.0</v>
      </c>
      <c r="D16095" s="12">
        <f t="shared" si="1"/>
        <v>30</v>
      </c>
    </row>
    <row r="16096">
      <c r="A16096" s="10">
        <v>45239.0</v>
      </c>
      <c r="B16096" s="11" t="s">
        <v>3310</v>
      </c>
      <c r="C16096" s="12">
        <v>5.0</v>
      </c>
      <c r="D16096" s="12">
        <f t="shared" si="1"/>
        <v>9</v>
      </c>
    </row>
    <row r="16097">
      <c r="A16097" s="10">
        <v>45239.0</v>
      </c>
      <c r="B16097" s="11" t="s">
        <v>7250</v>
      </c>
      <c r="C16097" s="12">
        <v>5.0</v>
      </c>
      <c r="D16097" s="12">
        <f t="shared" si="1"/>
        <v>9</v>
      </c>
    </row>
    <row r="16098">
      <c r="A16098" s="10">
        <v>45232.0</v>
      </c>
      <c r="B16098" s="11" t="s">
        <v>145</v>
      </c>
      <c r="C16098" s="12">
        <v>5.0</v>
      </c>
      <c r="D16098" s="12">
        <f t="shared" si="1"/>
        <v>2</v>
      </c>
    </row>
    <row r="16099">
      <c r="A16099" s="10">
        <v>45237.0</v>
      </c>
      <c r="B16099" s="11" t="s">
        <v>5020</v>
      </c>
      <c r="C16099" s="12">
        <v>5.0</v>
      </c>
      <c r="D16099" s="12">
        <f t="shared" si="1"/>
        <v>7</v>
      </c>
    </row>
    <row r="16100">
      <c r="A16100" s="10">
        <v>45237.0</v>
      </c>
      <c r="B16100" s="11" t="s">
        <v>3449</v>
      </c>
      <c r="C16100" s="12">
        <v>5.0</v>
      </c>
      <c r="D16100" s="12">
        <f t="shared" si="1"/>
        <v>7</v>
      </c>
    </row>
    <row r="16101">
      <c r="A16101" s="10">
        <v>45237.0</v>
      </c>
      <c r="B16101" s="11" t="s">
        <v>7515</v>
      </c>
      <c r="C16101" s="12">
        <v>5.0</v>
      </c>
      <c r="D16101" s="12">
        <f t="shared" si="1"/>
        <v>7</v>
      </c>
    </row>
    <row r="16102">
      <c r="A16102" s="10">
        <v>45256.0</v>
      </c>
      <c r="B16102" s="11" t="s">
        <v>2119</v>
      </c>
      <c r="C16102" s="12">
        <v>5.0</v>
      </c>
      <c r="D16102" s="12">
        <f t="shared" si="1"/>
        <v>26</v>
      </c>
    </row>
    <row r="16103">
      <c r="A16103" s="10">
        <v>45255.0</v>
      </c>
      <c r="B16103" s="11" t="s">
        <v>33</v>
      </c>
      <c r="C16103" s="12">
        <v>5.0</v>
      </c>
      <c r="D16103" s="12">
        <f t="shared" si="1"/>
        <v>25</v>
      </c>
    </row>
    <row r="16104">
      <c r="A16104" s="10">
        <v>45247.0</v>
      </c>
      <c r="B16104" s="11" t="s">
        <v>91</v>
      </c>
      <c r="C16104" s="12">
        <v>5.0</v>
      </c>
      <c r="D16104" s="12">
        <f t="shared" si="1"/>
        <v>17</v>
      </c>
    </row>
    <row r="16105">
      <c r="A16105" s="10">
        <v>45253.0</v>
      </c>
      <c r="B16105" s="11" t="s">
        <v>674</v>
      </c>
      <c r="C16105" s="12">
        <v>5.0</v>
      </c>
      <c r="D16105" s="12">
        <f t="shared" si="1"/>
        <v>23</v>
      </c>
    </row>
    <row r="16106">
      <c r="A16106" s="10">
        <v>45254.0</v>
      </c>
      <c r="B16106" s="11" t="s">
        <v>59</v>
      </c>
      <c r="C16106" s="12">
        <v>5.0</v>
      </c>
      <c r="D16106" s="12">
        <f t="shared" si="1"/>
        <v>24</v>
      </c>
    </row>
    <row r="16107">
      <c r="A16107" s="10">
        <v>45254.0</v>
      </c>
      <c r="B16107" s="11" t="s">
        <v>6916</v>
      </c>
      <c r="C16107" s="12">
        <v>5.0</v>
      </c>
      <c r="D16107" s="12">
        <f t="shared" si="1"/>
        <v>24</v>
      </c>
    </row>
    <row r="16108">
      <c r="A16108" s="10">
        <v>45234.0</v>
      </c>
      <c r="B16108" s="11" t="s">
        <v>7516</v>
      </c>
      <c r="C16108" s="12">
        <v>5.0</v>
      </c>
      <c r="D16108" s="12">
        <f t="shared" si="1"/>
        <v>4</v>
      </c>
    </row>
    <row r="16109">
      <c r="A16109" s="10">
        <v>45243.0</v>
      </c>
      <c r="B16109" s="11" t="s">
        <v>63</v>
      </c>
      <c r="C16109" s="12">
        <v>5.0</v>
      </c>
      <c r="D16109" s="12">
        <f t="shared" si="1"/>
        <v>13</v>
      </c>
    </row>
    <row r="16110">
      <c r="A16110" s="10">
        <v>45244.0</v>
      </c>
      <c r="B16110" s="11" t="s">
        <v>7517</v>
      </c>
      <c r="C16110" s="12">
        <v>5.0</v>
      </c>
      <c r="D16110" s="12">
        <f t="shared" si="1"/>
        <v>14</v>
      </c>
    </row>
    <row r="16111">
      <c r="A16111" s="10">
        <v>45249.0</v>
      </c>
      <c r="B16111" s="11" t="s">
        <v>7518</v>
      </c>
      <c r="C16111" s="12">
        <v>5.0</v>
      </c>
      <c r="D16111" s="12">
        <f t="shared" si="1"/>
        <v>19</v>
      </c>
    </row>
    <row r="16112">
      <c r="A16112" s="10">
        <v>45249.0</v>
      </c>
      <c r="B16112" s="11" t="s">
        <v>6239</v>
      </c>
      <c r="C16112" s="12">
        <v>5.0</v>
      </c>
      <c r="D16112" s="12">
        <f t="shared" si="1"/>
        <v>19</v>
      </c>
    </row>
    <row r="16113">
      <c r="A16113" s="10">
        <v>45249.0</v>
      </c>
      <c r="B16113" s="11" t="s">
        <v>800</v>
      </c>
      <c r="C16113" s="12">
        <v>5.0</v>
      </c>
      <c r="D16113" s="12">
        <f t="shared" si="1"/>
        <v>19</v>
      </c>
    </row>
    <row r="16114">
      <c r="A16114" s="10">
        <v>45249.0</v>
      </c>
      <c r="B16114" s="11" t="s">
        <v>187</v>
      </c>
      <c r="C16114" s="12">
        <v>5.0</v>
      </c>
      <c r="D16114" s="12">
        <f t="shared" si="1"/>
        <v>19</v>
      </c>
    </row>
    <row r="16115">
      <c r="A16115" s="10">
        <v>45249.0</v>
      </c>
      <c r="B16115" s="11" t="s">
        <v>6312</v>
      </c>
      <c r="C16115" s="12">
        <v>5.0</v>
      </c>
      <c r="D16115" s="12">
        <f t="shared" si="1"/>
        <v>19</v>
      </c>
    </row>
    <row r="16116">
      <c r="A16116" s="10">
        <v>45245.0</v>
      </c>
      <c r="B16116" s="11" t="s">
        <v>7438</v>
      </c>
      <c r="C16116" s="12">
        <v>5.0</v>
      </c>
      <c r="D16116" s="12">
        <f t="shared" si="1"/>
        <v>15</v>
      </c>
    </row>
    <row r="16117">
      <c r="A16117" s="10">
        <v>45245.0</v>
      </c>
      <c r="B16117" s="11" t="s">
        <v>7400</v>
      </c>
      <c r="C16117" s="12">
        <v>5.0</v>
      </c>
      <c r="D16117" s="12">
        <f t="shared" si="1"/>
        <v>15</v>
      </c>
    </row>
    <row r="16118">
      <c r="A16118" s="10">
        <v>45241.0</v>
      </c>
      <c r="B16118" s="11" t="s">
        <v>3938</v>
      </c>
      <c r="C16118" s="12">
        <v>5.0</v>
      </c>
      <c r="D16118" s="12">
        <f t="shared" si="1"/>
        <v>11</v>
      </c>
    </row>
    <row r="16119">
      <c r="A16119" s="10">
        <v>45258.0</v>
      </c>
      <c r="B16119" s="11" t="s">
        <v>7519</v>
      </c>
      <c r="C16119" s="12">
        <v>5.0</v>
      </c>
      <c r="D16119" s="12">
        <f t="shared" si="1"/>
        <v>28</v>
      </c>
    </row>
    <row r="16120">
      <c r="A16120" s="10">
        <v>45258.0</v>
      </c>
      <c r="B16120" s="11" t="s">
        <v>3641</v>
      </c>
      <c r="C16120" s="12">
        <v>5.0</v>
      </c>
      <c r="D16120" s="12">
        <f t="shared" si="1"/>
        <v>28</v>
      </c>
    </row>
    <row r="16121">
      <c r="A16121" s="10">
        <v>45258.0</v>
      </c>
      <c r="B16121" s="11" t="s">
        <v>59</v>
      </c>
      <c r="C16121" s="12">
        <v>5.0</v>
      </c>
      <c r="D16121" s="12">
        <f t="shared" si="1"/>
        <v>28</v>
      </c>
    </row>
    <row r="16122">
      <c r="A16122" s="10">
        <v>45248.0</v>
      </c>
      <c r="B16122" s="11" t="s">
        <v>868</v>
      </c>
      <c r="C16122" s="12">
        <v>5.0</v>
      </c>
      <c r="D16122" s="12">
        <f t="shared" si="1"/>
        <v>18</v>
      </c>
    </row>
    <row r="16123">
      <c r="A16123" s="10">
        <v>45248.0</v>
      </c>
      <c r="B16123" s="11" t="s">
        <v>418</v>
      </c>
      <c r="C16123" s="12">
        <v>5.0</v>
      </c>
      <c r="D16123" s="12">
        <f t="shared" si="1"/>
        <v>18</v>
      </c>
    </row>
    <row r="16124">
      <c r="A16124" s="10">
        <v>45259.0</v>
      </c>
      <c r="B16124" s="11" t="s">
        <v>7520</v>
      </c>
      <c r="C16124" s="12">
        <v>5.0</v>
      </c>
      <c r="D16124" s="12">
        <f t="shared" si="1"/>
        <v>29</v>
      </c>
    </row>
    <row r="16125">
      <c r="A16125" s="10">
        <v>45259.0</v>
      </c>
      <c r="B16125" s="11" t="s">
        <v>97</v>
      </c>
      <c r="C16125" s="12">
        <v>5.0</v>
      </c>
      <c r="D16125" s="12">
        <f t="shared" si="1"/>
        <v>29</v>
      </c>
    </row>
    <row r="16126">
      <c r="A16126" s="10">
        <v>45259.0</v>
      </c>
      <c r="B16126" s="11" t="s">
        <v>5875</v>
      </c>
      <c r="C16126" s="12">
        <v>5.0</v>
      </c>
      <c r="D16126" s="12">
        <f t="shared" si="1"/>
        <v>29</v>
      </c>
    </row>
    <row r="16127">
      <c r="A16127" s="10">
        <v>45242.0</v>
      </c>
      <c r="B16127" s="11" t="s">
        <v>7521</v>
      </c>
      <c r="C16127" s="12">
        <v>5.0</v>
      </c>
      <c r="D16127" s="12">
        <f t="shared" si="1"/>
        <v>12</v>
      </c>
    </row>
    <row r="16128">
      <c r="A16128" s="10">
        <v>45238.0</v>
      </c>
      <c r="B16128" s="11" t="s">
        <v>6097</v>
      </c>
      <c r="C16128" s="12">
        <v>5.0</v>
      </c>
      <c r="D16128" s="12">
        <f t="shared" si="1"/>
        <v>8</v>
      </c>
    </row>
    <row r="16129">
      <c r="A16129" s="10">
        <v>45231.0</v>
      </c>
      <c r="B16129" s="11" t="s">
        <v>894</v>
      </c>
      <c r="C16129" s="12">
        <v>5.0</v>
      </c>
      <c r="D16129" s="12">
        <f t="shared" si="1"/>
        <v>1</v>
      </c>
    </row>
    <row r="16130">
      <c r="A16130" s="10">
        <v>45231.0</v>
      </c>
      <c r="B16130" s="11" t="s">
        <v>7522</v>
      </c>
      <c r="C16130" s="12">
        <v>5.0</v>
      </c>
      <c r="D16130" s="12">
        <f t="shared" si="1"/>
        <v>1</v>
      </c>
    </row>
    <row r="16131">
      <c r="A16131" s="10">
        <v>45240.0</v>
      </c>
      <c r="B16131" s="11" t="s">
        <v>135</v>
      </c>
      <c r="C16131" s="12">
        <v>5.0</v>
      </c>
      <c r="D16131" s="12">
        <f t="shared" si="1"/>
        <v>10</v>
      </c>
    </row>
    <row r="16132">
      <c r="A16132" s="10">
        <v>45240.0</v>
      </c>
      <c r="B16132" s="11" t="s">
        <v>7523</v>
      </c>
      <c r="C16132" s="12">
        <v>5.0</v>
      </c>
      <c r="D16132" s="12">
        <f t="shared" si="1"/>
        <v>10</v>
      </c>
    </row>
    <row r="16133">
      <c r="A16133" s="10">
        <v>45240.0</v>
      </c>
      <c r="B16133" s="11" t="s">
        <v>6990</v>
      </c>
      <c r="C16133" s="12">
        <v>5.0</v>
      </c>
      <c r="D16133" s="12">
        <f t="shared" si="1"/>
        <v>10</v>
      </c>
    </row>
    <row r="16134">
      <c r="A16134" s="10">
        <v>45233.0</v>
      </c>
      <c r="B16134" s="11" t="s">
        <v>7524</v>
      </c>
      <c r="C16134" s="12">
        <v>5.0</v>
      </c>
      <c r="D16134" s="12">
        <f t="shared" si="1"/>
        <v>3</v>
      </c>
    </row>
    <row r="16135">
      <c r="A16135" s="10">
        <v>45250.0</v>
      </c>
      <c r="B16135" s="11" t="s">
        <v>7162</v>
      </c>
      <c r="C16135" s="12">
        <v>5.0</v>
      </c>
      <c r="D16135" s="12">
        <f t="shared" si="1"/>
        <v>20</v>
      </c>
    </row>
    <row r="16136">
      <c r="A16136" s="10">
        <v>45252.0</v>
      </c>
      <c r="B16136" s="11" t="s">
        <v>7272</v>
      </c>
      <c r="C16136" s="12">
        <v>5.0</v>
      </c>
      <c r="D16136" s="12">
        <f t="shared" si="1"/>
        <v>22</v>
      </c>
    </row>
    <row r="16137">
      <c r="A16137" s="10">
        <v>45251.0</v>
      </c>
      <c r="B16137" s="11" t="s">
        <v>106</v>
      </c>
      <c r="C16137" s="12">
        <v>5.0</v>
      </c>
      <c r="D16137" s="12">
        <f t="shared" si="1"/>
        <v>21</v>
      </c>
    </row>
    <row r="16138">
      <c r="A16138" s="10">
        <v>45257.0</v>
      </c>
      <c r="B16138" s="11" t="s">
        <v>149</v>
      </c>
      <c r="C16138" s="12">
        <v>5.0</v>
      </c>
      <c r="D16138" s="12">
        <f t="shared" si="1"/>
        <v>27</v>
      </c>
    </row>
    <row r="16139">
      <c r="A16139" s="10">
        <v>45260.0</v>
      </c>
      <c r="B16139" s="11" t="s">
        <v>315</v>
      </c>
      <c r="C16139" s="12">
        <v>5.0</v>
      </c>
      <c r="D16139" s="12">
        <f t="shared" si="1"/>
        <v>30</v>
      </c>
    </row>
    <row r="16140">
      <c r="A16140" s="10">
        <v>45260.0</v>
      </c>
      <c r="B16140" s="11" t="s">
        <v>1698</v>
      </c>
      <c r="C16140" s="12">
        <v>5.0</v>
      </c>
      <c r="D16140" s="12">
        <f t="shared" si="1"/>
        <v>30</v>
      </c>
    </row>
    <row r="16141">
      <c r="A16141" s="10">
        <v>45260.0</v>
      </c>
      <c r="B16141" s="11" t="s">
        <v>3389</v>
      </c>
      <c r="C16141" s="12">
        <v>5.0</v>
      </c>
      <c r="D16141" s="12">
        <f t="shared" si="1"/>
        <v>30</v>
      </c>
    </row>
    <row r="16142">
      <c r="A16142" s="10">
        <v>45239.0</v>
      </c>
      <c r="B16142" s="11" t="s">
        <v>7525</v>
      </c>
      <c r="C16142" s="12">
        <v>5.0</v>
      </c>
      <c r="D16142" s="12">
        <f t="shared" si="1"/>
        <v>9</v>
      </c>
    </row>
    <row r="16143">
      <c r="A16143" s="10">
        <v>45239.0</v>
      </c>
      <c r="B16143" s="11" t="s">
        <v>2497</v>
      </c>
      <c r="C16143" s="12">
        <v>5.0</v>
      </c>
      <c r="D16143" s="12">
        <f t="shared" si="1"/>
        <v>9</v>
      </c>
    </row>
    <row r="16144">
      <c r="A16144" s="10">
        <v>45239.0</v>
      </c>
      <c r="B16144" s="11" t="s">
        <v>6430</v>
      </c>
      <c r="C16144" s="12">
        <v>5.0</v>
      </c>
      <c r="D16144" s="12">
        <f t="shared" si="1"/>
        <v>9</v>
      </c>
    </row>
    <row r="16145">
      <c r="A16145" s="10">
        <v>45239.0</v>
      </c>
      <c r="B16145" s="11" t="s">
        <v>442</v>
      </c>
      <c r="C16145" s="12">
        <v>5.0</v>
      </c>
      <c r="D16145" s="12">
        <f t="shared" si="1"/>
        <v>9</v>
      </c>
    </row>
    <row r="16146">
      <c r="A16146" s="10">
        <v>45239.0</v>
      </c>
      <c r="B16146" s="11" t="s">
        <v>1544</v>
      </c>
      <c r="C16146" s="12">
        <v>5.0</v>
      </c>
      <c r="D16146" s="12">
        <f t="shared" si="1"/>
        <v>9</v>
      </c>
    </row>
    <row r="16147">
      <c r="A16147" s="10">
        <v>45232.0</v>
      </c>
      <c r="B16147" s="11" t="s">
        <v>87</v>
      </c>
      <c r="C16147" s="12">
        <v>5.0</v>
      </c>
      <c r="D16147" s="12">
        <f t="shared" si="1"/>
        <v>2</v>
      </c>
    </row>
    <row r="16148">
      <c r="A16148" s="10">
        <v>45232.0</v>
      </c>
      <c r="B16148" s="11" t="s">
        <v>1776</v>
      </c>
      <c r="C16148" s="12">
        <v>5.0</v>
      </c>
      <c r="D16148" s="12">
        <f t="shared" si="1"/>
        <v>2</v>
      </c>
    </row>
    <row r="16149">
      <c r="A16149" s="10">
        <v>45237.0</v>
      </c>
      <c r="B16149" s="11" t="s">
        <v>129</v>
      </c>
      <c r="C16149" s="12">
        <v>5.0</v>
      </c>
      <c r="D16149" s="12">
        <f t="shared" si="1"/>
        <v>7</v>
      </c>
    </row>
    <row r="16150">
      <c r="A16150" s="10">
        <v>45237.0</v>
      </c>
      <c r="B16150" s="11" t="s">
        <v>73</v>
      </c>
      <c r="C16150" s="12">
        <v>5.0</v>
      </c>
      <c r="D16150" s="12">
        <f t="shared" si="1"/>
        <v>7</v>
      </c>
    </row>
    <row r="16151">
      <c r="A16151" s="10">
        <v>45256.0</v>
      </c>
      <c r="B16151" s="11" t="s">
        <v>309</v>
      </c>
      <c r="C16151" s="12">
        <v>5.0</v>
      </c>
      <c r="D16151" s="12">
        <f t="shared" si="1"/>
        <v>26</v>
      </c>
    </row>
    <row r="16152">
      <c r="A16152" s="10">
        <v>45256.0</v>
      </c>
      <c r="B16152" s="11" t="s">
        <v>7526</v>
      </c>
      <c r="C16152" s="12">
        <v>5.0</v>
      </c>
      <c r="D16152" s="12">
        <f t="shared" si="1"/>
        <v>26</v>
      </c>
    </row>
    <row r="16153">
      <c r="A16153" s="10">
        <v>45255.0</v>
      </c>
      <c r="B16153" s="11" t="s">
        <v>1573</v>
      </c>
      <c r="C16153" s="12">
        <v>5.0</v>
      </c>
      <c r="D16153" s="12">
        <f t="shared" si="1"/>
        <v>25</v>
      </c>
    </row>
    <row r="16154">
      <c r="A16154" s="10">
        <v>45255.0</v>
      </c>
      <c r="B16154" s="11" t="s">
        <v>87</v>
      </c>
      <c r="C16154" s="12">
        <v>5.0</v>
      </c>
      <c r="D16154" s="12">
        <f t="shared" si="1"/>
        <v>25</v>
      </c>
    </row>
    <row r="16155">
      <c r="A16155" s="10">
        <v>45247.0</v>
      </c>
      <c r="B16155" s="11" t="s">
        <v>5062</v>
      </c>
      <c r="C16155" s="12">
        <v>5.0</v>
      </c>
      <c r="D16155" s="12">
        <f t="shared" si="1"/>
        <v>17</v>
      </c>
    </row>
    <row r="16156">
      <c r="A16156" s="10">
        <v>45247.0</v>
      </c>
      <c r="B16156" s="11" t="s">
        <v>403</v>
      </c>
      <c r="C16156" s="12">
        <v>5.0</v>
      </c>
      <c r="D16156" s="12">
        <f t="shared" si="1"/>
        <v>17</v>
      </c>
    </row>
    <row r="16157">
      <c r="A16157" s="10">
        <v>45235.0</v>
      </c>
      <c r="B16157" s="11" t="s">
        <v>302</v>
      </c>
      <c r="C16157" s="12">
        <v>5.0</v>
      </c>
      <c r="D16157" s="12">
        <f t="shared" si="1"/>
        <v>5</v>
      </c>
    </row>
    <row r="16158">
      <c r="A16158" s="10">
        <v>45254.0</v>
      </c>
      <c r="B16158" s="11" t="s">
        <v>97</v>
      </c>
      <c r="C16158" s="12">
        <v>5.0</v>
      </c>
      <c r="D16158" s="12">
        <f t="shared" si="1"/>
        <v>24</v>
      </c>
    </row>
    <row r="16159">
      <c r="A16159" s="10">
        <v>45246.0</v>
      </c>
      <c r="B16159" s="11" t="s">
        <v>6316</v>
      </c>
      <c r="C16159" s="12">
        <v>5.0</v>
      </c>
      <c r="D16159" s="12">
        <f t="shared" si="1"/>
        <v>16</v>
      </c>
    </row>
    <row r="16160">
      <c r="A16160" s="10">
        <v>45246.0</v>
      </c>
      <c r="B16160" s="11" t="s">
        <v>135</v>
      </c>
      <c r="C16160" s="12">
        <v>5.0</v>
      </c>
      <c r="D16160" s="12">
        <f t="shared" si="1"/>
        <v>16</v>
      </c>
    </row>
    <row r="16161">
      <c r="A16161" s="10">
        <v>45234.0</v>
      </c>
      <c r="B16161" s="11" t="s">
        <v>4543</v>
      </c>
      <c r="C16161" s="12">
        <v>5.0</v>
      </c>
      <c r="D16161" s="12">
        <f t="shared" si="1"/>
        <v>4</v>
      </c>
    </row>
    <row r="16162">
      <c r="A16162" s="10">
        <v>45243.0</v>
      </c>
      <c r="B16162" s="11" t="s">
        <v>7527</v>
      </c>
      <c r="C16162" s="12">
        <v>5.0</v>
      </c>
      <c r="D16162" s="12">
        <f t="shared" si="1"/>
        <v>13</v>
      </c>
    </row>
    <row r="16163">
      <c r="A16163" s="10">
        <v>45243.0</v>
      </c>
      <c r="B16163" s="11" t="s">
        <v>1659</v>
      </c>
      <c r="C16163" s="12">
        <v>5.0</v>
      </c>
      <c r="D16163" s="12">
        <f t="shared" si="1"/>
        <v>13</v>
      </c>
    </row>
    <row r="16164">
      <c r="A16164" s="10">
        <v>45244.0</v>
      </c>
      <c r="B16164" s="11" t="s">
        <v>579</v>
      </c>
      <c r="C16164" s="12">
        <v>5.0</v>
      </c>
      <c r="D16164" s="12">
        <f t="shared" si="1"/>
        <v>14</v>
      </c>
    </row>
    <row r="16165">
      <c r="A16165" s="10">
        <v>45244.0</v>
      </c>
      <c r="B16165" s="11" t="s">
        <v>220</v>
      </c>
      <c r="C16165" s="12">
        <v>5.0</v>
      </c>
      <c r="D16165" s="12">
        <f t="shared" si="1"/>
        <v>14</v>
      </c>
    </row>
    <row r="16166">
      <c r="A16166" s="10">
        <v>45244.0</v>
      </c>
      <c r="B16166" s="11" t="s">
        <v>7528</v>
      </c>
      <c r="C16166" s="12">
        <v>5.0</v>
      </c>
      <c r="D16166" s="12">
        <f t="shared" si="1"/>
        <v>14</v>
      </c>
    </row>
    <row r="16167">
      <c r="A16167" s="10">
        <v>45249.0</v>
      </c>
      <c r="B16167" s="11" t="s">
        <v>106</v>
      </c>
      <c r="C16167" s="12">
        <v>5.0</v>
      </c>
      <c r="D16167" s="12">
        <f t="shared" si="1"/>
        <v>19</v>
      </c>
    </row>
    <row r="16168">
      <c r="A16168" s="10">
        <v>45249.0</v>
      </c>
      <c r="B16168" s="11" t="s">
        <v>2792</v>
      </c>
      <c r="C16168" s="12">
        <v>5.0</v>
      </c>
      <c r="D16168" s="12">
        <f t="shared" si="1"/>
        <v>19</v>
      </c>
    </row>
    <row r="16169">
      <c r="A16169" s="10">
        <v>45245.0</v>
      </c>
      <c r="B16169" s="11" t="s">
        <v>3051</v>
      </c>
      <c r="C16169" s="12">
        <v>5.0</v>
      </c>
      <c r="D16169" s="12">
        <f t="shared" si="1"/>
        <v>15</v>
      </c>
    </row>
    <row r="16170">
      <c r="A16170" s="10">
        <v>45241.0</v>
      </c>
      <c r="B16170" s="11" t="s">
        <v>403</v>
      </c>
      <c r="C16170" s="12">
        <v>5.0</v>
      </c>
      <c r="D16170" s="12">
        <f t="shared" si="1"/>
        <v>11</v>
      </c>
    </row>
    <row r="16171">
      <c r="A16171" s="10">
        <v>45258.0</v>
      </c>
      <c r="B16171" s="11" t="s">
        <v>47</v>
      </c>
      <c r="C16171" s="12">
        <v>5.0</v>
      </c>
      <c r="D16171" s="12">
        <f t="shared" si="1"/>
        <v>28</v>
      </c>
    </row>
    <row r="16172">
      <c r="A16172" s="10">
        <v>45258.0</v>
      </c>
      <c r="B16172" s="11" t="s">
        <v>583</v>
      </c>
      <c r="C16172" s="12">
        <v>5.0</v>
      </c>
      <c r="D16172" s="12">
        <f t="shared" si="1"/>
        <v>28</v>
      </c>
    </row>
    <row r="16173">
      <c r="A16173" s="10">
        <v>45248.0</v>
      </c>
      <c r="B16173" s="11" t="s">
        <v>6845</v>
      </c>
      <c r="C16173" s="12">
        <v>5.0</v>
      </c>
      <c r="D16173" s="12">
        <f t="shared" si="1"/>
        <v>18</v>
      </c>
    </row>
    <row r="16174">
      <c r="A16174" s="10">
        <v>45248.0</v>
      </c>
      <c r="B16174" s="11" t="s">
        <v>7529</v>
      </c>
      <c r="C16174" s="12">
        <v>5.0</v>
      </c>
      <c r="D16174" s="12">
        <f t="shared" si="1"/>
        <v>18</v>
      </c>
    </row>
    <row r="16175">
      <c r="A16175" s="10">
        <v>45259.0</v>
      </c>
      <c r="B16175" s="11" t="s">
        <v>6923</v>
      </c>
      <c r="C16175" s="12">
        <v>5.0</v>
      </c>
      <c r="D16175" s="12">
        <f t="shared" si="1"/>
        <v>29</v>
      </c>
    </row>
    <row r="16176">
      <c r="A16176" s="10">
        <v>45259.0</v>
      </c>
      <c r="B16176" s="11" t="s">
        <v>79</v>
      </c>
      <c r="C16176" s="12">
        <v>5.0</v>
      </c>
      <c r="D16176" s="12">
        <f t="shared" si="1"/>
        <v>29</v>
      </c>
    </row>
    <row r="16177">
      <c r="A16177" s="10">
        <v>45242.0</v>
      </c>
      <c r="B16177" s="11" t="s">
        <v>6317</v>
      </c>
      <c r="C16177" s="12">
        <v>5.0</v>
      </c>
      <c r="D16177" s="12">
        <f t="shared" si="1"/>
        <v>12</v>
      </c>
    </row>
    <row r="16178">
      <c r="A16178" s="10">
        <v>45238.0</v>
      </c>
      <c r="B16178" s="11" t="s">
        <v>2317</v>
      </c>
      <c r="C16178" s="12">
        <v>5.0</v>
      </c>
      <c r="D16178" s="12">
        <f t="shared" si="1"/>
        <v>8</v>
      </c>
    </row>
    <row r="16179">
      <c r="A16179" s="10">
        <v>45231.0</v>
      </c>
      <c r="B16179" s="11" t="s">
        <v>2356</v>
      </c>
      <c r="C16179" s="12">
        <v>5.0</v>
      </c>
      <c r="D16179" s="12">
        <f t="shared" si="1"/>
        <v>1</v>
      </c>
    </row>
    <row r="16180">
      <c r="A16180" s="10">
        <v>45231.0</v>
      </c>
      <c r="B16180" s="11" t="s">
        <v>672</v>
      </c>
      <c r="C16180" s="12">
        <v>5.0</v>
      </c>
      <c r="D16180" s="12">
        <f t="shared" si="1"/>
        <v>1</v>
      </c>
    </row>
    <row r="16181">
      <c r="A16181" s="10">
        <v>45240.0</v>
      </c>
      <c r="B16181" s="11" t="s">
        <v>7530</v>
      </c>
      <c r="C16181" s="12">
        <v>5.0</v>
      </c>
      <c r="D16181" s="12">
        <f t="shared" si="1"/>
        <v>10</v>
      </c>
    </row>
    <row r="16182">
      <c r="A16182" s="10">
        <v>45240.0</v>
      </c>
      <c r="B16182" s="11" t="s">
        <v>7531</v>
      </c>
      <c r="C16182" s="12">
        <v>5.0</v>
      </c>
      <c r="D16182" s="12">
        <f t="shared" si="1"/>
        <v>10</v>
      </c>
    </row>
    <row r="16183">
      <c r="A16183" s="10">
        <v>45250.0</v>
      </c>
      <c r="B16183" s="11" t="s">
        <v>2420</v>
      </c>
      <c r="C16183" s="12">
        <v>5.0</v>
      </c>
      <c r="D16183" s="12">
        <f t="shared" si="1"/>
        <v>20</v>
      </c>
    </row>
    <row r="16184">
      <c r="A16184" s="10">
        <v>45250.0</v>
      </c>
      <c r="B16184" s="11" t="s">
        <v>6576</v>
      </c>
      <c r="C16184" s="12">
        <v>5.0</v>
      </c>
      <c r="D16184" s="12">
        <f t="shared" si="1"/>
        <v>20</v>
      </c>
    </row>
    <row r="16185">
      <c r="A16185" s="10">
        <v>45250.0</v>
      </c>
      <c r="B16185" s="11" t="s">
        <v>7532</v>
      </c>
      <c r="C16185" s="12">
        <v>5.0</v>
      </c>
      <c r="D16185" s="12">
        <f t="shared" si="1"/>
        <v>20</v>
      </c>
    </row>
    <row r="16186">
      <c r="A16186" s="10">
        <v>45250.0</v>
      </c>
      <c r="B16186" s="11" t="s">
        <v>101</v>
      </c>
      <c r="C16186" s="12">
        <v>5.0</v>
      </c>
      <c r="D16186" s="12">
        <f t="shared" si="1"/>
        <v>20</v>
      </c>
    </row>
    <row r="16187">
      <c r="A16187" s="10">
        <v>45250.0</v>
      </c>
      <c r="B16187" s="11" t="s">
        <v>382</v>
      </c>
      <c r="C16187" s="12">
        <v>5.0</v>
      </c>
      <c r="D16187" s="12">
        <f t="shared" si="1"/>
        <v>20</v>
      </c>
    </row>
    <row r="16188">
      <c r="A16188" s="10">
        <v>45250.0</v>
      </c>
      <c r="B16188" s="11" t="s">
        <v>6419</v>
      </c>
      <c r="C16188" s="12">
        <v>5.0</v>
      </c>
      <c r="D16188" s="12">
        <f t="shared" si="1"/>
        <v>20</v>
      </c>
    </row>
    <row r="16189">
      <c r="A16189" s="10">
        <v>45251.0</v>
      </c>
      <c r="B16189" s="11" t="s">
        <v>7229</v>
      </c>
      <c r="C16189" s="12">
        <v>5.0</v>
      </c>
      <c r="D16189" s="12">
        <f t="shared" si="1"/>
        <v>21</v>
      </c>
    </row>
    <row r="16190">
      <c r="A16190" s="10">
        <v>45251.0</v>
      </c>
      <c r="B16190" s="11" t="s">
        <v>93</v>
      </c>
      <c r="C16190" s="12">
        <v>5.0</v>
      </c>
      <c r="D16190" s="12">
        <f t="shared" si="1"/>
        <v>21</v>
      </c>
    </row>
    <row r="16191">
      <c r="A16191" s="10">
        <v>45251.0</v>
      </c>
      <c r="B16191" s="11" t="s">
        <v>22</v>
      </c>
      <c r="C16191" s="12">
        <v>5.0</v>
      </c>
      <c r="D16191" s="12">
        <f t="shared" si="1"/>
        <v>21</v>
      </c>
    </row>
    <row r="16192">
      <c r="A16192" s="10">
        <v>45251.0</v>
      </c>
      <c r="B16192" s="11" t="s">
        <v>7533</v>
      </c>
      <c r="C16192" s="12">
        <v>5.0</v>
      </c>
      <c r="D16192" s="12">
        <f t="shared" si="1"/>
        <v>21</v>
      </c>
    </row>
    <row r="16193">
      <c r="A16193" s="10">
        <v>45257.0</v>
      </c>
      <c r="B16193" s="11" t="s">
        <v>5988</v>
      </c>
      <c r="C16193" s="12">
        <v>5.0</v>
      </c>
      <c r="D16193" s="12">
        <f t="shared" si="1"/>
        <v>27</v>
      </c>
    </row>
    <row r="16194">
      <c r="A16194" s="10">
        <v>45260.0</v>
      </c>
      <c r="B16194" s="11" t="s">
        <v>6683</v>
      </c>
      <c r="C16194" s="12">
        <v>5.0</v>
      </c>
      <c r="D16194" s="12">
        <f t="shared" si="1"/>
        <v>30</v>
      </c>
    </row>
    <row r="16195">
      <c r="A16195" s="10">
        <v>45239.0</v>
      </c>
      <c r="B16195" s="11" t="s">
        <v>7534</v>
      </c>
      <c r="C16195" s="12">
        <v>5.0</v>
      </c>
      <c r="D16195" s="12">
        <f t="shared" si="1"/>
        <v>9</v>
      </c>
    </row>
    <row r="16196">
      <c r="A16196" s="10">
        <v>45239.0</v>
      </c>
      <c r="B16196" s="11" t="s">
        <v>1676</v>
      </c>
      <c r="C16196" s="12">
        <v>5.0</v>
      </c>
      <c r="D16196" s="12">
        <f t="shared" si="1"/>
        <v>9</v>
      </c>
    </row>
    <row r="16197">
      <c r="A16197" s="10">
        <v>45239.0</v>
      </c>
      <c r="B16197" s="11" t="s">
        <v>886</v>
      </c>
      <c r="C16197" s="12">
        <v>5.0</v>
      </c>
      <c r="D16197" s="12">
        <f t="shared" si="1"/>
        <v>9</v>
      </c>
    </row>
    <row r="16198">
      <c r="A16198" s="10">
        <v>45239.0</v>
      </c>
      <c r="B16198" s="11" t="s">
        <v>890</v>
      </c>
      <c r="C16198" s="12">
        <v>5.0</v>
      </c>
      <c r="D16198" s="12">
        <f t="shared" si="1"/>
        <v>9</v>
      </c>
    </row>
    <row r="16199">
      <c r="A16199" s="10">
        <v>45239.0</v>
      </c>
      <c r="B16199" s="11" t="s">
        <v>4406</v>
      </c>
      <c r="C16199" s="12">
        <v>5.0</v>
      </c>
      <c r="D16199" s="12">
        <f t="shared" si="1"/>
        <v>9</v>
      </c>
    </row>
    <row r="16200">
      <c r="A16200" s="10">
        <v>45239.0</v>
      </c>
      <c r="B16200" s="11" t="s">
        <v>1803</v>
      </c>
      <c r="C16200" s="12">
        <v>5.0</v>
      </c>
      <c r="D16200" s="12">
        <f t="shared" si="1"/>
        <v>9</v>
      </c>
    </row>
    <row r="16201">
      <c r="A16201" s="10">
        <v>45239.0</v>
      </c>
      <c r="B16201" s="11" t="s">
        <v>7535</v>
      </c>
      <c r="C16201" s="12">
        <v>5.0</v>
      </c>
      <c r="D16201" s="12">
        <f t="shared" si="1"/>
        <v>9</v>
      </c>
    </row>
    <row r="16202">
      <c r="A16202" s="10">
        <v>45232.0</v>
      </c>
      <c r="B16202" s="11" t="s">
        <v>7536</v>
      </c>
      <c r="C16202" s="12">
        <v>5.0</v>
      </c>
      <c r="D16202" s="12">
        <f t="shared" si="1"/>
        <v>2</v>
      </c>
    </row>
    <row r="16203">
      <c r="A16203" s="10">
        <v>45237.0</v>
      </c>
      <c r="B16203" s="11" t="s">
        <v>622</v>
      </c>
      <c r="C16203" s="12">
        <v>5.0</v>
      </c>
      <c r="D16203" s="12">
        <f t="shared" si="1"/>
        <v>7</v>
      </c>
    </row>
    <row r="16204">
      <c r="A16204" s="10">
        <v>45237.0</v>
      </c>
      <c r="B16204" s="11" t="s">
        <v>7251</v>
      </c>
      <c r="C16204" s="12">
        <v>5.0</v>
      </c>
      <c r="D16204" s="12">
        <f t="shared" si="1"/>
        <v>7</v>
      </c>
    </row>
    <row r="16205">
      <c r="A16205" s="10">
        <v>45255.0</v>
      </c>
      <c r="B16205" s="11" t="s">
        <v>5866</v>
      </c>
      <c r="C16205" s="12">
        <v>5.0</v>
      </c>
      <c r="D16205" s="12">
        <f t="shared" si="1"/>
        <v>25</v>
      </c>
    </row>
    <row r="16206">
      <c r="A16206" s="10">
        <v>45255.0</v>
      </c>
      <c r="B16206" s="11" t="s">
        <v>7086</v>
      </c>
      <c r="C16206" s="12">
        <v>5.0</v>
      </c>
      <c r="D16206" s="12">
        <f t="shared" si="1"/>
        <v>25</v>
      </c>
    </row>
    <row r="16207">
      <c r="A16207" s="10">
        <v>45247.0</v>
      </c>
      <c r="B16207" s="11" t="s">
        <v>116</v>
      </c>
      <c r="C16207" s="12">
        <v>5.0</v>
      </c>
      <c r="D16207" s="12">
        <f t="shared" si="1"/>
        <v>17</v>
      </c>
    </row>
    <row r="16208">
      <c r="A16208" s="10">
        <v>45247.0</v>
      </c>
      <c r="B16208" s="11" t="s">
        <v>788</v>
      </c>
      <c r="C16208" s="12">
        <v>5.0</v>
      </c>
      <c r="D16208" s="12">
        <f t="shared" si="1"/>
        <v>17</v>
      </c>
    </row>
    <row r="16209">
      <c r="A16209" s="10">
        <v>45247.0</v>
      </c>
      <c r="B16209" s="11" t="s">
        <v>6119</v>
      </c>
      <c r="C16209" s="12">
        <v>5.0</v>
      </c>
      <c r="D16209" s="12">
        <f t="shared" si="1"/>
        <v>17</v>
      </c>
    </row>
    <row r="16210">
      <c r="A16210" s="10">
        <v>45253.0</v>
      </c>
      <c r="B16210" s="11" t="s">
        <v>7537</v>
      </c>
      <c r="C16210" s="12">
        <v>5.0</v>
      </c>
      <c r="D16210" s="12">
        <f t="shared" si="1"/>
        <v>23</v>
      </c>
    </row>
    <row r="16211">
      <c r="A16211" s="10">
        <v>45235.0</v>
      </c>
      <c r="B16211" s="11" t="s">
        <v>4397</v>
      </c>
      <c r="C16211" s="12">
        <v>5.0</v>
      </c>
      <c r="D16211" s="12">
        <f t="shared" si="1"/>
        <v>5</v>
      </c>
    </row>
    <row r="16212">
      <c r="A16212" s="10">
        <v>45254.0</v>
      </c>
      <c r="B16212" s="11" t="s">
        <v>1589</v>
      </c>
      <c r="C16212" s="12">
        <v>5.0</v>
      </c>
      <c r="D16212" s="12">
        <f t="shared" si="1"/>
        <v>24</v>
      </c>
    </row>
    <row r="16213">
      <c r="A16213" s="10">
        <v>45254.0</v>
      </c>
      <c r="B16213" s="11" t="s">
        <v>764</v>
      </c>
      <c r="C16213" s="12">
        <v>5.0</v>
      </c>
      <c r="D16213" s="12">
        <f t="shared" si="1"/>
        <v>24</v>
      </c>
    </row>
    <row r="16214">
      <c r="A16214" s="10">
        <v>45254.0</v>
      </c>
      <c r="B16214" s="11" t="s">
        <v>7538</v>
      </c>
      <c r="C16214" s="12">
        <v>5.0</v>
      </c>
      <c r="D16214" s="12">
        <f t="shared" si="1"/>
        <v>24</v>
      </c>
    </row>
    <row r="16215">
      <c r="A16215" s="10">
        <v>45246.0</v>
      </c>
      <c r="B16215" s="11" t="s">
        <v>1862</v>
      </c>
      <c r="C16215" s="12">
        <v>5.0</v>
      </c>
      <c r="D16215" s="12">
        <f t="shared" si="1"/>
        <v>16</v>
      </c>
    </row>
    <row r="16216">
      <c r="A16216" s="10">
        <v>45246.0</v>
      </c>
      <c r="B16216" s="11" t="s">
        <v>572</v>
      </c>
      <c r="C16216" s="12">
        <v>5.0</v>
      </c>
      <c r="D16216" s="12">
        <f t="shared" si="1"/>
        <v>16</v>
      </c>
    </row>
    <row r="16217">
      <c r="A16217" s="10">
        <v>45246.0</v>
      </c>
      <c r="B16217" s="11" t="s">
        <v>7539</v>
      </c>
      <c r="C16217" s="12">
        <v>5.0</v>
      </c>
      <c r="D16217" s="12">
        <f t="shared" si="1"/>
        <v>16</v>
      </c>
    </row>
    <row r="16218">
      <c r="A16218" s="10">
        <v>45234.0</v>
      </c>
      <c r="B16218" s="11" t="s">
        <v>2239</v>
      </c>
      <c r="C16218" s="12">
        <v>5.0</v>
      </c>
      <c r="D16218" s="12">
        <f t="shared" si="1"/>
        <v>4</v>
      </c>
    </row>
    <row r="16219">
      <c r="A16219" s="10">
        <v>45234.0</v>
      </c>
      <c r="B16219" s="11" t="s">
        <v>178</v>
      </c>
      <c r="C16219" s="12">
        <v>5.0</v>
      </c>
      <c r="D16219" s="12">
        <f t="shared" si="1"/>
        <v>4</v>
      </c>
    </row>
    <row r="16220">
      <c r="A16220" s="10">
        <v>45236.0</v>
      </c>
      <c r="B16220" s="11" t="s">
        <v>2938</v>
      </c>
      <c r="C16220" s="12">
        <v>5.0</v>
      </c>
      <c r="D16220" s="12">
        <f t="shared" si="1"/>
        <v>6</v>
      </c>
    </row>
    <row r="16221">
      <c r="A16221" s="10">
        <v>45243.0</v>
      </c>
      <c r="B16221" s="11" t="s">
        <v>302</v>
      </c>
      <c r="C16221" s="12">
        <v>5.0</v>
      </c>
      <c r="D16221" s="12">
        <f t="shared" si="1"/>
        <v>13</v>
      </c>
    </row>
    <row r="16222">
      <c r="A16222" s="10">
        <v>45243.0</v>
      </c>
      <c r="B16222" s="11" t="s">
        <v>341</v>
      </c>
      <c r="C16222" s="12">
        <v>5.0</v>
      </c>
      <c r="D16222" s="12">
        <f t="shared" si="1"/>
        <v>13</v>
      </c>
    </row>
    <row r="16223">
      <c r="A16223" s="10">
        <v>45243.0</v>
      </c>
      <c r="B16223" s="11" t="s">
        <v>2100</v>
      </c>
      <c r="C16223" s="12">
        <v>5.0</v>
      </c>
      <c r="D16223" s="12">
        <f t="shared" si="1"/>
        <v>13</v>
      </c>
    </row>
    <row r="16224">
      <c r="A16224" s="10">
        <v>45244.0</v>
      </c>
      <c r="B16224" s="11" t="s">
        <v>230</v>
      </c>
      <c r="C16224" s="12">
        <v>5.0</v>
      </c>
      <c r="D16224" s="12">
        <f t="shared" si="1"/>
        <v>14</v>
      </c>
    </row>
    <row r="16225">
      <c r="A16225" s="10">
        <v>45244.0</v>
      </c>
      <c r="B16225" s="11" t="s">
        <v>142</v>
      </c>
      <c r="C16225" s="12">
        <v>5.0</v>
      </c>
      <c r="D16225" s="12">
        <f t="shared" si="1"/>
        <v>14</v>
      </c>
    </row>
    <row r="16226">
      <c r="A16226" s="10">
        <v>45244.0</v>
      </c>
      <c r="B16226" s="11" t="s">
        <v>7085</v>
      </c>
      <c r="C16226" s="12">
        <v>5.0</v>
      </c>
      <c r="D16226" s="12">
        <f t="shared" si="1"/>
        <v>14</v>
      </c>
    </row>
    <row r="16227">
      <c r="A16227" s="10">
        <v>45241.0</v>
      </c>
      <c r="B16227" s="11" t="s">
        <v>6298</v>
      </c>
      <c r="C16227" s="12">
        <v>5.0</v>
      </c>
      <c r="D16227" s="12">
        <f t="shared" si="1"/>
        <v>11</v>
      </c>
    </row>
    <row r="16228">
      <c r="A16228" s="10">
        <v>45258.0</v>
      </c>
      <c r="B16228" s="11" t="s">
        <v>60</v>
      </c>
      <c r="C16228" s="12">
        <v>5.0</v>
      </c>
      <c r="D16228" s="12">
        <f t="shared" si="1"/>
        <v>28</v>
      </c>
    </row>
    <row r="16229">
      <c r="A16229" s="10">
        <v>45248.0</v>
      </c>
      <c r="B16229" s="11" t="s">
        <v>2174</v>
      </c>
      <c r="C16229" s="12">
        <v>5.0</v>
      </c>
      <c r="D16229" s="12">
        <f t="shared" si="1"/>
        <v>18</v>
      </c>
    </row>
    <row r="16230">
      <c r="A16230" s="10">
        <v>45259.0</v>
      </c>
      <c r="B16230" s="11" t="s">
        <v>7540</v>
      </c>
      <c r="C16230" s="12">
        <v>5.0</v>
      </c>
      <c r="D16230" s="12">
        <f t="shared" si="1"/>
        <v>29</v>
      </c>
    </row>
    <row r="16231">
      <c r="A16231" s="10">
        <v>45259.0</v>
      </c>
      <c r="B16231" s="11" t="s">
        <v>124</v>
      </c>
      <c r="C16231" s="12">
        <v>5.0</v>
      </c>
      <c r="D16231" s="12">
        <f t="shared" si="1"/>
        <v>29</v>
      </c>
    </row>
    <row r="16232">
      <c r="A16232" s="10">
        <v>45259.0</v>
      </c>
      <c r="B16232" s="11" t="s">
        <v>7085</v>
      </c>
      <c r="C16232" s="12">
        <v>5.0</v>
      </c>
      <c r="D16232" s="12">
        <f t="shared" si="1"/>
        <v>29</v>
      </c>
    </row>
    <row r="16233">
      <c r="A16233" s="10">
        <v>45259.0</v>
      </c>
      <c r="B16233" s="11" t="s">
        <v>3536</v>
      </c>
      <c r="C16233" s="12">
        <v>5.0</v>
      </c>
      <c r="D16233" s="12">
        <f t="shared" si="1"/>
        <v>29</v>
      </c>
    </row>
    <row r="16234">
      <c r="A16234" s="10">
        <v>45231.0</v>
      </c>
      <c r="B16234" s="11" t="s">
        <v>3336</v>
      </c>
      <c r="C16234" s="12">
        <v>5.0</v>
      </c>
      <c r="D16234" s="12">
        <f t="shared" si="1"/>
        <v>1</v>
      </c>
    </row>
    <row r="16235">
      <c r="A16235" s="10">
        <v>45231.0</v>
      </c>
      <c r="B16235" s="11" t="s">
        <v>7541</v>
      </c>
      <c r="C16235" s="12">
        <v>5.0</v>
      </c>
      <c r="D16235" s="12">
        <f t="shared" si="1"/>
        <v>1</v>
      </c>
    </row>
    <row r="16236">
      <c r="A16236" s="10">
        <v>45231.0</v>
      </c>
      <c r="B16236" s="11" t="s">
        <v>1909</v>
      </c>
      <c r="C16236" s="12">
        <v>5.0</v>
      </c>
      <c r="D16236" s="12">
        <f t="shared" si="1"/>
        <v>1</v>
      </c>
    </row>
    <row r="16237">
      <c r="A16237" s="10">
        <v>45240.0</v>
      </c>
      <c r="B16237" s="11" t="s">
        <v>1865</v>
      </c>
      <c r="C16237" s="12">
        <v>5.0</v>
      </c>
      <c r="D16237" s="12">
        <f t="shared" si="1"/>
        <v>10</v>
      </c>
    </row>
    <row r="16238">
      <c r="A16238" s="10">
        <v>45233.0</v>
      </c>
      <c r="B16238" s="11" t="s">
        <v>6400</v>
      </c>
      <c r="C16238" s="12">
        <v>5.0</v>
      </c>
      <c r="D16238" s="12">
        <f t="shared" si="1"/>
        <v>3</v>
      </c>
    </row>
    <row r="16239">
      <c r="A16239" s="10">
        <v>45252.0</v>
      </c>
      <c r="B16239" s="11" t="s">
        <v>2466</v>
      </c>
      <c r="C16239" s="12">
        <v>5.0</v>
      </c>
      <c r="D16239" s="12">
        <f t="shared" si="1"/>
        <v>22</v>
      </c>
    </row>
    <row r="16240">
      <c r="A16240" s="10">
        <v>45252.0</v>
      </c>
      <c r="B16240" s="11" t="s">
        <v>5487</v>
      </c>
      <c r="C16240" s="12">
        <v>5.0</v>
      </c>
      <c r="D16240" s="12">
        <f t="shared" si="1"/>
        <v>22</v>
      </c>
    </row>
    <row r="16241">
      <c r="A16241" s="10">
        <v>45251.0</v>
      </c>
      <c r="B16241" s="11" t="s">
        <v>2806</v>
      </c>
      <c r="C16241" s="12">
        <v>5.0</v>
      </c>
      <c r="D16241" s="12">
        <f t="shared" si="1"/>
        <v>21</v>
      </c>
    </row>
    <row r="16242">
      <c r="A16242" s="10">
        <v>45251.0</v>
      </c>
      <c r="B16242" s="11" t="s">
        <v>145</v>
      </c>
      <c r="C16242" s="12">
        <v>5.0</v>
      </c>
      <c r="D16242" s="12">
        <f t="shared" si="1"/>
        <v>21</v>
      </c>
    </row>
    <row r="16243">
      <c r="A16243" s="10">
        <v>45257.0</v>
      </c>
      <c r="B16243" s="11" t="s">
        <v>981</v>
      </c>
      <c r="C16243" s="12">
        <v>5.0</v>
      </c>
      <c r="D16243" s="12">
        <f t="shared" si="1"/>
        <v>27</v>
      </c>
    </row>
    <row r="16244">
      <c r="A16244" s="10">
        <v>45260.0</v>
      </c>
      <c r="B16244" s="11" t="s">
        <v>33</v>
      </c>
      <c r="C16244" s="12">
        <v>5.0</v>
      </c>
      <c r="D16244" s="12">
        <f t="shared" si="1"/>
        <v>30</v>
      </c>
    </row>
    <row r="16245">
      <c r="A16245" s="10">
        <v>45239.0</v>
      </c>
      <c r="B16245" s="11" t="s">
        <v>55</v>
      </c>
      <c r="C16245" s="12">
        <v>5.0</v>
      </c>
      <c r="D16245" s="12">
        <f t="shared" si="1"/>
        <v>9</v>
      </c>
    </row>
    <row r="16246">
      <c r="A16246" s="10">
        <v>45239.0</v>
      </c>
      <c r="B16246" s="11" t="s">
        <v>7542</v>
      </c>
      <c r="C16246" s="12">
        <v>5.0</v>
      </c>
      <c r="D16246" s="12">
        <f t="shared" si="1"/>
        <v>9</v>
      </c>
    </row>
    <row r="16247">
      <c r="A16247" s="10">
        <v>45239.0</v>
      </c>
      <c r="B16247" s="11" t="s">
        <v>3336</v>
      </c>
      <c r="C16247" s="12">
        <v>5.0</v>
      </c>
      <c r="D16247" s="12">
        <f t="shared" si="1"/>
        <v>9</v>
      </c>
    </row>
    <row r="16248">
      <c r="A16248" s="10">
        <v>45232.0</v>
      </c>
      <c r="B16248" s="11" t="s">
        <v>1275</v>
      </c>
      <c r="C16248" s="12">
        <v>5.0</v>
      </c>
      <c r="D16248" s="12">
        <f t="shared" si="1"/>
        <v>2</v>
      </c>
    </row>
    <row r="16249">
      <c r="A16249" s="10">
        <v>45232.0</v>
      </c>
      <c r="B16249" s="11" t="s">
        <v>7543</v>
      </c>
      <c r="C16249" s="12">
        <v>5.0</v>
      </c>
      <c r="D16249" s="12">
        <f t="shared" si="1"/>
        <v>2</v>
      </c>
    </row>
    <row r="16250">
      <c r="A16250" s="10">
        <v>45232.0</v>
      </c>
      <c r="B16250" s="11" t="s">
        <v>3257</v>
      </c>
      <c r="C16250" s="12">
        <v>5.0</v>
      </c>
      <c r="D16250" s="12">
        <f t="shared" si="1"/>
        <v>2</v>
      </c>
    </row>
    <row r="16251">
      <c r="A16251" s="10">
        <v>45232.0</v>
      </c>
      <c r="B16251" s="11" t="s">
        <v>7544</v>
      </c>
      <c r="C16251" s="12">
        <v>5.0</v>
      </c>
      <c r="D16251" s="12">
        <f t="shared" si="1"/>
        <v>2</v>
      </c>
    </row>
    <row r="16252">
      <c r="A16252" s="10">
        <v>45237.0</v>
      </c>
      <c r="B16252" s="11" t="s">
        <v>41</v>
      </c>
      <c r="C16252" s="12">
        <v>5.0</v>
      </c>
      <c r="D16252" s="12">
        <f t="shared" si="1"/>
        <v>7</v>
      </c>
    </row>
    <row r="16253">
      <c r="A16253" s="10">
        <v>45237.0</v>
      </c>
      <c r="B16253" s="11" t="s">
        <v>7545</v>
      </c>
      <c r="C16253" s="12">
        <v>5.0</v>
      </c>
      <c r="D16253" s="12">
        <f t="shared" si="1"/>
        <v>7</v>
      </c>
    </row>
    <row r="16254">
      <c r="A16254" s="10">
        <v>45237.0</v>
      </c>
      <c r="B16254" s="11" t="s">
        <v>230</v>
      </c>
      <c r="C16254" s="12">
        <v>5.0</v>
      </c>
      <c r="D16254" s="12">
        <f t="shared" si="1"/>
        <v>7</v>
      </c>
    </row>
    <row r="16255">
      <c r="A16255" s="10">
        <v>45256.0</v>
      </c>
      <c r="B16255" s="11" t="s">
        <v>5020</v>
      </c>
      <c r="C16255" s="12">
        <v>5.0</v>
      </c>
      <c r="D16255" s="12">
        <f t="shared" si="1"/>
        <v>26</v>
      </c>
    </row>
    <row r="16256">
      <c r="A16256" s="10">
        <v>45256.0</v>
      </c>
      <c r="B16256" s="11" t="s">
        <v>1133</v>
      </c>
      <c r="C16256" s="12">
        <v>5.0</v>
      </c>
      <c r="D16256" s="12">
        <f t="shared" si="1"/>
        <v>26</v>
      </c>
    </row>
    <row r="16257">
      <c r="A16257" s="10">
        <v>45256.0</v>
      </c>
      <c r="B16257" s="11" t="s">
        <v>7546</v>
      </c>
      <c r="C16257" s="12">
        <v>5.0</v>
      </c>
      <c r="D16257" s="12">
        <f t="shared" si="1"/>
        <v>26</v>
      </c>
    </row>
    <row r="16258">
      <c r="A16258" s="10">
        <v>45255.0</v>
      </c>
      <c r="B16258" s="11" t="s">
        <v>1650</v>
      </c>
      <c r="C16258" s="12">
        <v>5.0</v>
      </c>
      <c r="D16258" s="12">
        <f t="shared" si="1"/>
        <v>25</v>
      </c>
    </row>
    <row r="16259">
      <c r="A16259" s="10">
        <v>45247.0</v>
      </c>
      <c r="B16259" s="11" t="s">
        <v>72</v>
      </c>
      <c r="C16259" s="12">
        <v>5.0</v>
      </c>
      <c r="D16259" s="12">
        <f t="shared" si="1"/>
        <v>17</v>
      </c>
    </row>
    <row r="16260">
      <c r="A16260" s="10">
        <v>45247.0</v>
      </c>
      <c r="B16260" s="11" t="s">
        <v>97</v>
      </c>
      <c r="C16260" s="12">
        <v>5.0</v>
      </c>
      <c r="D16260" s="12">
        <f t="shared" si="1"/>
        <v>17</v>
      </c>
    </row>
    <row r="16261">
      <c r="A16261" s="10">
        <v>45247.0</v>
      </c>
      <c r="B16261" s="11" t="s">
        <v>7547</v>
      </c>
      <c r="C16261" s="12">
        <v>5.0</v>
      </c>
      <c r="D16261" s="12">
        <f t="shared" si="1"/>
        <v>17</v>
      </c>
    </row>
    <row r="16262">
      <c r="A16262" s="10">
        <v>45253.0</v>
      </c>
      <c r="B16262" s="11" t="s">
        <v>98</v>
      </c>
      <c r="C16262" s="12">
        <v>5.0</v>
      </c>
      <c r="D16262" s="12">
        <f t="shared" si="1"/>
        <v>23</v>
      </c>
    </row>
    <row r="16263">
      <c r="A16263" s="10">
        <v>45235.0</v>
      </c>
      <c r="B16263" s="11" t="s">
        <v>7548</v>
      </c>
      <c r="C16263" s="12">
        <v>5.0</v>
      </c>
      <c r="D16263" s="12">
        <f t="shared" si="1"/>
        <v>5</v>
      </c>
    </row>
    <row r="16264">
      <c r="A16264" s="10">
        <v>45235.0</v>
      </c>
      <c r="B16264" s="11" t="s">
        <v>7549</v>
      </c>
      <c r="C16264" s="12">
        <v>5.0</v>
      </c>
      <c r="D16264" s="12">
        <f t="shared" si="1"/>
        <v>5</v>
      </c>
    </row>
    <row r="16265">
      <c r="A16265" s="10">
        <v>45254.0</v>
      </c>
      <c r="B16265" s="11" t="s">
        <v>2602</v>
      </c>
      <c r="C16265" s="12">
        <v>5.0</v>
      </c>
      <c r="D16265" s="12">
        <f t="shared" si="1"/>
        <v>24</v>
      </c>
    </row>
    <row r="16266">
      <c r="A16266" s="10">
        <v>45246.0</v>
      </c>
      <c r="B16266" s="11" t="s">
        <v>6661</v>
      </c>
      <c r="C16266" s="12">
        <v>5.0</v>
      </c>
      <c r="D16266" s="12">
        <f t="shared" si="1"/>
        <v>16</v>
      </c>
    </row>
    <row r="16267">
      <c r="A16267" s="10">
        <v>45246.0</v>
      </c>
      <c r="B16267" s="11" t="s">
        <v>7550</v>
      </c>
      <c r="C16267" s="12">
        <v>5.0</v>
      </c>
      <c r="D16267" s="12">
        <f t="shared" si="1"/>
        <v>16</v>
      </c>
    </row>
    <row r="16268">
      <c r="A16268" s="10">
        <v>45246.0</v>
      </c>
      <c r="B16268" s="11" t="s">
        <v>3195</v>
      </c>
      <c r="C16268" s="12">
        <v>5.0</v>
      </c>
      <c r="D16268" s="12">
        <f t="shared" si="1"/>
        <v>16</v>
      </c>
    </row>
    <row r="16269">
      <c r="A16269" s="10">
        <v>45234.0</v>
      </c>
      <c r="B16269" s="11" t="s">
        <v>258</v>
      </c>
      <c r="C16269" s="12">
        <v>5.0</v>
      </c>
      <c r="D16269" s="12">
        <f t="shared" si="1"/>
        <v>4</v>
      </c>
    </row>
    <row r="16270">
      <c r="A16270" s="10">
        <v>45243.0</v>
      </c>
      <c r="B16270" s="11" t="s">
        <v>5448</v>
      </c>
      <c r="C16270" s="12">
        <v>5.0</v>
      </c>
      <c r="D16270" s="12">
        <f t="shared" si="1"/>
        <v>13</v>
      </c>
    </row>
    <row r="16271">
      <c r="A16271" s="10">
        <v>45243.0</v>
      </c>
      <c r="B16271" s="11" t="s">
        <v>7551</v>
      </c>
      <c r="C16271" s="12">
        <v>5.0</v>
      </c>
      <c r="D16271" s="12">
        <f t="shared" si="1"/>
        <v>13</v>
      </c>
    </row>
    <row r="16272">
      <c r="A16272" s="10">
        <v>45244.0</v>
      </c>
      <c r="B16272" s="11" t="s">
        <v>2938</v>
      </c>
      <c r="C16272" s="12">
        <v>5.0</v>
      </c>
      <c r="D16272" s="12">
        <f t="shared" si="1"/>
        <v>14</v>
      </c>
    </row>
    <row r="16273">
      <c r="A16273" s="10">
        <v>45244.0</v>
      </c>
      <c r="B16273" s="11" t="s">
        <v>3310</v>
      </c>
      <c r="C16273" s="12">
        <v>5.0</v>
      </c>
      <c r="D16273" s="12">
        <f t="shared" si="1"/>
        <v>14</v>
      </c>
    </row>
    <row r="16274">
      <c r="A16274" s="10">
        <v>45244.0</v>
      </c>
      <c r="B16274" s="11" t="s">
        <v>1650</v>
      </c>
      <c r="C16274" s="12">
        <v>5.0</v>
      </c>
      <c r="D16274" s="12">
        <f t="shared" si="1"/>
        <v>14</v>
      </c>
    </row>
    <row r="16275">
      <c r="A16275" s="10">
        <v>45244.0</v>
      </c>
      <c r="B16275" s="11" t="s">
        <v>6312</v>
      </c>
      <c r="C16275" s="12">
        <v>5.0</v>
      </c>
      <c r="D16275" s="12">
        <f t="shared" si="1"/>
        <v>14</v>
      </c>
    </row>
    <row r="16276">
      <c r="A16276" s="10">
        <v>45244.0</v>
      </c>
      <c r="B16276" s="11" t="s">
        <v>510</v>
      </c>
      <c r="C16276" s="12">
        <v>5.0</v>
      </c>
      <c r="D16276" s="12">
        <f t="shared" si="1"/>
        <v>14</v>
      </c>
    </row>
    <row r="16277">
      <c r="A16277" s="10">
        <v>45258.0</v>
      </c>
      <c r="B16277" s="11" t="s">
        <v>79</v>
      </c>
      <c r="C16277" s="12">
        <v>6.0</v>
      </c>
      <c r="D16277" s="12">
        <f t="shared" si="1"/>
        <v>28</v>
      </c>
    </row>
    <row r="16278">
      <c r="A16278" s="10">
        <v>45242.0</v>
      </c>
      <c r="B16278" s="11" t="s">
        <v>4578</v>
      </c>
      <c r="C16278" s="12">
        <v>6.0</v>
      </c>
      <c r="D16278" s="12">
        <f t="shared" si="1"/>
        <v>12</v>
      </c>
    </row>
    <row r="16279">
      <c r="A16279" s="10">
        <v>45242.0</v>
      </c>
      <c r="B16279" s="11" t="s">
        <v>1821</v>
      </c>
      <c r="C16279" s="12">
        <v>6.0</v>
      </c>
      <c r="D16279" s="12">
        <f t="shared" si="1"/>
        <v>12</v>
      </c>
    </row>
    <row r="16280">
      <c r="A16280" s="10">
        <v>45238.0</v>
      </c>
      <c r="B16280" s="11" t="s">
        <v>2938</v>
      </c>
      <c r="C16280" s="12">
        <v>6.0</v>
      </c>
      <c r="D16280" s="12">
        <f t="shared" si="1"/>
        <v>8</v>
      </c>
    </row>
    <row r="16281">
      <c r="A16281" s="10">
        <v>45238.0</v>
      </c>
      <c r="B16281" s="11" t="s">
        <v>2791</v>
      </c>
      <c r="C16281" s="12">
        <v>6.0</v>
      </c>
      <c r="D16281" s="12">
        <f t="shared" si="1"/>
        <v>8</v>
      </c>
    </row>
    <row r="16282">
      <c r="A16282" s="10">
        <v>45238.0</v>
      </c>
      <c r="B16282" s="11" t="s">
        <v>256</v>
      </c>
      <c r="C16282" s="12">
        <v>6.0</v>
      </c>
      <c r="D16282" s="12">
        <f t="shared" si="1"/>
        <v>8</v>
      </c>
    </row>
    <row r="16283">
      <c r="A16283" s="10">
        <v>45231.0</v>
      </c>
      <c r="B16283" s="11" t="s">
        <v>1512</v>
      </c>
      <c r="C16283" s="12">
        <v>6.0</v>
      </c>
      <c r="D16283" s="12">
        <f t="shared" si="1"/>
        <v>1</v>
      </c>
    </row>
    <row r="16284">
      <c r="A16284" s="10">
        <v>45231.0</v>
      </c>
      <c r="B16284" s="11" t="s">
        <v>3055</v>
      </c>
      <c r="C16284" s="12">
        <v>6.0</v>
      </c>
      <c r="D16284" s="12">
        <f t="shared" si="1"/>
        <v>1</v>
      </c>
    </row>
    <row r="16285">
      <c r="A16285" s="10">
        <v>45240.0</v>
      </c>
      <c r="B16285" s="11" t="s">
        <v>7552</v>
      </c>
      <c r="C16285" s="12">
        <v>6.0</v>
      </c>
      <c r="D16285" s="12">
        <f t="shared" si="1"/>
        <v>10</v>
      </c>
    </row>
    <row r="16286">
      <c r="A16286" s="10">
        <v>45233.0</v>
      </c>
      <c r="B16286" s="11" t="s">
        <v>7553</v>
      </c>
      <c r="C16286" s="12">
        <v>6.0</v>
      </c>
      <c r="D16286" s="12">
        <f t="shared" si="1"/>
        <v>3</v>
      </c>
    </row>
    <row r="16287">
      <c r="A16287" s="10">
        <v>45233.0</v>
      </c>
      <c r="B16287" s="11" t="s">
        <v>230</v>
      </c>
      <c r="C16287" s="12">
        <v>6.0</v>
      </c>
      <c r="D16287" s="12">
        <f t="shared" si="1"/>
        <v>3</v>
      </c>
    </row>
    <row r="16288">
      <c r="A16288" s="10">
        <v>45251.0</v>
      </c>
      <c r="B16288" s="11" t="s">
        <v>1226</v>
      </c>
      <c r="C16288" s="12">
        <v>6.0</v>
      </c>
      <c r="D16288" s="12">
        <f t="shared" si="1"/>
        <v>21</v>
      </c>
    </row>
    <row r="16289">
      <c r="A16289" s="10">
        <v>45239.0</v>
      </c>
      <c r="B16289" s="11" t="s">
        <v>208</v>
      </c>
      <c r="C16289" s="12">
        <v>6.0</v>
      </c>
      <c r="D16289" s="12">
        <f t="shared" si="1"/>
        <v>9</v>
      </c>
    </row>
    <row r="16290">
      <c r="A16290" s="10">
        <v>45239.0</v>
      </c>
      <c r="B16290" s="11" t="s">
        <v>4815</v>
      </c>
      <c r="C16290" s="12">
        <v>6.0</v>
      </c>
      <c r="D16290" s="12">
        <f t="shared" si="1"/>
        <v>9</v>
      </c>
    </row>
    <row r="16291">
      <c r="A16291" s="10">
        <v>45237.0</v>
      </c>
      <c r="B16291" s="11" t="s">
        <v>7554</v>
      </c>
      <c r="C16291" s="12">
        <v>6.0</v>
      </c>
      <c r="D16291" s="12">
        <f t="shared" si="1"/>
        <v>7</v>
      </c>
    </row>
    <row r="16292">
      <c r="A16292" s="10">
        <v>45256.0</v>
      </c>
      <c r="B16292" s="11" t="s">
        <v>135</v>
      </c>
      <c r="C16292" s="12">
        <v>6.0</v>
      </c>
      <c r="D16292" s="12">
        <f t="shared" si="1"/>
        <v>26</v>
      </c>
    </row>
    <row r="16293">
      <c r="A16293" s="10">
        <v>45255.0</v>
      </c>
      <c r="B16293" s="11" t="s">
        <v>246</v>
      </c>
      <c r="C16293" s="12">
        <v>6.0</v>
      </c>
      <c r="D16293" s="12">
        <f t="shared" si="1"/>
        <v>25</v>
      </c>
    </row>
    <row r="16294">
      <c r="A16294" s="10">
        <v>45247.0</v>
      </c>
      <c r="B16294" s="11" t="s">
        <v>5988</v>
      </c>
      <c r="C16294" s="12">
        <v>6.0</v>
      </c>
      <c r="D16294" s="12">
        <f t="shared" si="1"/>
        <v>17</v>
      </c>
    </row>
    <row r="16295">
      <c r="A16295" s="10">
        <v>45253.0</v>
      </c>
      <c r="B16295" s="11" t="s">
        <v>3329</v>
      </c>
      <c r="C16295" s="12">
        <v>6.0</v>
      </c>
      <c r="D16295" s="12">
        <f t="shared" si="1"/>
        <v>23</v>
      </c>
    </row>
    <row r="16296">
      <c r="A16296" s="10">
        <v>45235.0</v>
      </c>
      <c r="B16296" s="11" t="s">
        <v>387</v>
      </c>
      <c r="C16296" s="12">
        <v>6.0</v>
      </c>
      <c r="D16296" s="12">
        <f t="shared" si="1"/>
        <v>5</v>
      </c>
    </row>
    <row r="16297">
      <c r="A16297" s="10">
        <v>45254.0</v>
      </c>
      <c r="B16297" s="11" t="s">
        <v>7278</v>
      </c>
      <c r="C16297" s="12">
        <v>6.0</v>
      </c>
      <c r="D16297" s="12">
        <f t="shared" si="1"/>
        <v>24</v>
      </c>
    </row>
    <row r="16298">
      <c r="A16298" s="10">
        <v>45254.0</v>
      </c>
      <c r="B16298" s="11" t="s">
        <v>7555</v>
      </c>
      <c r="C16298" s="12">
        <v>6.0</v>
      </c>
      <c r="D16298" s="12">
        <f t="shared" si="1"/>
        <v>24</v>
      </c>
    </row>
    <row r="16299">
      <c r="A16299" s="10">
        <v>45246.0</v>
      </c>
      <c r="B16299" s="11" t="s">
        <v>64</v>
      </c>
      <c r="C16299" s="12">
        <v>6.0</v>
      </c>
      <c r="D16299" s="12">
        <f t="shared" si="1"/>
        <v>16</v>
      </c>
    </row>
    <row r="16300">
      <c r="A16300" s="10">
        <v>45236.0</v>
      </c>
      <c r="B16300" s="11" t="s">
        <v>5926</v>
      </c>
      <c r="C16300" s="12">
        <v>6.0</v>
      </c>
      <c r="D16300" s="12">
        <f t="shared" si="1"/>
        <v>6</v>
      </c>
    </row>
    <row r="16301">
      <c r="A16301" s="10">
        <v>45236.0</v>
      </c>
      <c r="B16301" s="11" t="s">
        <v>7252</v>
      </c>
      <c r="C16301" s="12">
        <v>6.0</v>
      </c>
      <c r="D16301" s="12">
        <f t="shared" si="1"/>
        <v>6</v>
      </c>
    </row>
    <row r="16302">
      <c r="A16302" s="10">
        <v>45243.0</v>
      </c>
      <c r="B16302" s="11" t="s">
        <v>7556</v>
      </c>
      <c r="C16302" s="12">
        <v>6.0</v>
      </c>
      <c r="D16302" s="12">
        <f t="shared" si="1"/>
        <v>13</v>
      </c>
    </row>
    <row r="16303">
      <c r="A16303" s="10">
        <v>45243.0</v>
      </c>
      <c r="B16303" s="11" t="s">
        <v>738</v>
      </c>
      <c r="C16303" s="12">
        <v>6.0</v>
      </c>
      <c r="D16303" s="12">
        <f t="shared" si="1"/>
        <v>13</v>
      </c>
    </row>
    <row r="16304">
      <c r="A16304" s="10">
        <v>45244.0</v>
      </c>
      <c r="B16304" s="11" t="s">
        <v>981</v>
      </c>
      <c r="C16304" s="12">
        <v>6.0</v>
      </c>
      <c r="D16304" s="12">
        <f t="shared" si="1"/>
        <v>14</v>
      </c>
    </row>
    <row r="16305">
      <c r="A16305" s="10">
        <v>45249.0</v>
      </c>
      <c r="B16305" s="11" t="s">
        <v>7557</v>
      </c>
      <c r="C16305" s="12">
        <v>6.0</v>
      </c>
      <c r="D16305" s="12">
        <f t="shared" si="1"/>
        <v>19</v>
      </c>
    </row>
    <row r="16306">
      <c r="A16306" s="10">
        <v>45245.0</v>
      </c>
      <c r="B16306" s="11" t="s">
        <v>125</v>
      </c>
      <c r="C16306" s="12">
        <v>6.0</v>
      </c>
      <c r="D16306" s="12">
        <f t="shared" si="1"/>
        <v>15</v>
      </c>
    </row>
    <row r="16307">
      <c r="A16307" s="10">
        <v>45241.0</v>
      </c>
      <c r="B16307" s="11" t="s">
        <v>106</v>
      </c>
      <c r="C16307" s="12">
        <v>6.0</v>
      </c>
      <c r="D16307" s="12">
        <f t="shared" si="1"/>
        <v>11</v>
      </c>
    </row>
    <row r="16308">
      <c r="A16308" s="10">
        <v>45258.0</v>
      </c>
      <c r="B16308" s="11" t="s">
        <v>135</v>
      </c>
      <c r="C16308" s="12">
        <v>6.0</v>
      </c>
      <c r="D16308" s="12">
        <f t="shared" si="1"/>
        <v>28</v>
      </c>
    </row>
    <row r="16309">
      <c r="A16309" s="10">
        <v>45248.0</v>
      </c>
      <c r="B16309" s="11" t="s">
        <v>7558</v>
      </c>
      <c r="C16309" s="12">
        <v>6.0</v>
      </c>
      <c r="D16309" s="12">
        <f t="shared" si="1"/>
        <v>18</v>
      </c>
    </row>
    <row r="16310">
      <c r="A16310" s="10">
        <v>45259.0</v>
      </c>
      <c r="B16310" s="11" t="s">
        <v>800</v>
      </c>
      <c r="C16310" s="12">
        <v>6.0</v>
      </c>
      <c r="D16310" s="12">
        <f t="shared" si="1"/>
        <v>29</v>
      </c>
    </row>
    <row r="16311">
      <c r="A16311" s="10">
        <v>45231.0</v>
      </c>
      <c r="B16311" s="11" t="s">
        <v>7559</v>
      </c>
      <c r="C16311" s="12">
        <v>6.0</v>
      </c>
      <c r="D16311" s="12">
        <f t="shared" si="1"/>
        <v>1</v>
      </c>
    </row>
    <row r="16312">
      <c r="A16312" s="10">
        <v>45240.0</v>
      </c>
      <c r="B16312" s="11" t="s">
        <v>2728</v>
      </c>
      <c r="C16312" s="12">
        <v>6.0</v>
      </c>
      <c r="D16312" s="12">
        <f t="shared" si="1"/>
        <v>10</v>
      </c>
    </row>
    <row r="16313">
      <c r="A16313" s="10">
        <v>45240.0</v>
      </c>
      <c r="B16313" s="11" t="s">
        <v>5448</v>
      </c>
      <c r="C16313" s="12">
        <v>6.0</v>
      </c>
      <c r="D16313" s="12">
        <f t="shared" si="1"/>
        <v>10</v>
      </c>
    </row>
    <row r="16314">
      <c r="A16314" s="10">
        <v>45240.0</v>
      </c>
      <c r="B16314" s="11" t="s">
        <v>122</v>
      </c>
      <c r="C16314" s="12">
        <v>6.0</v>
      </c>
      <c r="D16314" s="12">
        <f t="shared" si="1"/>
        <v>10</v>
      </c>
    </row>
    <row r="16315">
      <c r="A16315" s="10">
        <v>45233.0</v>
      </c>
      <c r="B16315" s="11" t="s">
        <v>7200</v>
      </c>
      <c r="C16315" s="12">
        <v>6.0</v>
      </c>
      <c r="D16315" s="12">
        <f t="shared" si="1"/>
        <v>3</v>
      </c>
    </row>
    <row r="16316">
      <c r="A16316" s="10">
        <v>45250.0</v>
      </c>
      <c r="B16316" s="11" t="s">
        <v>7560</v>
      </c>
      <c r="C16316" s="12">
        <v>6.0</v>
      </c>
      <c r="D16316" s="12">
        <f t="shared" si="1"/>
        <v>20</v>
      </c>
    </row>
    <row r="16317">
      <c r="A16317" s="10">
        <v>45250.0</v>
      </c>
      <c r="B16317" s="11" t="s">
        <v>272</v>
      </c>
      <c r="C16317" s="12">
        <v>6.0</v>
      </c>
      <c r="D16317" s="12">
        <f t="shared" si="1"/>
        <v>20</v>
      </c>
    </row>
    <row r="16318">
      <c r="A16318" s="10">
        <v>45250.0</v>
      </c>
      <c r="B16318" s="11" t="s">
        <v>80</v>
      </c>
      <c r="C16318" s="12">
        <v>6.0</v>
      </c>
      <c r="D16318" s="12">
        <f t="shared" si="1"/>
        <v>20</v>
      </c>
    </row>
    <row r="16319">
      <c r="A16319" s="10">
        <v>45250.0</v>
      </c>
      <c r="B16319" s="11" t="s">
        <v>7561</v>
      </c>
      <c r="C16319" s="12">
        <v>6.0</v>
      </c>
      <c r="D16319" s="12">
        <f t="shared" si="1"/>
        <v>20</v>
      </c>
    </row>
    <row r="16320">
      <c r="A16320" s="10">
        <v>45252.0</v>
      </c>
      <c r="B16320" s="11" t="s">
        <v>2953</v>
      </c>
      <c r="C16320" s="12">
        <v>6.0</v>
      </c>
      <c r="D16320" s="12">
        <f t="shared" si="1"/>
        <v>22</v>
      </c>
    </row>
    <row r="16321">
      <c r="A16321" s="10">
        <v>45251.0</v>
      </c>
      <c r="B16321" s="11" t="s">
        <v>2267</v>
      </c>
      <c r="C16321" s="12">
        <v>6.0</v>
      </c>
      <c r="D16321" s="12">
        <f t="shared" si="1"/>
        <v>21</v>
      </c>
    </row>
    <row r="16322">
      <c r="A16322" s="10">
        <v>45251.0</v>
      </c>
      <c r="B16322" s="11" t="s">
        <v>101</v>
      </c>
      <c r="C16322" s="12">
        <v>6.0</v>
      </c>
      <c r="D16322" s="12">
        <f t="shared" si="1"/>
        <v>21</v>
      </c>
    </row>
    <row r="16323">
      <c r="A16323" s="10">
        <v>45257.0</v>
      </c>
      <c r="B16323" s="11" t="s">
        <v>2194</v>
      </c>
      <c r="C16323" s="12">
        <v>6.0</v>
      </c>
      <c r="D16323" s="12">
        <f t="shared" si="1"/>
        <v>27</v>
      </c>
    </row>
    <row r="16324">
      <c r="A16324" s="10">
        <v>45232.0</v>
      </c>
      <c r="B16324" s="11" t="s">
        <v>7562</v>
      </c>
      <c r="C16324" s="12">
        <v>6.0</v>
      </c>
      <c r="D16324" s="12">
        <f t="shared" si="1"/>
        <v>2</v>
      </c>
    </row>
    <row r="16325">
      <c r="A16325" s="10">
        <v>45232.0</v>
      </c>
      <c r="B16325" s="11" t="s">
        <v>3830</v>
      </c>
      <c r="C16325" s="12">
        <v>6.0</v>
      </c>
      <c r="D16325" s="12">
        <f t="shared" si="1"/>
        <v>2</v>
      </c>
    </row>
    <row r="16326">
      <c r="A16326" s="10">
        <v>45247.0</v>
      </c>
      <c r="B16326" s="11" t="s">
        <v>25</v>
      </c>
      <c r="C16326" s="12">
        <v>6.0</v>
      </c>
      <c r="D16326" s="12">
        <f t="shared" si="1"/>
        <v>17</v>
      </c>
    </row>
    <row r="16327">
      <c r="A16327" s="10">
        <v>45247.0</v>
      </c>
      <c r="B16327" s="11" t="s">
        <v>4002</v>
      </c>
      <c r="C16327" s="12">
        <v>6.0</v>
      </c>
      <c r="D16327" s="12">
        <f t="shared" si="1"/>
        <v>17</v>
      </c>
    </row>
    <row r="16328">
      <c r="A16328" s="10">
        <v>45253.0</v>
      </c>
      <c r="B16328" s="11" t="s">
        <v>1121</v>
      </c>
      <c r="C16328" s="12">
        <v>6.0</v>
      </c>
      <c r="D16328" s="12">
        <f t="shared" si="1"/>
        <v>23</v>
      </c>
    </row>
    <row r="16329">
      <c r="A16329" s="10">
        <v>45246.0</v>
      </c>
      <c r="B16329" s="11" t="s">
        <v>63</v>
      </c>
      <c r="C16329" s="12">
        <v>6.0</v>
      </c>
      <c r="D16329" s="12">
        <f t="shared" si="1"/>
        <v>16</v>
      </c>
    </row>
    <row r="16330">
      <c r="A16330" s="10">
        <v>45244.0</v>
      </c>
      <c r="B16330" s="11" t="s">
        <v>6146</v>
      </c>
      <c r="C16330" s="12">
        <v>6.0</v>
      </c>
      <c r="D16330" s="12">
        <f t="shared" si="1"/>
        <v>14</v>
      </c>
    </row>
    <row r="16331">
      <c r="A16331" s="10">
        <v>45244.0</v>
      </c>
      <c r="B16331" s="11" t="s">
        <v>720</v>
      </c>
      <c r="C16331" s="12">
        <v>6.0</v>
      </c>
      <c r="D16331" s="12">
        <f t="shared" si="1"/>
        <v>14</v>
      </c>
    </row>
    <row r="16332">
      <c r="A16332" s="10">
        <v>45244.0</v>
      </c>
      <c r="B16332" s="11" t="s">
        <v>3051</v>
      </c>
      <c r="C16332" s="12">
        <v>6.0</v>
      </c>
      <c r="D16332" s="12">
        <f t="shared" si="1"/>
        <v>14</v>
      </c>
    </row>
    <row r="16333">
      <c r="A16333" s="10">
        <v>45245.0</v>
      </c>
      <c r="B16333" s="11" t="s">
        <v>115</v>
      </c>
      <c r="C16333" s="12">
        <v>6.0</v>
      </c>
      <c r="D16333" s="12">
        <f t="shared" si="1"/>
        <v>15</v>
      </c>
    </row>
    <row r="16334">
      <c r="A16334" s="10">
        <v>45245.0</v>
      </c>
      <c r="B16334" s="11" t="s">
        <v>6655</v>
      </c>
      <c r="C16334" s="12">
        <v>6.0</v>
      </c>
      <c r="D16334" s="12">
        <f t="shared" si="1"/>
        <v>15</v>
      </c>
    </row>
    <row r="16335">
      <c r="A16335" s="10">
        <v>45258.0</v>
      </c>
      <c r="B16335" s="11" t="s">
        <v>7563</v>
      </c>
      <c r="C16335" s="12">
        <v>6.0</v>
      </c>
      <c r="D16335" s="12">
        <f t="shared" si="1"/>
        <v>28</v>
      </c>
    </row>
    <row r="16336">
      <c r="A16336" s="10">
        <v>45258.0</v>
      </c>
      <c r="B16336" s="11" t="s">
        <v>7085</v>
      </c>
      <c r="C16336" s="12">
        <v>6.0</v>
      </c>
      <c r="D16336" s="12">
        <f t="shared" si="1"/>
        <v>28</v>
      </c>
    </row>
    <row r="16337">
      <c r="A16337" s="10">
        <v>45259.0</v>
      </c>
      <c r="B16337" s="11" t="s">
        <v>1836</v>
      </c>
      <c r="C16337" s="12">
        <v>6.0</v>
      </c>
      <c r="D16337" s="12">
        <f t="shared" si="1"/>
        <v>29</v>
      </c>
    </row>
    <row r="16338">
      <c r="A16338" s="10">
        <v>45259.0</v>
      </c>
      <c r="B16338" s="11" t="s">
        <v>5400</v>
      </c>
      <c r="C16338" s="12">
        <v>6.0</v>
      </c>
      <c r="D16338" s="12">
        <f t="shared" si="1"/>
        <v>29</v>
      </c>
    </row>
    <row r="16339">
      <c r="A16339" s="10">
        <v>45238.0</v>
      </c>
      <c r="B16339" s="11" t="s">
        <v>70</v>
      </c>
      <c r="C16339" s="12">
        <v>6.0</v>
      </c>
      <c r="D16339" s="12">
        <f t="shared" si="1"/>
        <v>8</v>
      </c>
    </row>
    <row r="16340">
      <c r="A16340" s="10">
        <v>45240.0</v>
      </c>
      <c r="B16340" s="11" t="s">
        <v>208</v>
      </c>
      <c r="C16340" s="12">
        <v>6.0</v>
      </c>
      <c r="D16340" s="12">
        <f t="shared" si="1"/>
        <v>10</v>
      </c>
    </row>
    <row r="16341">
      <c r="A16341" s="10">
        <v>45240.0</v>
      </c>
      <c r="B16341" s="11" t="s">
        <v>7564</v>
      </c>
      <c r="C16341" s="12">
        <v>6.0</v>
      </c>
      <c r="D16341" s="12">
        <f t="shared" si="1"/>
        <v>10</v>
      </c>
    </row>
    <row r="16342">
      <c r="A16342" s="10">
        <v>45240.0</v>
      </c>
      <c r="B16342" s="11" t="s">
        <v>7565</v>
      </c>
      <c r="C16342" s="12">
        <v>6.0</v>
      </c>
      <c r="D16342" s="12">
        <f t="shared" si="1"/>
        <v>10</v>
      </c>
    </row>
    <row r="16343">
      <c r="A16343" s="10">
        <v>45233.0</v>
      </c>
      <c r="B16343" s="11" t="s">
        <v>7566</v>
      </c>
      <c r="C16343" s="12">
        <v>6.0</v>
      </c>
      <c r="D16343" s="12">
        <f t="shared" si="1"/>
        <v>3</v>
      </c>
    </row>
    <row r="16344">
      <c r="A16344" s="10">
        <v>45250.0</v>
      </c>
      <c r="B16344" s="11" t="s">
        <v>70</v>
      </c>
      <c r="C16344" s="12">
        <v>6.0</v>
      </c>
      <c r="D16344" s="12">
        <f t="shared" si="1"/>
        <v>20</v>
      </c>
    </row>
    <row r="16345">
      <c r="A16345" s="10">
        <v>45250.0</v>
      </c>
      <c r="B16345" s="11" t="s">
        <v>7567</v>
      </c>
      <c r="C16345" s="12">
        <v>6.0</v>
      </c>
      <c r="D16345" s="12">
        <f t="shared" si="1"/>
        <v>20</v>
      </c>
    </row>
    <row r="16346">
      <c r="A16346" s="10">
        <v>45252.0</v>
      </c>
      <c r="B16346" s="11" t="s">
        <v>7166</v>
      </c>
      <c r="C16346" s="12">
        <v>6.0</v>
      </c>
      <c r="D16346" s="12">
        <f t="shared" si="1"/>
        <v>22</v>
      </c>
    </row>
    <row r="16347">
      <c r="A16347" s="10">
        <v>45251.0</v>
      </c>
      <c r="B16347" s="11" t="s">
        <v>6703</v>
      </c>
      <c r="C16347" s="12">
        <v>6.0</v>
      </c>
      <c r="D16347" s="12">
        <f t="shared" si="1"/>
        <v>21</v>
      </c>
    </row>
    <row r="16348">
      <c r="A16348" s="10">
        <v>45257.0</v>
      </c>
      <c r="B16348" s="11" t="s">
        <v>7568</v>
      </c>
      <c r="C16348" s="12">
        <v>6.0</v>
      </c>
      <c r="D16348" s="12">
        <f t="shared" si="1"/>
        <v>27</v>
      </c>
    </row>
    <row r="16349">
      <c r="A16349" s="10">
        <v>45232.0</v>
      </c>
      <c r="B16349" s="11" t="s">
        <v>91</v>
      </c>
      <c r="C16349" s="12">
        <v>6.0</v>
      </c>
      <c r="D16349" s="12">
        <f t="shared" si="1"/>
        <v>2</v>
      </c>
    </row>
    <row r="16350">
      <c r="A16350" s="10">
        <v>45232.0</v>
      </c>
      <c r="B16350" s="11" t="s">
        <v>3336</v>
      </c>
      <c r="C16350" s="12">
        <v>6.0</v>
      </c>
      <c r="D16350" s="12">
        <f t="shared" si="1"/>
        <v>2</v>
      </c>
    </row>
    <row r="16351">
      <c r="A16351" s="10">
        <v>45237.0</v>
      </c>
      <c r="B16351" s="11" t="s">
        <v>2449</v>
      </c>
      <c r="C16351" s="12">
        <v>6.0</v>
      </c>
      <c r="D16351" s="12">
        <f t="shared" si="1"/>
        <v>7</v>
      </c>
    </row>
    <row r="16352">
      <c r="A16352" s="10">
        <v>45237.0</v>
      </c>
      <c r="B16352" s="11" t="s">
        <v>2791</v>
      </c>
      <c r="C16352" s="12">
        <v>6.0</v>
      </c>
      <c r="D16352" s="12">
        <f t="shared" si="1"/>
        <v>7</v>
      </c>
    </row>
    <row r="16353">
      <c r="A16353" s="10">
        <v>45247.0</v>
      </c>
      <c r="B16353" s="11" t="s">
        <v>70</v>
      </c>
      <c r="C16353" s="12">
        <v>6.0</v>
      </c>
      <c r="D16353" s="12">
        <f t="shared" si="1"/>
        <v>17</v>
      </c>
    </row>
    <row r="16354">
      <c r="A16354" s="10">
        <v>45247.0</v>
      </c>
      <c r="B16354" s="11" t="s">
        <v>142</v>
      </c>
      <c r="C16354" s="12">
        <v>6.0</v>
      </c>
      <c r="D16354" s="12">
        <f t="shared" si="1"/>
        <v>17</v>
      </c>
    </row>
    <row r="16355">
      <c r="A16355" s="10">
        <v>45253.0</v>
      </c>
      <c r="B16355" s="11" t="s">
        <v>92</v>
      </c>
      <c r="C16355" s="12">
        <v>6.0</v>
      </c>
      <c r="D16355" s="12">
        <f t="shared" si="1"/>
        <v>23</v>
      </c>
    </row>
    <row r="16356">
      <c r="A16356" s="10">
        <v>45246.0</v>
      </c>
      <c r="B16356" s="11" t="s">
        <v>2266</v>
      </c>
      <c r="C16356" s="12">
        <v>6.0</v>
      </c>
      <c r="D16356" s="12">
        <f t="shared" si="1"/>
        <v>16</v>
      </c>
    </row>
    <row r="16357">
      <c r="A16357" s="10">
        <v>45236.0</v>
      </c>
      <c r="B16357" s="11" t="s">
        <v>7569</v>
      </c>
      <c r="C16357" s="12">
        <v>6.0</v>
      </c>
      <c r="D16357" s="12">
        <f t="shared" si="1"/>
        <v>6</v>
      </c>
    </row>
    <row r="16358">
      <c r="A16358" s="10">
        <v>45236.0</v>
      </c>
      <c r="B16358" s="11" t="s">
        <v>3181</v>
      </c>
      <c r="C16358" s="12">
        <v>6.0</v>
      </c>
      <c r="D16358" s="12">
        <f t="shared" si="1"/>
        <v>6</v>
      </c>
    </row>
    <row r="16359">
      <c r="A16359" s="10">
        <v>45243.0</v>
      </c>
      <c r="B16359" s="11" t="s">
        <v>7570</v>
      </c>
      <c r="C16359" s="12">
        <v>6.0</v>
      </c>
      <c r="D16359" s="12">
        <f t="shared" si="1"/>
        <v>13</v>
      </c>
    </row>
    <row r="16360">
      <c r="A16360" s="10">
        <v>45243.0</v>
      </c>
      <c r="B16360" s="11" t="s">
        <v>347</v>
      </c>
      <c r="C16360" s="12">
        <v>6.0</v>
      </c>
      <c r="D16360" s="12">
        <f t="shared" si="1"/>
        <v>13</v>
      </c>
    </row>
    <row r="16361">
      <c r="A16361" s="10">
        <v>45244.0</v>
      </c>
      <c r="B16361" s="11" t="s">
        <v>7571</v>
      </c>
      <c r="C16361" s="12">
        <v>6.0</v>
      </c>
      <c r="D16361" s="12">
        <f t="shared" si="1"/>
        <v>14</v>
      </c>
    </row>
    <row r="16362">
      <c r="A16362" s="10">
        <v>45241.0</v>
      </c>
      <c r="B16362" s="11" t="s">
        <v>3051</v>
      </c>
      <c r="C16362" s="12">
        <v>6.0</v>
      </c>
      <c r="D16362" s="12">
        <f t="shared" si="1"/>
        <v>11</v>
      </c>
    </row>
    <row r="16363">
      <c r="A16363" s="10">
        <v>45241.0</v>
      </c>
      <c r="B16363" s="11" t="s">
        <v>6752</v>
      </c>
      <c r="C16363" s="12">
        <v>6.0</v>
      </c>
      <c r="D16363" s="12">
        <f t="shared" si="1"/>
        <v>11</v>
      </c>
    </row>
    <row r="16364">
      <c r="A16364" s="10">
        <v>45248.0</v>
      </c>
      <c r="B16364" s="11" t="s">
        <v>135</v>
      </c>
      <c r="C16364" s="12">
        <v>6.0</v>
      </c>
      <c r="D16364" s="12">
        <f t="shared" si="1"/>
        <v>18</v>
      </c>
    </row>
    <row r="16365">
      <c r="A16365" s="10">
        <v>45248.0</v>
      </c>
      <c r="B16365" s="11" t="s">
        <v>1862</v>
      </c>
      <c r="C16365" s="12">
        <v>6.0</v>
      </c>
      <c r="D16365" s="12">
        <f t="shared" si="1"/>
        <v>18</v>
      </c>
    </row>
    <row r="16366">
      <c r="A16366" s="10">
        <v>45259.0</v>
      </c>
      <c r="B16366" s="11" t="s">
        <v>1662</v>
      </c>
      <c r="C16366" s="12">
        <v>6.0</v>
      </c>
      <c r="D16366" s="12">
        <f t="shared" si="1"/>
        <v>29</v>
      </c>
    </row>
    <row r="16367">
      <c r="A16367" s="10">
        <v>45242.0</v>
      </c>
      <c r="B16367" s="11" t="s">
        <v>238</v>
      </c>
      <c r="C16367" s="12">
        <v>6.0</v>
      </c>
      <c r="D16367" s="12">
        <f t="shared" si="1"/>
        <v>12</v>
      </c>
    </row>
    <row r="16368">
      <c r="A16368" s="10">
        <v>45238.0</v>
      </c>
      <c r="B16368" s="11" t="s">
        <v>2598</v>
      </c>
      <c r="C16368" s="12">
        <v>6.0</v>
      </c>
      <c r="D16368" s="12">
        <f t="shared" si="1"/>
        <v>8</v>
      </c>
    </row>
    <row r="16369">
      <c r="A16369" s="10">
        <v>45238.0</v>
      </c>
      <c r="B16369" s="11" t="s">
        <v>6290</v>
      </c>
      <c r="C16369" s="12">
        <v>6.0</v>
      </c>
      <c r="D16369" s="12">
        <f t="shared" si="1"/>
        <v>8</v>
      </c>
    </row>
    <row r="16370">
      <c r="A16370" s="10">
        <v>45231.0</v>
      </c>
      <c r="B16370" s="11" t="s">
        <v>248</v>
      </c>
      <c r="C16370" s="12">
        <v>6.0</v>
      </c>
      <c r="D16370" s="12">
        <f t="shared" si="1"/>
        <v>1</v>
      </c>
    </row>
    <row r="16371">
      <c r="A16371" s="10">
        <v>45231.0</v>
      </c>
      <c r="B16371" s="11" t="s">
        <v>6551</v>
      </c>
      <c r="C16371" s="12">
        <v>6.0</v>
      </c>
      <c r="D16371" s="12">
        <f t="shared" si="1"/>
        <v>1</v>
      </c>
    </row>
    <row r="16372">
      <c r="A16372" s="10">
        <v>45231.0</v>
      </c>
      <c r="B16372" s="11" t="s">
        <v>7572</v>
      </c>
      <c r="C16372" s="12">
        <v>6.0</v>
      </c>
      <c r="D16372" s="12">
        <f t="shared" si="1"/>
        <v>1</v>
      </c>
    </row>
    <row r="16373">
      <c r="A16373" s="10">
        <v>45231.0</v>
      </c>
      <c r="B16373" s="11" t="s">
        <v>7573</v>
      </c>
      <c r="C16373" s="12">
        <v>6.0</v>
      </c>
      <c r="D16373" s="12">
        <f t="shared" si="1"/>
        <v>1</v>
      </c>
    </row>
    <row r="16374">
      <c r="A16374" s="10">
        <v>45240.0</v>
      </c>
      <c r="B16374" s="11" t="s">
        <v>6256</v>
      </c>
      <c r="C16374" s="12">
        <v>6.0</v>
      </c>
      <c r="D16374" s="12">
        <f t="shared" si="1"/>
        <v>10</v>
      </c>
    </row>
    <row r="16375">
      <c r="A16375" s="10">
        <v>45240.0</v>
      </c>
      <c r="B16375" s="11" t="s">
        <v>255</v>
      </c>
      <c r="C16375" s="12">
        <v>6.0</v>
      </c>
      <c r="D16375" s="12">
        <f t="shared" si="1"/>
        <v>10</v>
      </c>
    </row>
    <row r="16376">
      <c r="A16376" s="10">
        <v>45240.0</v>
      </c>
      <c r="B16376" s="11" t="s">
        <v>6991</v>
      </c>
      <c r="C16376" s="12">
        <v>6.0</v>
      </c>
      <c r="D16376" s="12">
        <f t="shared" si="1"/>
        <v>10</v>
      </c>
    </row>
    <row r="16377">
      <c r="A16377" s="10">
        <v>45240.0</v>
      </c>
      <c r="B16377" s="11" t="s">
        <v>180</v>
      </c>
      <c r="C16377" s="12">
        <v>6.0</v>
      </c>
      <c r="D16377" s="12">
        <f t="shared" si="1"/>
        <v>10</v>
      </c>
    </row>
    <row r="16378">
      <c r="A16378" s="10">
        <v>45240.0</v>
      </c>
      <c r="B16378" s="11" t="s">
        <v>7574</v>
      </c>
      <c r="C16378" s="12">
        <v>6.0</v>
      </c>
      <c r="D16378" s="12">
        <f t="shared" si="1"/>
        <v>10</v>
      </c>
    </row>
    <row r="16379">
      <c r="A16379" s="10">
        <v>45233.0</v>
      </c>
      <c r="B16379" s="11" t="s">
        <v>476</v>
      </c>
      <c r="C16379" s="12">
        <v>6.0</v>
      </c>
      <c r="D16379" s="12">
        <f t="shared" si="1"/>
        <v>3</v>
      </c>
    </row>
    <row r="16380">
      <c r="A16380" s="10">
        <v>45233.0</v>
      </c>
      <c r="B16380" s="11" t="s">
        <v>7235</v>
      </c>
      <c r="C16380" s="12">
        <v>6.0</v>
      </c>
      <c r="D16380" s="12">
        <f t="shared" si="1"/>
        <v>3</v>
      </c>
    </row>
    <row r="16381">
      <c r="A16381" s="10">
        <v>45250.0</v>
      </c>
      <c r="B16381" s="11" t="s">
        <v>1887</v>
      </c>
      <c r="C16381" s="12">
        <v>6.0</v>
      </c>
      <c r="D16381" s="12">
        <f t="shared" si="1"/>
        <v>20</v>
      </c>
    </row>
    <row r="16382">
      <c r="A16382" s="10">
        <v>45252.0</v>
      </c>
      <c r="B16382" s="11" t="s">
        <v>2598</v>
      </c>
      <c r="C16382" s="12">
        <v>6.0</v>
      </c>
      <c r="D16382" s="12">
        <f t="shared" si="1"/>
        <v>22</v>
      </c>
    </row>
    <row r="16383">
      <c r="A16383" s="10">
        <v>45251.0</v>
      </c>
      <c r="B16383" s="11" t="s">
        <v>186</v>
      </c>
      <c r="C16383" s="12">
        <v>6.0</v>
      </c>
      <c r="D16383" s="12">
        <f t="shared" si="1"/>
        <v>21</v>
      </c>
    </row>
    <row r="16384">
      <c r="A16384" s="10">
        <v>45257.0</v>
      </c>
      <c r="B16384" s="11" t="s">
        <v>124</v>
      </c>
      <c r="C16384" s="12">
        <v>6.0</v>
      </c>
      <c r="D16384" s="12">
        <f t="shared" si="1"/>
        <v>27</v>
      </c>
    </row>
    <row r="16385">
      <c r="A16385" s="10">
        <v>45257.0</v>
      </c>
      <c r="B16385" s="11" t="s">
        <v>165</v>
      </c>
      <c r="C16385" s="12">
        <v>6.0</v>
      </c>
      <c r="D16385" s="12">
        <f t="shared" si="1"/>
        <v>27</v>
      </c>
    </row>
    <row r="16386">
      <c r="A16386" s="10">
        <v>45260.0</v>
      </c>
      <c r="B16386" s="11" t="s">
        <v>2449</v>
      </c>
      <c r="C16386" s="12">
        <v>6.0</v>
      </c>
      <c r="D16386" s="12">
        <f t="shared" si="1"/>
        <v>30</v>
      </c>
    </row>
    <row r="16387">
      <c r="A16387" s="10">
        <v>45232.0</v>
      </c>
      <c r="B16387" s="11" t="s">
        <v>7575</v>
      </c>
      <c r="C16387" s="12">
        <v>6.0</v>
      </c>
      <c r="D16387" s="12">
        <f t="shared" si="1"/>
        <v>2</v>
      </c>
    </row>
    <row r="16388">
      <c r="A16388" s="10">
        <v>45232.0</v>
      </c>
      <c r="B16388" s="11" t="s">
        <v>7576</v>
      </c>
      <c r="C16388" s="12">
        <v>6.0</v>
      </c>
      <c r="D16388" s="12">
        <f t="shared" si="1"/>
        <v>2</v>
      </c>
    </row>
    <row r="16389">
      <c r="A16389" s="10">
        <v>45256.0</v>
      </c>
      <c r="B16389" s="11" t="s">
        <v>6719</v>
      </c>
      <c r="C16389" s="12">
        <v>6.0</v>
      </c>
      <c r="D16389" s="12">
        <f t="shared" si="1"/>
        <v>26</v>
      </c>
    </row>
    <row r="16390">
      <c r="A16390" s="10">
        <v>45255.0</v>
      </c>
      <c r="B16390" s="11" t="s">
        <v>149</v>
      </c>
      <c r="C16390" s="12">
        <v>6.0</v>
      </c>
      <c r="D16390" s="12">
        <f t="shared" si="1"/>
        <v>25</v>
      </c>
    </row>
    <row r="16391">
      <c r="A16391" s="10">
        <v>45247.0</v>
      </c>
      <c r="B16391" s="11" t="s">
        <v>7577</v>
      </c>
      <c r="C16391" s="12">
        <v>6.0</v>
      </c>
      <c r="D16391" s="12">
        <f t="shared" si="1"/>
        <v>17</v>
      </c>
    </row>
    <row r="16392">
      <c r="A16392" s="10">
        <v>45253.0</v>
      </c>
      <c r="B16392" s="11" t="s">
        <v>879</v>
      </c>
      <c r="C16392" s="12">
        <v>6.0</v>
      </c>
      <c r="D16392" s="12">
        <f t="shared" si="1"/>
        <v>23</v>
      </c>
    </row>
    <row r="16393">
      <c r="A16393" s="10">
        <v>45235.0</v>
      </c>
      <c r="B16393" s="11" t="s">
        <v>870</v>
      </c>
      <c r="C16393" s="12">
        <v>6.0</v>
      </c>
      <c r="D16393" s="12">
        <f t="shared" si="1"/>
        <v>5</v>
      </c>
    </row>
    <row r="16394">
      <c r="A16394" s="10">
        <v>45254.0</v>
      </c>
      <c r="B16394" s="11" t="s">
        <v>5988</v>
      </c>
      <c r="C16394" s="12">
        <v>6.0</v>
      </c>
      <c r="D16394" s="12">
        <f t="shared" si="1"/>
        <v>24</v>
      </c>
    </row>
    <row r="16395">
      <c r="A16395" s="10">
        <v>45234.0</v>
      </c>
      <c r="B16395" s="11" t="s">
        <v>141</v>
      </c>
      <c r="C16395" s="12">
        <v>6.0</v>
      </c>
      <c r="D16395" s="12">
        <f t="shared" si="1"/>
        <v>4</v>
      </c>
    </row>
    <row r="16396">
      <c r="A16396" s="10">
        <v>45236.0</v>
      </c>
      <c r="B16396" s="11" t="s">
        <v>5308</v>
      </c>
      <c r="C16396" s="12">
        <v>6.0</v>
      </c>
      <c r="D16396" s="12">
        <f t="shared" si="1"/>
        <v>6</v>
      </c>
    </row>
    <row r="16397">
      <c r="A16397" s="10">
        <v>45244.0</v>
      </c>
      <c r="B16397" s="11" t="s">
        <v>75</v>
      </c>
      <c r="C16397" s="12">
        <v>6.0</v>
      </c>
      <c r="D16397" s="12">
        <f t="shared" si="1"/>
        <v>14</v>
      </c>
    </row>
    <row r="16398">
      <c r="A16398" s="10">
        <v>45244.0</v>
      </c>
      <c r="B16398" s="11" t="s">
        <v>7578</v>
      </c>
      <c r="C16398" s="12">
        <v>6.0</v>
      </c>
      <c r="D16398" s="12">
        <f t="shared" si="1"/>
        <v>14</v>
      </c>
    </row>
    <row r="16399">
      <c r="A16399" s="10">
        <v>45244.0</v>
      </c>
      <c r="B16399" s="11" t="s">
        <v>3336</v>
      </c>
      <c r="C16399" s="12">
        <v>6.0</v>
      </c>
      <c r="D16399" s="12">
        <f t="shared" si="1"/>
        <v>14</v>
      </c>
    </row>
    <row r="16400">
      <c r="A16400" s="10">
        <v>45241.0</v>
      </c>
      <c r="B16400" s="11" t="s">
        <v>2857</v>
      </c>
      <c r="C16400" s="12">
        <v>6.0</v>
      </c>
      <c r="D16400" s="12">
        <f t="shared" si="1"/>
        <v>11</v>
      </c>
    </row>
    <row r="16401">
      <c r="A16401" s="10">
        <v>45248.0</v>
      </c>
      <c r="B16401" s="11" t="s">
        <v>7352</v>
      </c>
      <c r="C16401" s="12">
        <v>6.0</v>
      </c>
      <c r="D16401" s="12">
        <f t="shared" si="1"/>
        <v>18</v>
      </c>
    </row>
    <row r="16402">
      <c r="A16402" s="10">
        <v>45259.0</v>
      </c>
      <c r="B16402" s="11" t="s">
        <v>7579</v>
      </c>
      <c r="C16402" s="12">
        <v>6.0</v>
      </c>
      <c r="D16402" s="12">
        <f t="shared" si="1"/>
        <v>29</v>
      </c>
    </row>
    <row r="16403">
      <c r="A16403" s="10">
        <v>45242.0</v>
      </c>
      <c r="B16403" s="11" t="s">
        <v>7444</v>
      </c>
      <c r="C16403" s="12">
        <v>6.0</v>
      </c>
      <c r="D16403" s="12">
        <f t="shared" si="1"/>
        <v>12</v>
      </c>
    </row>
    <row r="16404">
      <c r="A16404" s="10">
        <v>45238.0</v>
      </c>
      <c r="B16404" s="11" t="s">
        <v>1800</v>
      </c>
      <c r="C16404" s="12">
        <v>6.0</v>
      </c>
      <c r="D16404" s="12">
        <f t="shared" si="1"/>
        <v>8</v>
      </c>
    </row>
    <row r="16405">
      <c r="A16405" s="10">
        <v>45231.0</v>
      </c>
      <c r="B16405" s="11" t="s">
        <v>3051</v>
      </c>
      <c r="C16405" s="12">
        <v>6.0</v>
      </c>
      <c r="D16405" s="12">
        <f t="shared" si="1"/>
        <v>1</v>
      </c>
    </row>
    <row r="16406">
      <c r="A16406" s="10">
        <v>45250.0</v>
      </c>
      <c r="B16406" s="11" t="s">
        <v>55</v>
      </c>
      <c r="C16406" s="12">
        <v>6.0</v>
      </c>
      <c r="D16406" s="12">
        <f t="shared" si="1"/>
        <v>20</v>
      </c>
    </row>
    <row r="16407">
      <c r="A16407" s="10">
        <v>45250.0</v>
      </c>
      <c r="B16407" s="11" t="s">
        <v>7580</v>
      </c>
      <c r="C16407" s="12">
        <v>6.0</v>
      </c>
      <c r="D16407" s="12">
        <f t="shared" si="1"/>
        <v>20</v>
      </c>
    </row>
    <row r="16408">
      <c r="A16408" s="10">
        <v>45252.0</v>
      </c>
      <c r="B16408" s="11" t="s">
        <v>33</v>
      </c>
      <c r="C16408" s="12">
        <v>6.0</v>
      </c>
      <c r="D16408" s="12">
        <f t="shared" si="1"/>
        <v>22</v>
      </c>
    </row>
    <row r="16409">
      <c r="A16409" s="10">
        <v>45252.0</v>
      </c>
      <c r="B16409" s="11" t="s">
        <v>79</v>
      </c>
      <c r="C16409" s="12">
        <v>6.0</v>
      </c>
      <c r="D16409" s="12">
        <f t="shared" si="1"/>
        <v>22</v>
      </c>
    </row>
    <row r="16410">
      <c r="A16410" s="10">
        <v>45257.0</v>
      </c>
      <c r="B16410" s="11" t="s">
        <v>2171</v>
      </c>
      <c r="C16410" s="12">
        <v>6.0</v>
      </c>
      <c r="D16410" s="12">
        <f t="shared" si="1"/>
        <v>27</v>
      </c>
    </row>
    <row r="16411">
      <c r="A16411" s="10">
        <v>45260.0</v>
      </c>
      <c r="B16411" s="11" t="s">
        <v>6179</v>
      </c>
      <c r="C16411" s="12">
        <v>6.0</v>
      </c>
      <c r="D16411" s="12">
        <f t="shared" si="1"/>
        <v>30</v>
      </c>
    </row>
    <row r="16412">
      <c r="A16412" s="10">
        <v>45260.0</v>
      </c>
      <c r="B16412" s="11" t="s">
        <v>24</v>
      </c>
      <c r="C16412" s="12">
        <v>6.0</v>
      </c>
      <c r="D16412" s="12">
        <f t="shared" si="1"/>
        <v>30</v>
      </c>
    </row>
    <row r="16413">
      <c r="A16413" s="10">
        <v>45239.0</v>
      </c>
      <c r="B16413" s="11" t="s">
        <v>954</v>
      </c>
      <c r="C16413" s="12">
        <v>6.0</v>
      </c>
      <c r="D16413" s="12">
        <f t="shared" si="1"/>
        <v>9</v>
      </c>
    </row>
    <row r="16414">
      <c r="A16414" s="10">
        <v>45239.0</v>
      </c>
      <c r="B16414" s="11" t="s">
        <v>298</v>
      </c>
      <c r="C16414" s="12">
        <v>6.0</v>
      </c>
      <c r="D16414" s="12">
        <f t="shared" si="1"/>
        <v>9</v>
      </c>
    </row>
    <row r="16415">
      <c r="A16415" s="10">
        <v>45232.0</v>
      </c>
      <c r="B16415" s="11" t="s">
        <v>23</v>
      </c>
      <c r="C16415" s="12">
        <v>6.0</v>
      </c>
      <c r="D16415" s="12">
        <f t="shared" si="1"/>
        <v>2</v>
      </c>
    </row>
    <row r="16416">
      <c r="A16416" s="10">
        <v>45232.0</v>
      </c>
      <c r="B16416" s="11" t="s">
        <v>7581</v>
      </c>
      <c r="C16416" s="12">
        <v>6.0</v>
      </c>
      <c r="D16416" s="12">
        <f t="shared" si="1"/>
        <v>2</v>
      </c>
    </row>
    <row r="16417">
      <c r="A16417" s="10">
        <v>45237.0</v>
      </c>
      <c r="B16417" s="11" t="s">
        <v>2267</v>
      </c>
      <c r="C16417" s="12">
        <v>6.0</v>
      </c>
      <c r="D16417" s="12">
        <f t="shared" si="1"/>
        <v>7</v>
      </c>
    </row>
    <row r="16418">
      <c r="A16418" s="10">
        <v>45254.0</v>
      </c>
      <c r="B16418" s="11" t="s">
        <v>60</v>
      </c>
      <c r="C16418" s="12">
        <v>6.0</v>
      </c>
      <c r="D16418" s="12">
        <f t="shared" si="1"/>
        <v>24</v>
      </c>
    </row>
    <row r="16419">
      <c r="A16419" s="10">
        <v>45234.0</v>
      </c>
      <c r="B16419" s="11" t="s">
        <v>6996</v>
      </c>
      <c r="C16419" s="12">
        <v>6.0</v>
      </c>
      <c r="D16419" s="12">
        <f t="shared" si="1"/>
        <v>4</v>
      </c>
    </row>
    <row r="16420">
      <c r="A16420" s="10">
        <v>45234.0</v>
      </c>
      <c r="B16420" s="11" t="s">
        <v>7582</v>
      </c>
      <c r="C16420" s="12">
        <v>6.0</v>
      </c>
      <c r="D16420" s="12">
        <f t="shared" si="1"/>
        <v>4</v>
      </c>
    </row>
    <row r="16421">
      <c r="A16421" s="10">
        <v>45236.0</v>
      </c>
      <c r="B16421" s="11" t="s">
        <v>7583</v>
      </c>
      <c r="C16421" s="12">
        <v>6.0</v>
      </c>
      <c r="D16421" s="12">
        <f t="shared" si="1"/>
        <v>6</v>
      </c>
    </row>
    <row r="16422">
      <c r="A16422" s="10">
        <v>45249.0</v>
      </c>
      <c r="B16422" s="11" t="s">
        <v>199</v>
      </c>
      <c r="C16422" s="12">
        <v>6.0</v>
      </c>
      <c r="D16422" s="12">
        <f t="shared" si="1"/>
        <v>19</v>
      </c>
    </row>
    <row r="16423">
      <c r="A16423" s="10">
        <v>45245.0</v>
      </c>
      <c r="B16423" s="11" t="s">
        <v>5294</v>
      </c>
      <c r="C16423" s="12">
        <v>6.0</v>
      </c>
      <c r="D16423" s="12">
        <f t="shared" si="1"/>
        <v>15</v>
      </c>
    </row>
    <row r="16424">
      <c r="A16424" s="10">
        <v>45238.0</v>
      </c>
      <c r="B16424" s="11" t="s">
        <v>2457</v>
      </c>
      <c r="C16424" s="12">
        <v>6.0</v>
      </c>
      <c r="D16424" s="12">
        <f t="shared" si="1"/>
        <v>8</v>
      </c>
    </row>
    <row r="16425">
      <c r="A16425" s="10">
        <v>45238.0</v>
      </c>
      <c r="B16425" s="11" t="s">
        <v>7584</v>
      </c>
      <c r="C16425" s="12">
        <v>6.0</v>
      </c>
      <c r="D16425" s="12">
        <f t="shared" si="1"/>
        <v>8</v>
      </c>
    </row>
    <row r="16426">
      <c r="A16426" s="10">
        <v>45238.0</v>
      </c>
      <c r="B16426" s="11" t="s">
        <v>151</v>
      </c>
      <c r="C16426" s="12">
        <v>6.0</v>
      </c>
      <c r="D16426" s="12">
        <f t="shared" si="1"/>
        <v>8</v>
      </c>
    </row>
    <row r="16427">
      <c r="A16427" s="10">
        <v>45231.0</v>
      </c>
      <c r="B16427" s="11" t="s">
        <v>7585</v>
      </c>
      <c r="C16427" s="12">
        <v>6.0</v>
      </c>
      <c r="D16427" s="12">
        <f t="shared" si="1"/>
        <v>1</v>
      </c>
    </row>
    <row r="16428">
      <c r="A16428" s="10">
        <v>45231.0</v>
      </c>
      <c r="B16428" s="11" t="s">
        <v>7586</v>
      </c>
      <c r="C16428" s="12">
        <v>6.0</v>
      </c>
      <c r="D16428" s="12">
        <f t="shared" si="1"/>
        <v>1</v>
      </c>
    </row>
    <row r="16429">
      <c r="A16429" s="10">
        <v>45240.0</v>
      </c>
      <c r="B16429" s="11" t="s">
        <v>3051</v>
      </c>
      <c r="C16429" s="12">
        <v>6.0</v>
      </c>
      <c r="D16429" s="12">
        <f t="shared" si="1"/>
        <v>10</v>
      </c>
    </row>
    <row r="16430">
      <c r="A16430" s="10">
        <v>45250.0</v>
      </c>
      <c r="B16430" s="11" t="s">
        <v>63</v>
      </c>
      <c r="C16430" s="12">
        <v>6.0</v>
      </c>
      <c r="D16430" s="12">
        <f t="shared" si="1"/>
        <v>20</v>
      </c>
    </row>
    <row r="16431">
      <c r="A16431" s="10">
        <v>45250.0</v>
      </c>
      <c r="B16431" s="11" t="s">
        <v>403</v>
      </c>
      <c r="C16431" s="12">
        <v>6.0</v>
      </c>
      <c r="D16431" s="12">
        <f t="shared" si="1"/>
        <v>20</v>
      </c>
    </row>
    <row r="16432">
      <c r="A16432" s="10">
        <v>45252.0</v>
      </c>
      <c r="B16432" s="11" t="s">
        <v>7587</v>
      </c>
      <c r="C16432" s="12">
        <v>6.0</v>
      </c>
      <c r="D16432" s="12">
        <f t="shared" si="1"/>
        <v>22</v>
      </c>
    </row>
    <row r="16433">
      <c r="A16433" s="10">
        <v>45251.0</v>
      </c>
      <c r="B16433" s="11" t="s">
        <v>5823</v>
      </c>
      <c r="C16433" s="12">
        <v>6.0</v>
      </c>
      <c r="D16433" s="12">
        <f t="shared" si="1"/>
        <v>21</v>
      </c>
    </row>
    <row r="16434">
      <c r="A16434" s="10">
        <v>45239.0</v>
      </c>
      <c r="B16434" s="11" t="s">
        <v>302</v>
      </c>
      <c r="C16434" s="12">
        <v>6.0</v>
      </c>
      <c r="D16434" s="12">
        <f t="shared" si="1"/>
        <v>9</v>
      </c>
    </row>
    <row r="16435">
      <c r="A16435" s="10">
        <v>45239.0</v>
      </c>
      <c r="B16435" s="11" t="s">
        <v>124</v>
      </c>
      <c r="C16435" s="12">
        <v>6.0</v>
      </c>
      <c r="D16435" s="12">
        <f t="shared" si="1"/>
        <v>9</v>
      </c>
    </row>
    <row r="16436">
      <c r="A16436" s="10">
        <v>45239.0</v>
      </c>
      <c r="B16436" s="11" t="s">
        <v>3938</v>
      </c>
      <c r="C16436" s="12">
        <v>6.0</v>
      </c>
      <c r="D16436" s="12">
        <f t="shared" si="1"/>
        <v>9</v>
      </c>
    </row>
    <row r="16437">
      <c r="A16437" s="10">
        <v>45239.0</v>
      </c>
      <c r="B16437" s="11" t="s">
        <v>622</v>
      </c>
      <c r="C16437" s="12">
        <v>6.0</v>
      </c>
      <c r="D16437" s="12">
        <f t="shared" si="1"/>
        <v>9</v>
      </c>
    </row>
    <row r="16438">
      <c r="A16438" s="10">
        <v>45232.0</v>
      </c>
      <c r="B16438" s="11" t="s">
        <v>51</v>
      </c>
      <c r="C16438" s="12">
        <v>6.0</v>
      </c>
      <c r="D16438" s="12">
        <f t="shared" si="1"/>
        <v>2</v>
      </c>
    </row>
    <row r="16439">
      <c r="A16439" s="10">
        <v>45232.0</v>
      </c>
      <c r="B16439" s="11" t="s">
        <v>129</v>
      </c>
      <c r="C16439" s="12">
        <v>6.0</v>
      </c>
      <c r="D16439" s="12">
        <f t="shared" si="1"/>
        <v>2</v>
      </c>
    </row>
    <row r="16440">
      <c r="A16440" s="10">
        <v>45237.0</v>
      </c>
      <c r="B16440" s="11" t="s">
        <v>1946</v>
      </c>
      <c r="C16440" s="12">
        <v>6.0</v>
      </c>
      <c r="D16440" s="12">
        <f t="shared" si="1"/>
        <v>7</v>
      </c>
    </row>
    <row r="16441">
      <c r="A16441" s="10">
        <v>45255.0</v>
      </c>
      <c r="B16441" s="11" t="s">
        <v>7588</v>
      </c>
      <c r="C16441" s="12">
        <v>6.0</v>
      </c>
      <c r="D16441" s="12">
        <f t="shared" si="1"/>
        <v>25</v>
      </c>
    </row>
    <row r="16442">
      <c r="A16442" s="10">
        <v>45255.0</v>
      </c>
      <c r="B16442" s="11" t="s">
        <v>7589</v>
      </c>
      <c r="C16442" s="12">
        <v>6.0</v>
      </c>
      <c r="D16442" s="12">
        <f t="shared" si="1"/>
        <v>25</v>
      </c>
    </row>
    <row r="16443">
      <c r="A16443" s="10">
        <v>45255.0</v>
      </c>
      <c r="B16443" s="11" t="s">
        <v>101</v>
      </c>
      <c r="C16443" s="12">
        <v>6.0</v>
      </c>
      <c r="D16443" s="12">
        <f t="shared" si="1"/>
        <v>25</v>
      </c>
    </row>
    <row r="16444">
      <c r="A16444" s="10">
        <v>45247.0</v>
      </c>
      <c r="B16444" s="11" t="s">
        <v>2806</v>
      </c>
      <c r="C16444" s="12">
        <v>6.0</v>
      </c>
      <c r="D16444" s="12">
        <f t="shared" si="1"/>
        <v>17</v>
      </c>
    </row>
    <row r="16445">
      <c r="A16445" s="10">
        <v>45246.0</v>
      </c>
      <c r="B16445" s="11" t="s">
        <v>1668</v>
      </c>
      <c r="C16445" s="12">
        <v>6.0</v>
      </c>
      <c r="D16445" s="12">
        <f t="shared" si="1"/>
        <v>16</v>
      </c>
    </row>
    <row r="16446">
      <c r="A16446" s="10">
        <v>45246.0</v>
      </c>
      <c r="B16446" s="11" t="s">
        <v>190</v>
      </c>
      <c r="C16446" s="12">
        <v>6.0</v>
      </c>
      <c r="D16446" s="12">
        <f t="shared" si="1"/>
        <v>16</v>
      </c>
    </row>
    <row r="16447">
      <c r="A16447" s="10">
        <v>45246.0</v>
      </c>
      <c r="B16447" s="11" t="s">
        <v>60</v>
      </c>
      <c r="C16447" s="12">
        <v>6.0</v>
      </c>
      <c r="D16447" s="12">
        <f t="shared" si="1"/>
        <v>16</v>
      </c>
    </row>
    <row r="16448">
      <c r="A16448" s="10">
        <v>45234.0</v>
      </c>
      <c r="B16448" s="11" t="s">
        <v>3568</v>
      </c>
      <c r="C16448" s="12">
        <v>6.0</v>
      </c>
      <c r="D16448" s="12">
        <f t="shared" si="1"/>
        <v>4</v>
      </c>
    </row>
    <row r="16449">
      <c r="A16449" s="10">
        <v>45234.0</v>
      </c>
      <c r="B16449" s="11" t="s">
        <v>3505</v>
      </c>
      <c r="C16449" s="12">
        <v>6.0</v>
      </c>
      <c r="D16449" s="12">
        <f t="shared" si="1"/>
        <v>4</v>
      </c>
    </row>
    <row r="16450">
      <c r="A16450" s="10">
        <v>45236.0</v>
      </c>
      <c r="B16450" s="11" t="s">
        <v>6787</v>
      </c>
      <c r="C16450" s="12">
        <v>6.0</v>
      </c>
      <c r="D16450" s="12">
        <f t="shared" si="1"/>
        <v>6</v>
      </c>
    </row>
    <row r="16451">
      <c r="A16451" s="10">
        <v>45236.0</v>
      </c>
      <c r="B16451" s="11" t="s">
        <v>7590</v>
      </c>
      <c r="C16451" s="12">
        <v>6.0</v>
      </c>
      <c r="D16451" s="12">
        <f t="shared" si="1"/>
        <v>6</v>
      </c>
    </row>
    <row r="16452">
      <c r="A16452" s="10">
        <v>45244.0</v>
      </c>
      <c r="B16452" s="11" t="s">
        <v>221</v>
      </c>
      <c r="C16452" s="12">
        <v>6.0</v>
      </c>
      <c r="D16452" s="12">
        <f t="shared" si="1"/>
        <v>14</v>
      </c>
    </row>
    <row r="16453">
      <c r="A16453" s="10">
        <v>45245.0</v>
      </c>
      <c r="B16453" s="11" t="s">
        <v>981</v>
      </c>
      <c r="C16453" s="12">
        <v>6.0</v>
      </c>
      <c r="D16453" s="12">
        <f t="shared" si="1"/>
        <v>15</v>
      </c>
    </row>
    <row r="16454">
      <c r="A16454" s="10">
        <v>45245.0</v>
      </c>
      <c r="B16454" s="11" t="s">
        <v>3026</v>
      </c>
      <c r="C16454" s="12">
        <v>6.0</v>
      </c>
      <c r="D16454" s="12">
        <f t="shared" si="1"/>
        <v>15</v>
      </c>
    </row>
    <row r="16455">
      <c r="A16455" s="10">
        <v>45245.0</v>
      </c>
      <c r="B16455" s="11" t="s">
        <v>7591</v>
      </c>
      <c r="C16455" s="12">
        <v>6.0</v>
      </c>
      <c r="D16455" s="12">
        <f t="shared" si="1"/>
        <v>15</v>
      </c>
    </row>
    <row r="16456">
      <c r="A16456" s="10">
        <v>45258.0</v>
      </c>
      <c r="B16456" s="11" t="s">
        <v>7270</v>
      </c>
      <c r="C16456" s="12">
        <v>7.0</v>
      </c>
      <c r="D16456" s="12">
        <f t="shared" si="1"/>
        <v>28</v>
      </c>
    </row>
    <row r="16457">
      <c r="A16457" s="10">
        <v>45259.0</v>
      </c>
      <c r="B16457" s="11" t="s">
        <v>2761</v>
      </c>
      <c r="C16457" s="12">
        <v>7.0</v>
      </c>
      <c r="D16457" s="12">
        <f t="shared" si="1"/>
        <v>29</v>
      </c>
    </row>
    <row r="16458">
      <c r="A16458" s="10">
        <v>45242.0</v>
      </c>
      <c r="B16458" s="11" t="s">
        <v>255</v>
      </c>
      <c r="C16458" s="12">
        <v>7.0</v>
      </c>
      <c r="D16458" s="12">
        <f t="shared" si="1"/>
        <v>12</v>
      </c>
    </row>
    <row r="16459">
      <c r="A16459" s="10">
        <v>45238.0</v>
      </c>
      <c r="B16459" s="11" t="s">
        <v>255</v>
      </c>
      <c r="C16459" s="12">
        <v>7.0</v>
      </c>
      <c r="D16459" s="12">
        <f t="shared" si="1"/>
        <v>8</v>
      </c>
    </row>
    <row r="16460">
      <c r="A16460" s="10">
        <v>45231.0</v>
      </c>
      <c r="B16460" s="11" t="s">
        <v>6400</v>
      </c>
      <c r="C16460" s="12">
        <v>7.0</v>
      </c>
      <c r="D16460" s="12">
        <f t="shared" si="1"/>
        <v>1</v>
      </c>
    </row>
    <row r="16461">
      <c r="A16461" s="10">
        <v>45231.0</v>
      </c>
      <c r="B16461" s="11" t="s">
        <v>403</v>
      </c>
      <c r="C16461" s="12">
        <v>7.0</v>
      </c>
      <c r="D16461" s="12">
        <f t="shared" si="1"/>
        <v>1</v>
      </c>
    </row>
    <row r="16462">
      <c r="A16462" s="10">
        <v>45233.0</v>
      </c>
      <c r="B16462" s="11" t="s">
        <v>7270</v>
      </c>
      <c r="C16462" s="12">
        <v>7.0</v>
      </c>
      <c r="D16462" s="12">
        <f t="shared" si="1"/>
        <v>3</v>
      </c>
    </row>
    <row r="16463">
      <c r="A16463" s="10">
        <v>45252.0</v>
      </c>
      <c r="B16463" s="11" t="s">
        <v>7270</v>
      </c>
      <c r="C16463" s="12">
        <v>7.0</v>
      </c>
      <c r="D16463" s="12">
        <f t="shared" si="1"/>
        <v>22</v>
      </c>
    </row>
    <row r="16464">
      <c r="A16464" s="10">
        <v>45251.0</v>
      </c>
      <c r="B16464" s="11" t="s">
        <v>2442</v>
      </c>
      <c r="C16464" s="12">
        <v>7.0</v>
      </c>
      <c r="D16464" s="12">
        <f t="shared" si="1"/>
        <v>21</v>
      </c>
    </row>
    <row r="16465">
      <c r="A16465" s="10">
        <v>45251.0</v>
      </c>
      <c r="B16465" s="11" t="s">
        <v>6306</v>
      </c>
      <c r="C16465" s="12">
        <v>7.0</v>
      </c>
      <c r="D16465" s="12">
        <f t="shared" si="1"/>
        <v>21</v>
      </c>
    </row>
    <row r="16466">
      <c r="A16466" s="10">
        <v>45257.0</v>
      </c>
      <c r="B16466" s="11" t="s">
        <v>7592</v>
      </c>
      <c r="C16466" s="12">
        <v>7.0</v>
      </c>
      <c r="D16466" s="12">
        <f t="shared" si="1"/>
        <v>27</v>
      </c>
    </row>
    <row r="16467">
      <c r="A16467" s="10">
        <v>45260.0</v>
      </c>
      <c r="B16467" s="11" t="s">
        <v>7593</v>
      </c>
      <c r="C16467" s="12">
        <v>7.0</v>
      </c>
      <c r="D16467" s="12">
        <f t="shared" si="1"/>
        <v>30</v>
      </c>
    </row>
    <row r="16468">
      <c r="A16468" s="10">
        <v>45260.0</v>
      </c>
      <c r="B16468" s="11" t="s">
        <v>149</v>
      </c>
      <c r="C16468" s="12">
        <v>7.0</v>
      </c>
      <c r="D16468" s="12">
        <f t="shared" si="1"/>
        <v>30</v>
      </c>
    </row>
    <row r="16469">
      <c r="A16469" s="10">
        <v>45239.0</v>
      </c>
      <c r="B16469" s="11" t="s">
        <v>7594</v>
      </c>
      <c r="C16469" s="12">
        <v>7.0</v>
      </c>
      <c r="D16469" s="12">
        <f t="shared" si="1"/>
        <v>9</v>
      </c>
    </row>
    <row r="16470">
      <c r="A16470" s="10">
        <v>45232.0</v>
      </c>
      <c r="B16470" s="11" t="s">
        <v>7162</v>
      </c>
      <c r="C16470" s="12">
        <v>7.0</v>
      </c>
      <c r="D16470" s="12">
        <f t="shared" si="1"/>
        <v>2</v>
      </c>
    </row>
    <row r="16471">
      <c r="A16471" s="10">
        <v>45232.0</v>
      </c>
      <c r="B16471" s="11" t="s">
        <v>199</v>
      </c>
      <c r="C16471" s="12">
        <v>7.0</v>
      </c>
      <c r="D16471" s="12">
        <f t="shared" si="1"/>
        <v>2</v>
      </c>
    </row>
    <row r="16472">
      <c r="A16472" s="10">
        <v>45256.0</v>
      </c>
      <c r="B16472" s="11" t="s">
        <v>2171</v>
      </c>
      <c r="C16472" s="12">
        <v>7.0</v>
      </c>
      <c r="D16472" s="12">
        <f t="shared" si="1"/>
        <v>26</v>
      </c>
    </row>
    <row r="16473">
      <c r="A16473" s="10">
        <v>45253.0</v>
      </c>
      <c r="B16473" s="11" t="s">
        <v>33</v>
      </c>
      <c r="C16473" s="12">
        <v>7.0</v>
      </c>
      <c r="D16473" s="12">
        <f t="shared" si="1"/>
        <v>23</v>
      </c>
    </row>
    <row r="16474">
      <c r="A16474" s="10">
        <v>45235.0</v>
      </c>
      <c r="B16474" s="11" t="s">
        <v>23</v>
      </c>
      <c r="C16474" s="12">
        <v>7.0</v>
      </c>
      <c r="D16474" s="12">
        <f t="shared" si="1"/>
        <v>5</v>
      </c>
    </row>
    <row r="16475">
      <c r="A16475" s="10">
        <v>45254.0</v>
      </c>
      <c r="B16475" s="11" t="s">
        <v>6523</v>
      </c>
      <c r="C16475" s="12">
        <v>7.0</v>
      </c>
      <c r="D16475" s="12">
        <f t="shared" si="1"/>
        <v>24</v>
      </c>
    </row>
    <row r="16476">
      <c r="A16476" s="10">
        <v>45246.0</v>
      </c>
      <c r="B16476" s="11" t="s">
        <v>1008</v>
      </c>
      <c r="C16476" s="12">
        <v>7.0</v>
      </c>
      <c r="D16476" s="12">
        <f t="shared" si="1"/>
        <v>16</v>
      </c>
    </row>
    <row r="16477">
      <c r="A16477" s="10">
        <v>45236.0</v>
      </c>
      <c r="B16477" s="11" t="s">
        <v>7595</v>
      </c>
      <c r="C16477" s="12">
        <v>7.0</v>
      </c>
      <c r="D16477" s="12">
        <f t="shared" si="1"/>
        <v>6</v>
      </c>
    </row>
    <row r="16478">
      <c r="A16478" s="10">
        <v>45243.0</v>
      </c>
      <c r="B16478" s="11" t="s">
        <v>7270</v>
      </c>
      <c r="C16478" s="12">
        <v>7.0</v>
      </c>
      <c r="D16478" s="12">
        <f t="shared" si="1"/>
        <v>13</v>
      </c>
    </row>
    <row r="16479">
      <c r="A16479" s="10">
        <v>45244.0</v>
      </c>
      <c r="B16479" s="11" t="s">
        <v>2171</v>
      </c>
      <c r="C16479" s="12">
        <v>7.0</v>
      </c>
      <c r="D16479" s="12">
        <f t="shared" si="1"/>
        <v>14</v>
      </c>
    </row>
    <row r="16480">
      <c r="A16480" s="10">
        <v>45258.0</v>
      </c>
      <c r="B16480" s="11" t="s">
        <v>545</v>
      </c>
      <c r="C16480" s="12">
        <v>7.0</v>
      </c>
      <c r="D16480" s="12">
        <f t="shared" si="1"/>
        <v>28</v>
      </c>
    </row>
    <row r="16481">
      <c r="A16481" s="10">
        <v>45258.0</v>
      </c>
      <c r="B16481" s="11" t="s">
        <v>64</v>
      </c>
      <c r="C16481" s="12">
        <v>7.0</v>
      </c>
      <c r="D16481" s="12">
        <f t="shared" si="1"/>
        <v>28</v>
      </c>
    </row>
    <row r="16482">
      <c r="A16482" s="10">
        <v>45258.0</v>
      </c>
      <c r="B16482" s="11" t="s">
        <v>7596</v>
      </c>
      <c r="C16482" s="12">
        <v>7.0</v>
      </c>
      <c r="D16482" s="12">
        <f t="shared" si="1"/>
        <v>28</v>
      </c>
    </row>
    <row r="16483">
      <c r="A16483" s="10">
        <v>45238.0</v>
      </c>
      <c r="B16483" s="11" t="s">
        <v>1427</v>
      </c>
      <c r="C16483" s="12">
        <v>7.0</v>
      </c>
      <c r="D16483" s="12">
        <f t="shared" si="1"/>
        <v>8</v>
      </c>
    </row>
    <row r="16484">
      <c r="A16484" s="10">
        <v>45240.0</v>
      </c>
      <c r="B16484" s="11" t="s">
        <v>6822</v>
      </c>
      <c r="C16484" s="12">
        <v>7.0</v>
      </c>
      <c r="D16484" s="12">
        <f t="shared" si="1"/>
        <v>10</v>
      </c>
    </row>
    <row r="16485">
      <c r="A16485" s="10">
        <v>45240.0</v>
      </c>
      <c r="B16485" s="11" t="s">
        <v>7064</v>
      </c>
      <c r="C16485" s="12">
        <v>7.0</v>
      </c>
      <c r="D16485" s="12">
        <f t="shared" si="1"/>
        <v>10</v>
      </c>
    </row>
    <row r="16486">
      <c r="A16486" s="10">
        <v>45233.0</v>
      </c>
      <c r="B16486" s="11" t="s">
        <v>3118</v>
      </c>
      <c r="C16486" s="12">
        <v>7.0</v>
      </c>
      <c r="D16486" s="12">
        <f t="shared" si="1"/>
        <v>3</v>
      </c>
    </row>
    <row r="16487">
      <c r="A16487" s="10">
        <v>45233.0</v>
      </c>
      <c r="B16487" s="11" t="s">
        <v>7448</v>
      </c>
      <c r="C16487" s="12">
        <v>7.0</v>
      </c>
      <c r="D16487" s="12">
        <f t="shared" si="1"/>
        <v>3</v>
      </c>
    </row>
    <row r="16488">
      <c r="A16488" s="10">
        <v>45252.0</v>
      </c>
      <c r="B16488" s="11" t="s">
        <v>112</v>
      </c>
      <c r="C16488" s="12">
        <v>7.0</v>
      </c>
      <c r="D16488" s="12">
        <f t="shared" si="1"/>
        <v>22</v>
      </c>
    </row>
    <row r="16489">
      <c r="A16489" s="10">
        <v>45232.0</v>
      </c>
      <c r="B16489" s="11" t="s">
        <v>7494</v>
      </c>
      <c r="C16489" s="12">
        <v>7.0</v>
      </c>
      <c r="D16489" s="12">
        <f t="shared" si="1"/>
        <v>2</v>
      </c>
    </row>
    <row r="16490">
      <c r="A16490" s="10">
        <v>45232.0</v>
      </c>
      <c r="B16490" s="11" t="s">
        <v>7597</v>
      </c>
      <c r="C16490" s="12">
        <v>7.0</v>
      </c>
      <c r="D16490" s="12">
        <f t="shared" si="1"/>
        <v>2</v>
      </c>
    </row>
    <row r="16491">
      <c r="A16491" s="10">
        <v>45237.0</v>
      </c>
      <c r="B16491" s="11" t="s">
        <v>199</v>
      </c>
      <c r="C16491" s="12">
        <v>7.0</v>
      </c>
      <c r="D16491" s="12">
        <f t="shared" si="1"/>
        <v>7</v>
      </c>
    </row>
    <row r="16492">
      <c r="A16492" s="10">
        <v>45237.0</v>
      </c>
      <c r="B16492" s="11" t="s">
        <v>674</v>
      </c>
      <c r="C16492" s="12">
        <v>7.0</v>
      </c>
      <c r="D16492" s="12">
        <f t="shared" si="1"/>
        <v>7</v>
      </c>
    </row>
    <row r="16493">
      <c r="A16493" s="10">
        <v>45256.0</v>
      </c>
      <c r="B16493" s="11" t="s">
        <v>6731</v>
      </c>
      <c r="C16493" s="12">
        <v>7.0</v>
      </c>
      <c r="D16493" s="12">
        <f t="shared" si="1"/>
        <v>26</v>
      </c>
    </row>
    <row r="16494">
      <c r="A16494" s="10">
        <v>45255.0</v>
      </c>
      <c r="B16494" s="11" t="s">
        <v>22</v>
      </c>
      <c r="C16494" s="12">
        <v>7.0</v>
      </c>
      <c r="D16494" s="12">
        <f t="shared" si="1"/>
        <v>25</v>
      </c>
    </row>
    <row r="16495">
      <c r="A16495" s="10">
        <v>45235.0</v>
      </c>
      <c r="B16495" s="11" t="s">
        <v>86</v>
      </c>
      <c r="C16495" s="12">
        <v>7.0</v>
      </c>
      <c r="D16495" s="12">
        <f t="shared" si="1"/>
        <v>5</v>
      </c>
    </row>
    <row r="16496">
      <c r="A16496" s="10">
        <v>45246.0</v>
      </c>
      <c r="B16496" s="11" t="s">
        <v>7598</v>
      </c>
      <c r="C16496" s="12">
        <v>7.0</v>
      </c>
      <c r="D16496" s="12">
        <f t="shared" si="1"/>
        <v>16</v>
      </c>
    </row>
    <row r="16497">
      <c r="A16497" s="10">
        <v>45246.0</v>
      </c>
      <c r="B16497" s="11" t="s">
        <v>142</v>
      </c>
      <c r="C16497" s="12">
        <v>7.0</v>
      </c>
      <c r="D16497" s="12">
        <f t="shared" si="1"/>
        <v>16</v>
      </c>
    </row>
    <row r="16498">
      <c r="A16498" s="10">
        <v>45234.0</v>
      </c>
      <c r="B16498" s="11" t="s">
        <v>208</v>
      </c>
      <c r="C16498" s="12">
        <v>7.0</v>
      </c>
      <c r="D16498" s="12">
        <f t="shared" si="1"/>
        <v>4</v>
      </c>
    </row>
    <row r="16499">
      <c r="A16499" s="10">
        <v>45236.0</v>
      </c>
      <c r="B16499" s="11" t="s">
        <v>135</v>
      </c>
      <c r="C16499" s="12">
        <v>7.0</v>
      </c>
      <c r="D16499" s="12">
        <f t="shared" si="1"/>
        <v>6</v>
      </c>
    </row>
    <row r="16500">
      <c r="A16500" s="10">
        <v>45236.0</v>
      </c>
      <c r="B16500" s="11" t="s">
        <v>3221</v>
      </c>
      <c r="C16500" s="12">
        <v>7.0</v>
      </c>
      <c r="D16500" s="12">
        <f t="shared" si="1"/>
        <v>6</v>
      </c>
    </row>
    <row r="16501">
      <c r="A16501" s="10">
        <v>45243.0</v>
      </c>
      <c r="B16501" s="11" t="s">
        <v>2307</v>
      </c>
      <c r="C16501" s="12">
        <v>7.0</v>
      </c>
      <c r="D16501" s="12">
        <f t="shared" si="1"/>
        <v>13</v>
      </c>
    </row>
    <row r="16502">
      <c r="A16502" s="10">
        <v>45243.0</v>
      </c>
      <c r="B16502" s="11" t="s">
        <v>3565</v>
      </c>
      <c r="C16502" s="12">
        <v>7.0</v>
      </c>
      <c r="D16502" s="12">
        <f t="shared" si="1"/>
        <v>13</v>
      </c>
    </row>
    <row r="16503">
      <c r="A16503" s="10">
        <v>45243.0</v>
      </c>
      <c r="B16503" s="11" t="s">
        <v>7599</v>
      </c>
      <c r="C16503" s="12">
        <v>7.0</v>
      </c>
      <c r="D16503" s="12">
        <f t="shared" si="1"/>
        <v>13</v>
      </c>
    </row>
    <row r="16504">
      <c r="A16504" s="10">
        <v>45244.0</v>
      </c>
      <c r="B16504" s="11" t="s">
        <v>3931</v>
      </c>
      <c r="C16504" s="12">
        <v>7.0</v>
      </c>
      <c r="D16504" s="12">
        <f t="shared" si="1"/>
        <v>14</v>
      </c>
    </row>
    <row r="16505">
      <c r="A16505" s="10">
        <v>45244.0</v>
      </c>
      <c r="B16505" s="11" t="s">
        <v>33</v>
      </c>
      <c r="C16505" s="12">
        <v>7.0</v>
      </c>
      <c r="D16505" s="12">
        <f t="shared" si="1"/>
        <v>14</v>
      </c>
    </row>
    <row r="16506">
      <c r="A16506" s="10">
        <v>45249.0</v>
      </c>
      <c r="B16506" s="11" t="s">
        <v>40</v>
      </c>
      <c r="C16506" s="12">
        <v>7.0</v>
      </c>
      <c r="D16506" s="12">
        <f t="shared" si="1"/>
        <v>19</v>
      </c>
    </row>
    <row r="16507">
      <c r="A16507" s="10">
        <v>45245.0</v>
      </c>
      <c r="B16507" s="11" t="s">
        <v>147</v>
      </c>
      <c r="C16507" s="12">
        <v>7.0</v>
      </c>
      <c r="D16507" s="12">
        <f t="shared" si="1"/>
        <v>15</v>
      </c>
    </row>
    <row r="16508">
      <c r="A16508" s="10">
        <v>45245.0</v>
      </c>
      <c r="B16508" s="11" t="s">
        <v>674</v>
      </c>
      <c r="C16508" s="12">
        <v>7.0</v>
      </c>
      <c r="D16508" s="12">
        <f t="shared" si="1"/>
        <v>15</v>
      </c>
    </row>
    <row r="16509">
      <c r="A16509" s="10">
        <v>45245.0</v>
      </c>
      <c r="B16509" s="11" t="s">
        <v>120</v>
      </c>
      <c r="C16509" s="12">
        <v>7.0</v>
      </c>
      <c r="D16509" s="12">
        <f t="shared" si="1"/>
        <v>15</v>
      </c>
    </row>
    <row r="16510">
      <c r="A16510" s="10">
        <v>45258.0</v>
      </c>
      <c r="B16510" s="11" t="s">
        <v>3746</v>
      </c>
      <c r="C16510" s="12">
        <v>7.0</v>
      </c>
      <c r="D16510" s="12">
        <f t="shared" si="1"/>
        <v>28</v>
      </c>
    </row>
    <row r="16511">
      <c r="A16511" s="10">
        <v>45248.0</v>
      </c>
      <c r="B16511" s="11" t="s">
        <v>541</v>
      </c>
      <c r="C16511" s="12">
        <v>7.0</v>
      </c>
      <c r="D16511" s="12">
        <f t="shared" si="1"/>
        <v>18</v>
      </c>
    </row>
    <row r="16512">
      <c r="A16512" s="10">
        <v>45259.0</v>
      </c>
      <c r="B16512" s="11" t="s">
        <v>6308</v>
      </c>
      <c r="C16512" s="12">
        <v>7.0</v>
      </c>
      <c r="D16512" s="12">
        <f t="shared" si="1"/>
        <v>29</v>
      </c>
    </row>
    <row r="16513">
      <c r="A16513" s="10">
        <v>45242.0</v>
      </c>
      <c r="B16513" s="11" t="s">
        <v>73</v>
      </c>
      <c r="C16513" s="12">
        <v>7.0</v>
      </c>
      <c r="D16513" s="12">
        <f t="shared" si="1"/>
        <v>12</v>
      </c>
    </row>
    <row r="16514">
      <c r="A16514" s="10">
        <v>45238.0</v>
      </c>
      <c r="B16514" s="11" t="s">
        <v>124</v>
      </c>
      <c r="C16514" s="12">
        <v>7.0</v>
      </c>
      <c r="D16514" s="12">
        <f t="shared" si="1"/>
        <v>8</v>
      </c>
    </row>
    <row r="16515">
      <c r="A16515" s="10">
        <v>45240.0</v>
      </c>
      <c r="B16515" s="11" t="s">
        <v>199</v>
      </c>
      <c r="C16515" s="12">
        <v>7.0</v>
      </c>
      <c r="D16515" s="12">
        <f t="shared" si="1"/>
        <v>10</v>
      </c>
    </row>
    <row r="16516">
      <c r="A16516" s="10">
        <v>45240.0</v>
      </c>
      <c r="B16516" s="11" t="s">
        <v>70</v>
      </c>
      <c r="C16516" s="12">
        <v>7.0</v>
      </c>
      <c r="D16516" s="12">
        <f t="shared" si="1"/>
        <v>10</v>
      </c>
    </row>
    <row r="16517">
      <c r="A16517" s="10">
        <v>45240.0</v>
      </c>
      <c r="B16517" s="11" t="s">
        <v>7270</v>
      </c>
      <c r="C16517" s="12">
        <v>7.0</v>
      </c>
      <c r="D16517" s="12">
        <f t="shared" si="1"/>
        <v>10</v>
      </c>
    </row>
    <row r="16518">
      <c r="A16518" s="10">
        <v>45250.0</v>
      </c>
      <c r="B16518" s="11" t="s">
        <v>1745</v>
      </c>
      <c r="C16518" s="12">
        <v>7.0</v>
      </c>
      <c r="D16518" s="12">
        <f t="shared" si="1"/>
        <v>20</v>
      </c>
    </row>
    <row r="16519">
      <c r="A16519" s="10">
        <v>45250.0</v>
      </c>
      <c r="B16519" s="11" t="s">
        <v>873</v>
      </c>
      <c r="C16519" s="12">
        <v>7.0</v>
      </c>
      <c r="D16519" s="12">
        <f t="shared" si="1"/>
        <v>20</v>
      </c>
    </row>
    <row r="16520">
      <c r="A16520" s="10">
        <v>45250.0</v>
      </c>
      <c r="B16520" s="11" t="s">
        <v>186</v>
      </c>
      <c r="C16520" s="12">
        <v>7.0</v>
      </c>
      <c r="D16520" s="12">
        <f t="shared" si="1"/>
        <v>20</v>
      </c>
    </row>
    <row r="16521">
      <c r="A16521" s="10">
        <v>45250.0</v>
      </c>
      <c r="B16521" s="11" t="s">
        <v>84</v>
      </c>
      <c r="C16521" s="12">
        <v>7.0</v>
      </c>
      <c r="D16521" s="12">
        <f t="shared" si="1"/>
        <v>20</v>
      </c>
    </row>
    <row r="16522">
      <c r="A16522" s="10">
        <v>45252.0</v>
      </c>
      <c r="B16522" s="11" t="s">
        <v>55</v>
      </c>
      <c r="C16522" s="12">
        <v>7.0</v>
      </c>
      <c r="D16522" s="12">
        <f t="shared" si="1"/>
        <v>22</v>
      </c>
    </row>
    <row r="16523">
      <c r="A16523" s="10">
        <v>45251.0</v>
      </c>
      <c r="B16523" s="11" t="s">
        <v>7600</v>
      </c>
      <c r="C16523" s="12">
        <v>7.0</v>
      </c>
      <c r="D16523" s="12">
        <f t="shared" si="1"/>
        <v>21</v>
      </c>
    </row>
    <row r="16524">
      <c r="A16524" s="10">
        <v>45257.0</v>
      </c>
      <c r="B16524" s="11" t="s">
        <v>1025</v>
      </c>
      <c r="C16524" s="12">
        <v>7.0</v>
      </c>
      <c r="D16524" s="12">
        <f t="shared" si="1"/>
        <v>27</v>
      </c>
    </row>
    <row r="16525">
      <c r="A16525" s="10">
        <v>45257.0</v>
      </c>
      <c r="B16525" s="11" t="s">
        <v>4116</v>
      </c>
      <c r="C16525" s="12">
        <v>7.0</v>
      </c>
      <c r="D16525" s="12">
        <f t="shared" si="1"/>
        <v>27</v>
      </c>
    </row>
    <row r="16526">
      <c r="A16526" s="10">
        <v>45239.0</v>
      </c>
      <c r="B16526" s="11" t="s">
        <v>2707</v>
      </c>
      <c r="C16526" s="12">
        <v>7.0</v>
      </c>
      <c r="D16526" s="12">
        <f t="shared" si="1"/>
        <v>9</v>
      </c>
    </row>
    <row r="16527">
      <c r="A16527" s="10">
        <v>45232.0</v>
      </c>
      <c r="B16527" s="11" t="s">
        <v>7270</v>
      </c>
      <c r="C16527" s="12">
        <v>7.0</v>
      </c>
      <c r="D16527" s="12">
        <f t="shared" si="1"/>
        <v>2</v>
      </c>
    </row>
    <row r="16528">
      <c r="A16528" s="10">
        <v>45237.0</v>
      </c>
      <c r="B16528" s="11" t="s">
        <v>145</v>
      </c>
      <c r="C16528" s="12">
        <v>7.0</v>
      </c>
      <c r="D16528" s="12">
        <f t="shared" si="1"/>
        <v>7</v>
      </c>
    </row>
    <row r="16529">
      <c r="A16529" s="10">
        <v>45247.0</v>
      </c>
      <c r="B16529" s="11" t="s">
        <v>40</v>
      </c>
      <c r="C16529" s="12">
        <v>7.0</v>
      </c>
      <c r="D16529" s="12">
        <f t="shared" si="1"/>
        <v>17</v>
      </c>
    </row>
    <row r="16530">
      <c r="A16530" s="10">
        <v>45247.0</v>
      </c>
      <c r="B16530" s="11" t="s">
        <v>7601</v>
      </c>
      <c r="C16530" s="12">
        <v>7.0</v>
      </c>
      <c r="D16530" s="12">
        <f t="shared" si="1"/>
        <v>17</v>
      </c>
    </row>
    <row r="16531">
      <c r="A16531" s="10">
        <v>45247.0</v>
      </c>
      <c r="B16531" s="11" t="s">
        <v>7332</v>
      </c>
      <c r="C16531" s="12">
        <v>7.0</v>
      </c>
      <c r="D16531" s="12">
        <f t="shared" si="1"/>
        <v>17</v>
      </c>
    </row>
    <row r="16532">
      <c r="A16532" s="10">
        <v>45247.0</v>
      </c>
      <c r="B16532" s="11" t="s">
        <v>7602</v>
      </c>
      <c r="C16532" s="12">
        <v>7.0</v>
      </c>
      <c r="D16532" s="12">
        <f t="shared" si="1"/>
        <v>17</v>
      </c>
    </row>
    <row r="16533">
      <c r="A16533" s="10">
        <v>45253.0</v>
      </c>
      <c r="B16533" s="11" t="s">
        <v>7603</v>
      </c>
      <c r="C16533" s="12">
        <v>7.0</v>
      </c>
      <c r="D16533" s="12">
        <f t="shared" si="1"/>
        <v>23</v>
      </c>
    </row>
    <row r="16534">
      <c r="A16534" s="10">
        <v>45234.0</v>
      </c>
      <c r="B16534" s="11" t="s">
        <v>7270</v>
      </c>
      <c r="C16534" s="12">
        <v>7.0</v>
      </c>
      <c r="D16534" s="12">
        <f t="shared" si="1"/>
        <v>4</v>
      </c>
    </row>
    <row r="16535">
      <c r="A16535" s="10">
        <v>45234.0</v>
      </c>
      <c r="B16535" s="11" t="s">
        <v>84</v>
      </c>
      <c r="C16535" s="12">
        <v>7.0</v>
      </c>
      <c r="D16535" s="12">
        <f t="shared" si="1"/>
        <v>4</v>
      </c>
    </row>
    <row r="16536">
      <c r="A16536" s="10">
        <v>45234.0</v>
      </c>
      <c r="B16536" s="11" t="s">
        <v>5495</v>
      </c>
      <c r="C16536" s="12">
        <v>7.0</v>
      </c>
      <c r="D16536" s="12">
        <f t="shared" si="1"/>
        <v>4</v>
      </c>
    </row>
    <row r="16537">
      <c r="A16537" s="10">
        <v>45243.0</v>
      </c>
      <c r="B16537" s="11" t="s">
        <v>3336</v>
      </c>
      <c r="C16537" s="12">
        <v>7.0</v>
      </c>
      <c r="D16537" s="12">
        <f t="shared" si="1"/>
        <v>13</v>
      </c>
    </row>
    <row r="16538">
      <c r="A16538" s="10">
        <v>45243.0</v>
      </c>
      <c r="B16538" s="11" t="s">
        <v>80</v>
      </c>
      <c r="C16538" s="12">
        <v>7.0</v>
      </c>
      <c r="D16538" s="12">
        <f t="shared" si="1"/>
        <v>13</v>
      </c>
    </row>
    <row r="16539">
      <c r="A16539" s="10">
        <v>45243.0</v>
      </c>
      <c r="B16539" s="11" t="s">
        <v>66</v>
      </c>
      <c r="C16539" s="12">
        <v>7.0</v>
      </c>
      <c r="D16539" s="12">
        <f t="shared" si="1"/>
        <v>13</v>
      </c>
    </row>
    <row r="16540">
      <c r="A16540" s="10">
        <v>45249.0</v>
      </c>
      <c r="B16540" s="11" t="s">
        <v>3476</v>
      </c>
      <c r="C16540" s="12">
        <v>7.0</v>
      </c>
      <c r="D16540" s="12">
        <f t="shared" si="1"/>
        <v>19</v>
      </c>
    </row>
    <row r="16541">
      <c r="A16541" s="10">
        <v>45241.0</v>
      </c>
      <c r="B16541" s="11" t="s">
        <v>7530</v>
      </c>
      <c r="C16541" s="12">
        <v>7.0</v>
      </c>
      <c r="D16541" s="12">
        <f t="shared" si="1"/>
        <v>11</v>
      </c>
    </row>
    <row r="16542">
      <c r="A16542" s="10">
        <v>45258.0</v>
      </c>
      <c r="B16542" s="11" t="s">
        <v>7214</v>
      </c>
      <c r="C16542" s="12">
        <v>7.0</v>
      </c>
      <c r="D16542" s="12">
        <f t="shared" si="1"/>
        <v>28</v>
      </c>
    </row>
    <row r="16543">
      <c r="A16543" s="10">
        <v>45259.0</v>
      </c>
      <c r="B16543" s="11" t="s">
        <v>164</v>
      </c>
      <c r="C16543" s="12">
        <v>7.0</v>
      </c>
      <c r="D16543" s="12">
        <f t="shared" si="1"/>
        <v>29</v>
      </c>
    </row>
    <row r="16544">
      <c r="A16544" s="10">
        <v>45238.0</v>
      </c>
      <c r="B16544" s="11" t="s">
        <v>7604</v>
      </c>
      <c r="C16544" s="12">
        <v>7.0</v>
      </c>
      <c r="D16544" s="12">
        <f t="shared" si="1"/>
        <v>8</v>
      </c>
    </row>
    <row r="16545">
      <c r="A16545" s="10">
        <v>45233.0</v>
      </c>
      <c r="B16545" s="11" t="s">
        <v>70</v>
      </c>
      <c r="C16545" s="12">
        <v>7.0</v>
      </c>
      <c r="D16545" s="12">
        <f t="shared" si="1"/>
        <v>3</v>
      </c>
    </row>
    <row r="16546">
      <c r="A16546" s="10">
        <v>45250.0</v>
      </c>
      <c r="B16546" s="11" t="s">
        <v>1226</v>
      </c>
      <c r="C16546" s="12">
        <v>7.0</v>
      </c>
      <c r="D16546" s="12">
        <f t="shared" si="1"/>
        <v>20</v>
      </c>
    </row>
    <row r="16547">
      <c r="A16547" s="10">
        <v>45250.0</v>
      </c>
      <c r="B16547" s="11" t="s">
        <v>7270</v>
      </c>
      <c r="C16547" s="12">
        <v>7.0</v>
      </c>
      <c r="D16547" s="12">
        <f t="shared" si="1"/>
        <v>20</v>
      </c>
    </row>
    <row r="16548">
      <c r="A16548" s="10">
        <v>45250.0</v>
      </c>
      <c r="B16548" s="11" t="s">
        <v>187</v>
      </c>
      <c r="C16548" s="12">
        <v>7.0</v>
      </c>
      <c r="D16548" s="12">
        <f t="shared" si="1"/>
        <v>20</v>
      </c>
    </row>
    <row r="16549">
      <c r="A16549" s="10">
        <v>45252.0</v>
      </c>
      <c r="B16549" s="11" t="s">
        <v>101</v>
      </c>
      <c r="C16549" s="12">
        <v>7.0</v>
      </c>
      <c r="D16549" s="12">
        <f t="shared" si="1"/>
        <v>22</v>
      </c>
    </row>
    <row r="16550">
      <c r="A16550" s="10">
        <v>45251.0</v>
      </c>
      <c r="B16550" s="11" t="s">
        <v>7605</v>
      </c>
      <c r="C16550" s="12">
        <v>7.0</v>
      </c>
      <c r="D16550" s="12">
        <f t="shared" si="1"/>
        <v>21</v>
      </c>
    </row>
    <row r="16551">
      <c r="A16551" s="10">
        <v>45257.0</v>
      </c>
      <c r="B16551" s="11" t="s">
        <v>7547</v>
      </c>
      <c r="C16551" s="12">
        <v>7.0</v>
      </c>
      <c r="D16551" s="12">
        <f t="shared" si="1"/>
        <v>27</v>
      </c>
    </row>
    <row r="16552">
      <c r="A16552" s="10">
        <v>45257.0</v>
      </c>
      <c r="B16552" s="11" t="s">
        <v>738</v>
      </c>
      <c r="C16552" s="12">
        <v>7.0</v>
      </c>
      <c r="D16552" s="12">
        <f t="shared" si="1"/>
        <v>27</v>
      </c>
    </row>
    <row r="16553">
      <c r="A16553" s="10">
        <v>45260.0</v>
      </c>
      <c r="B16553" s="11" t="s">
        <v>764</v>
      </c>
      <c r="C16553" s="12">
        <v>7.0</v>
      </c>
      <c r="D16553" s="12">
        <f t="shared" si="1"/>
        <v>30</v>
      </c>
    </row>
    <row r="16554">
      <c r="A16554" s="10">
        <v>45239.0</v>
      </c>
      <c r="B16554" s="11" t="s">
        <v>7606</v>
      </c>
      <c r="C16554" s="12">
        <v>7.0</v>
      </c>
      <c r="D16554" s="12">
        <f t="shared" si="1"/>
        <v>9</v>
      </c>
    </row>
    <row r="16555">
      <c r="A16555" s="10">
        <v>45232.0</v>
      </c>
      <c r="B16555" s="11" t="s">
        <v>186</v>
      </c>
      <c r="C16555" s="12">
        <v>7.0</v>
      </c>
      <c r="D16555" s="12">
        <f t="shared" si="1"/>
        <v>2</v>
      </c>
    </row>
    <row r="16556">
      <c r="A16556" s="10">
        <v>45232.0</v>
      </c>
      <c r="B16556" s="11" t="s">
        <v>118</v>
      </c>
      <c r="C16556" s="12">
        <v>7.0</v>
      </c>
      <c r="D16556" s="12">
        <f t="shared" si="1"/>
        <v>2</v>
      </c>
    </row>
    <row r="16557">
      <c r="A16557" s="10">
        <v>45232.0</v>
      </c>
      <c r="B16557" s="11" t="s">
        <v>207</v>
      </c>
      <c r="C16557" s="12">
        <v>7.0</v>
      </c>
      <c r="D16557" s="12">
        <f t="shared" si="1"/>
        <v>2</v>
      </c>
    </row>
    <row r="16558">
      <c r="A16558" s="10">
        <v>45237.0</v>
      </c>
      <c r="B16558" s="11" t="s">
        <v>229</v>
      </c>
      <c r="C16558" s="12">
        <v>7.0</v>
      </c>
      <c r="D16558" s="12">
        <f t="shared" si="1"/>
        <v>7</v>
      </c>
    </row>
    <row r="16559">
      <c r="A16559" s="10">
        <v>45237.0</v>
      </c>
      <c r="B16559" s="11" t="s">
        <v>7607</v>
      </c>
      <c r="C16559" s="12">
        <v>7.0</v>
      </c>
      <c r="D16559" s="12">
        <f t="shared" si="1"/>
        <v>7</v>
      </c>
    </row>
    <row r="16560">
      <c r="A16560" s="10">
        <v>45237.0</v>
      </c>
      <c r="B16560" s="11" t="s">
        <v>7608</v>
      </c>
      <c r="C16560" s="12">
        <v>7.0</v>
      </c>
      <c r="D16560" s="12">
        <f t="shared" si="1"/>
        <v>7</v>
      </c>
    </row>
    <row r="16561">
      <c r="A16561" s="10">
        <v>45247.0</v>
      </c>
      <c r="B16561" s="11" t="s">
        <v>135</v>
      </c>
      <c r="C16561" s="12">
        <v>7.0</v>
      </c>
      <c r="D16561" s="12">
        <f t="shared" si="1"/>
        <v>17</v>
      </c>
    </row>
    <row r="16562">
      <c r="A16562" s="10">
        <v>45247.0</v>
      </c>
      <c r="B16562" s="11" t="s">
        <v>5688</v>
      </c>
      <c r="C16562" s="12">
        <v>7.0</v>
      </c>
      <c r="D16562" s="12">
        <f t="shared" si="1"/>
        <v>17</v>
      </c>
    </row>
    <row r="16563">
      <c r="A16563" s="10">
        <v>45253.0</v>
      </c>
      <c r="B16563" s="11" t="s">
        <v>7609</v>
      </c>
      <c r="C16563" s="12">
        <v>7.0</v>
      </c>
      <c r="D16563" s="12">
        <f t="shared" si="1"/>
        <v>23</v>
      </c>
    </row>
    <row r="16564">
      <c r="A16564" s="10">
        <v>45253.0</v>
      </c>
      <c r="B16564" s="11" t="s">
        <v>4839</v>
      </c>
      <c r="C16564" s="12">
        <v>7.0</v>
      </c>
      <c r="D16564" s="12">
        <f t="shared" si="1"/>
        <v>23</v>
      </c>
    </row>
    <row r="16565">
      <c r="A16565" s="10">
        <v>45235.0</v>
      </c>
      <c r="B16565" s="11" t="s">
        <v>199</v>
      </c>
      <c r="C16565" s="12">
        <v>7.0</v>
      </c>
      <c r="D16565" s="12">
        <f t="shared" si="1"/>
        <v>5</v>
      </c>
    </row>
    <row r="16566">
      <c r="A16566" s="10">
        <v>45246.0</v>
      </c>
      <c r="B16566" s="11" t="s">
        <v>199</v>
      </c>
      <c r="C16566" s="12">
        <v>7.0</v>
      </c>
      <c r="D16566" s="12">
        <f t="shared" si="1"/>
        <v>16</v>
      </c>
    </row>
    <row r="16567">
      <c r="A16567" s="10">
        <v>45246.0</v>
      </c>
      <c r="B16567" s="11" t="s">
        <v>7610</v>
      </c>
      <c r="C16567" s="12">
        <v>7.0</v>
      </c>
      <c r="D16567" s="12">
        <f t="shared" si="1"/>
        <v>16</v>
      </c>
    </row>
    <row r="16568">
      <c r="A16568" s="10">
        <v>45236.0</v>
      </c>
      <c r="B16568" s="11" t="s">
        <v>7449</v>
      </c>
      <c r="C16568" s="12">
        <v>7.0</v>
      </c>
      <c r="D16568" s="12">
        <f t="shared" si="1"/>
        <v>6</v>
      </c>
    </row>
    <row r="16569">
      <c r="A16569" s="10">
        <v>45244.0</v>
      </c>
      <c r="B16569" s="11" t="s">
        <v>115</v>
      </c>
      <c r="C16569" s="12">
        <v>7.0</v>
      </c>
      <c r="D16569" s="12">
        <f t="shared" si="1"/>
        <v>14</v>
      </c>
    </row>
    <row r="16570">
      <c r="A16570" s="10">
        <v>45245.0</v>
      </c>
      <c r="B16570" s="11" t="s">
        <v>7270</v>
      </c>
      <c r="C16570" s="12">
        <v>7.0</v>
      </c>
      <c r="D16570" s="12">
        <f t="shared" si="1"/>
        <v>15</v>
      </c>
    </row>
    <row r="16571">
      <c r="A16571" s="10">
        <v>45241.0</v>
      </c>
      <c r="B16571" s="11" t="s">
        <v>5856</v>
      </c>
      <c r="C16571" s="12">
        <v>7.0</v>
      </c>
      <c r="D16571" s="12">
        <f t="shared" si="1"/>
        <v>11</v>
      </c>
    </row>
    <row r="16572">
      <c r="A16572" s="10">
        <v>45258.0</v>
      </c>
      <c r="B16572" s="11" t="s">
        <v>3313</v>
      </c>
      <c r="C16572" s="12">
        <v>7.0</v>
      </c>
      <c r="D16572" s="12">
        <f t="shared" si="1"/>
        <v>28</v>
      </c>
    </row>
    <row r="16573">
      <c r="A16573" s="10">
        <v>45242.0</v>
      </c>
      <c r="B16573" s="11" t="s">
        <v>7270</v>
      </c>
      <c r="C16573" s="12">
        <v>7.0</v>
      </c>
      <c r="D16573" s="12">
        <f t="shared" si="1"/>
        <v>12</v>
      </c>
    </row>
    <row r="16574">
      <c r="A16574" s="10">
        <v>45238.0</v>
      </c>
      <c r="B16574" s="11" t="s">
        <v>238</v>
      </c>
      <c r="C16574" s="12">
        <v>7.0</v>
      </c>
      <c r="D16574" s="12">
        <f t="shared" si="1"/>
        <v>8</v>
      </c>
    </row>
    <row r="16575">
      <c r="A16575" s="10">
        <v>45238.0</v>
      </c>
      <c r="B16575" s="11" t="s">
        <v>199</v>
      </c>
      <c r="C16575" s="12">
        <v>7.0</v>
      </c>
      <c r="D16575" s="12">
        <f t="shared" si="1"/>
        <v>8</v>
      </c>
    </row>
    <row r="16576">
      <c r="A16576" s="10">
        <v>45231.0</v>
      </c>
      <c r="B16576" s="11" t="s">
        <v>7282</v>
      </c>
      <c r="C16576" s="12">
        <v>7.0</v>
      </c>
      <c r="D16576" s="12">
        <f t="shared" si="1"/>
        <v>1</v>
      </c>
    </row>
    <row r="16577">
      <c r="A16577" s="10">
        <v>45231.0</v>
      </c>
      <c r="B16577" s="11" t="s">
        <v>1268</v>
      </c>
      <c r="C16577" s="12">
        <v>7.0</v>
      </c>
      <c r="D16577" s="12">
        <f t="shared" si="1"/>
        <v>1</v>
      </c>
    </row>
    <row r="16578">
      <c r="A16578" s="10">
        <v>45231.0</v>
      </c>
      <c r="B16578" s="11" t="s">
        <v>129</v>
      </c>
      <c r="C16578" s="12">
        <v>7.0</v>
      </c>
      <c r="D16578" s="12">
        <f t="shared" si="1"/>
        <v>1</v>
      </c>
    </row>
    <row r="16579">
      <c r="A16579" s="10">
        <v>45233.0</v>
      </c>
      <c r="B16579" s="11" t="s">
        <v>217</v>
      </c>
      <c r="C16579" s="12">
        <v>7.0</v>
      </c>
      <c r="D16579" s="12">
        <f t="shared" si="1"/>
        <v>3</v>
      </c>
    </row>
    <row r="16580">
      <c r="A16580" s="10">
        <v>45250.0</v>
      </c>
      <c r="B16580" s="11" t="s">
        <v>97</v>
      </c>
      <c r="C16580" s="12">
        <v>7.0</v>
      </c>
      <c r="D16580" s="12">
        <f t="shared" si="1"/>
        <v>20</v>
      </c>
    </row>
    <row r="16581">
      <c r="A16581" s="10">
        <v>45250.0</v>
      </c>
      <c r="B16581" s="11" t="s">
        <v>7611</v>
      </c>
      <c r="C16581" s="12">
        <v>7.0</v>
      </c>
      <c r="D16581" s="12">
        <f t="shared" si="1"/>
        <v>20</v>
      </c>
    </row>
    <row r="16582">
      <c r="A16582" s="10">
        <v>45250.0</v>
      </c>
      <c r="B16582" s="11" t="s">
        <v>199</v>
      </c>
      <c r="C16582" s="12">
        <v>7.0</v>
      </c>
      <c r="D16582" s="12">
        <f t="shared" si="1"/>
        <v>20</v>
      </c>
    </row>
    <row r="16583">
      <c r="A16583" s="10">
        <v>45251.0</v>
      </c>
      <c r="B16583" s="11" t="s">
        <v>7270</v>
      </c>
      <c r="C16583" s="12">
        <v>7.0</v>
      </c>
      <c r="D16583" s="12">
        <f t="shared" si="1"/>
        <v>21</v>
      </c>
    </row>
    <row r="16584">
      <c r="A16584" s="10">
        <v>45251.0</v>
      </c>
      <c r="B16584" s="11" t="s">
        <v>7491</v>
      </c>
      <c r="C16584" s="12">
        <v>7.0</v>
      </c>
      <c r="D16584" s="12">
        <f t="shared" si="1"/>
        <v>21</v>
      </c>
    </row>
    <row r="16585">
      <c r="A16585" s="10">
        <v>45239.0</v>
      </c>
      <c r="B16585" s="11" t="s">
        <v>3733</v>
      </c>
      <c r="C16585" s="12">
        <v>7.0</v>
      </c>
      <c r="D16585" s="12">
        <f t="shared" si="1"/>
        <v>9</v>
      </c>
    </row>
    <row r="16586">
      <c r="A16586" s="10">
        <v>45232.0</v>
      </c>
      <c r="B16586" s="11" t="s">
        <v>1674</v>
      </c>
      <c r="C16586" s="12">
        <v>7.0</v>
      </c>
      <c r="D16586" s="12">
        <f t="shared" si="1"/>
        <v>2</v>
      </c>
    </row>
    <row r="16587">
      <c r="A16587" s="10">
        <v>45255.0</v>
      </c>
      <c r="B16587" s="11" t="s">
        <v>6596</v>
      </c>
      <c r="C16587" s="12">
        <v>7.0</v>
      </c>
      <c r="D16587" s="12">
        <f t="shared" si="1"/>
        <v>25</v>
      </c>
    </row>
    <row r="16588">
      <c r="A16588" s="10">
        <v>45255.0</v>
      </c>
      <c r="B16588" s="11" t="s">
        <v>298</v>
      </c>
      <c r="C16588" s="12">
        <v>7.0</v>
      </c>
      <c r="D16588" s="12">
        <f t="shared" si="1"/>
        <v>25</v>
      </c>
    </row>
    <row r="16589">
      <c r="A16589" s="10">
        <v>45253.0</v>
      </c>
      <c r="B16589" s="11" t="s">
        <v>95</v>
      </c>
      <c r="C16589" s="12">
        <v>7.0</v>
      </c>
      <c r="D16589" s="12">
        <f t="shared" si="1"/>
        <v>23</v>
      </c>
    </row>
    <row r="16590">
      <c r="A16590" s="10">
        <v>45254.0</v>
      </c>
      <c r="B16590" s="11" t="s">
        <v>7270</v>
      </c>
      <c r="C16590" s="12">
        <v>7.0</v>
      </c>
      <c r="D16590" s="12">
        <f t="shared" si="1"/>
        <v>24</v>
      </c>
    </row>
    <row r="16591">
      <c r="A16591" s="10">
        <v>45254.0</v>
      </c>
      <c r="B16591" s="11" t="s">
        <v>5192</v>
      </c>
      <c r="C16591" s="12">
        <v>7.0</v>
      </c>
      <c r="D16591" s="12">
        <f t="shared" si="1"/>
        <v>24</v>
      </c>
    </row>
    <row r="16592">
      <c r="A16592" s="10">
        <v>45254.0</v>
      </c>
      <c r="B16592" s="11" t="s">
        <v>7612</v>
      </c>
      <c r="C16592" s="12">
        <v>7.0</v>
      </c>
      <c r="D16592" s="12">
        <f t="shared" si="1"/>
        <v>24</v>
      </c>
    </row>
    <row r="16593">
      <c r="A16593" s="10">
        <v>45246.0</v>
      </c>
      <c r="B16593" s="11" t="s">
        <v>7270</v>
      </c>
      <c r="C16593" s="12">
        <v>7.0</v>
      </c>
      <c r="D16593" s="12">
        <f t="shared" si="1"/>
        <v>16</v>
      </c>
    </row>
    <row r="16594">
      <c r="A16594" s="10">
        <v>45234.0</v>
      </c>
      <c r="B16594" s="11" t="s">
        <v>199</v>
      </c>
      <c r="C16594" s="12">
        <v>7.0</v>
      </c>
      <c r="D16594" s="12">
        <f t="shared" si="1"/>
        <v>4</v>
      </c>
    </row>
    <row r="16595">
      <c r="A16595" s="10">
        <v>45236.0</v>
      </c>
      <c r="B16595" s="11" t="s">
        <v>33</v>
      </c>
      <c r="C16595" s="12">
        <v>7.0</v>
      </c>
      <c r="D16595" s="12">
        <f t="shared" si="1"/>
        <v>6</v>
      </c>
    </row>
    <row r="16596">
      <c r="A16596" s="10">
        <v>45236.0</v>
      </c>
      <c r="B16596" s="11" t="s">
        <v>208</v>
      </c>
      <c r="C16596" s="12">
        <v>7.0</v>
      </c>
      <c r="D16596" s="12">
        <f t="shared" si="1"/>
        <v>6</v>
      </c>
    </row>
    <row r="16597">
      <c r="A16597" s="10">
        <v>45236.0</v>
      </c>
      <c r="B16597" s="11" t="s">
        <v>4610</v>
      </c>
      <c r="C16597" s="12">
        <v>7.0</v>
      </c>
      <c r="D16597" s="12">
        <f t="shared" si="1"/>
        <v>6</v>
      </c>
    </row>
    <row r="16598">
      <c r="A16598" s="10">
        <v>45244.0</v>
      </c>
      <c r="B16598" s="11" t="s">
        <v>7272</v>
      </c>
      <c r="C16598" s="12">
        <v>7.0</v>
      </c>
      <c r="D16598" s="12">
        <f t="shared" si="1"/>
        <v>14</v>
      </c>
    </row>
    <row r="16599">
      <c r="A16599" s="10">
        <v>45241.0</v>
      </c>
      <c r="B16599" s="11" t="s">
        <v>7270</v>
      </c>
      <c r="C16599" s="12">
        <v>7.0</v>
      </c>
      <c r="D16599" s="12">
        <f t="shared" si="1"/>
        <v>11</v>
      </c>
    </row>
    <row r="16600">
      <c r="A16600" s="10">
        <v>45258.0</v>
      </c>
      <c r="B16600" s="11" t="s">
        <v>1995</v>
      </c>
      <c r="C16600" s="12">
        <v>7.0</v>
      </c>
      <c r="D16600" s="12">
        <f t="shared" si="1"/>
        <v>28</v>
      </c>
    </row>
    <row r="16601">
      <c r="A16601" s="10">
        <v>45259.0</v>
      </c>
      <c r="B16601" s="11" t="s">
        <v>4735</v>
      </c>
      <c r="C16601" s="12">
        <v>7.0</v>
      </c>
      <c r="D16601" s="12">
        <f t="shared" si="1"/>
        <v>29</v>
      </c>
    </row>
    <row r="16602">
      <c r="A16602" s="10">
        <v>45242.0</v>
      </c>
      <c r="B16602" s="11" t="s">
        <v>347</v>
      </c>
      <c r="C16602" s="12">
        <v>7.0</v>
      </c>
      <c r="D16602" s="12">
        <f t="shared" si="1"/>
        <v>12</v>
      </c>
    </row>
    <row r="16603">
      <c r="A16603" s="10">
        <v>45238.0</v>
      </c>
      <c r="B16603" s="11" t="s">
        <v>208</v>
      </c>
      <c r="C16603" s="12">
        <v>7.0</v>
      </c>
      <c r="D16603" s="12">
        <f t="shared" si="1"/>
        <v>8</v>
      </c>
    </row>
    <row r="16604">
      <c r="A16604" s="10">
        <v>45238.0</v>
      </c>
      <c r="B16604" s="11" t="s">
        <v>7613</v>
      </c>
      <c r="C16604" s="12">
        <v>7.0</v>
      </c>
      <c r="D16604" s="12">
        <f t="shared" si="1"/>
        <v>8</v>
      </c>
    </row>
    <row r="16605">
      <c r="A16605" s="10">
        <v>45233.0</v>
      </c>
      <c r="B16605" s="11" t="s">
        <v>7025</v>
      </c>
      <c r="C16605" s="12">
        <v>7.0</v>
      </c>
      <c r="D16605" s="12">
        <f t="shared" si="1"/>
        <v>3</v>
      </c>
    </row>
    <row r="16606">
      <c r="A16606" s="10">
        <v>45250.0</v>
      </c>
      <c r="B16606" s="11" t="s">
        <v>6370</v>
      </c>
      <c r="C16606" s="12">
        <v>7.0</v>
      </c>
      <c r="D16606" s="12">
        <f t="shared" si="1"/>
        <v>20</v>
      </c>
    </row>
    <row r="16607">
      <c r="A16607" s="10">
        <v>45251.0</v>
      </c>
      <c r="B16607" s="11" t="s">
        <v>60</v>
      </c>
      <c r="C16607" s="12">
        <v>7.0</v>
      </c>
      <c r="D16607" s="12">
        <f t="shared" si="1"/>
        <v>21</v>
      </c>
    </row>
    <row r="16608">
      <c r="A16608" s="10">
        <v>45251.0</v>
      </c>
      <c r="B16608" s="11" t="s">
        <v>40</v>
      </c>
      <c r="C16608" s="12">
        <v>7.0</v>
      </c>
      <c r="D16608" s="12">
        <f t="shared" si="1"/>
        <v>21</v>
      </c>
    </row>
    <row r="16609">
      <c r="A16609" s="10">
        <v>45260.0</v>
      </c>
      <c r="B16609" s="11" t="s">
        <v>7368</v>
      </c>
      <c r="C16609" s="12">
        <v>7.0</v>
      </c>
      <c r="D16609" s="12">
        <f t="shared" si="1"/>
        <v>30</v>
      </c>
    </row>
    <row r="16610">
      <c r="A16610" s="10">
        <v>45239.0</v>
      </c>
      <c r="B16610" s="11" t="s">
        <v>205</v>
      </c>
      <c r="C16610" s="12">
        <v>7.0</v>
      </c>
      <c r="D16610" s="12">
        <f t="shared" si="1"/>
        <v>9</v>
      </c>
    </row>
    <row r="16611">
      <c r="A16611" s="10">
        <v>45239.0</v>
      </c>
      <c r="B16611" s="11" t="s">
        <v>7270</v>
      </c>
      <c r="C16611" s="12">
        <v>7.0</v>
      </c>
      <c r="D16611" s="12">
        <f t="shared" si="1"/>
        <v>9</v>
      </c>
    </row>
    <row r="16612">
      <c r="A16612" s="10">
        <v>45232.0</v>
      </c>
      <c r="B16612" s="11" t="s">
        <v>172</v>
      </c>
      <c r="C16612" s="12">
        <v>7.0</v>
      </c>
      <c r="D16612" s="12">
        <f t="shared" si="1"/>
        <v>2</v>
      </c>
    </row>
    <row r="16613">
      <c r="A16613" s="10">
        <v>45253.0</v>
      </c>
      <c r="B16613" s="11" t="s">
        <v>6029</v>
      </c>
      <c r="C16613" s="12">
        <v>7.0</v>
      </c>
      <c r="D16613" s="12">
        <f t="shared" si="1"/>
        <v>23</v>
      </c>
    </row>
    <row r="16614">
      <c r="A16614" s="10">
        <v>45235.0</v>
      </c>
      <c r="B16614" s="11" t="s">
        <v>7614</v>
      </c>
      <c r="C16614" s="12">
        <v>7.0</v>
      </c>
      <c r="D16614" s="12">
        <f t="shared" si="1"/>
        <v>5</v>
      </c>
    </row>
    <row r="16615">
      <c r="A16615" s="10">
        <v>45235.0</v>
      </c>
      <c r="B16615" s="11" t="s">
        <v>7615</v>
      </c>
      <c r="C16615" s="12">
        <v>7.0</v>
      </c>
      <c r="D16615" s="12">
        <f t="shared" si="1"/>
        <v>5</v>
      </c>
    </row>
    <row r="16616">
      <c r="A16616" s="10">
        <v>45254.0</v>
      </c>
      <c r="B16616" s="11" t="s">
        <v>1025</v>
      </c>
      <c r="C16616" s="12">
        <v>7.0</v>
      </c>
      <c r="D16616" s="12">
        <f t="shared" si="1"/>
        <v>24</v>
      </c>
    </row>
    <row r="16617">
      <c r="A16617" s="10">
        <v>45246.0</v>
      </c>
      <c r="B16617" s="11" t="s">
        <v>33</v>
      </c>
      <c r="C16617" s="12">
        <v>7.0</v>
      </c>
      <c r="D16617" s="12">
        <f t="shared" si="1"/>
        <v>16</v>
      </c>
    </row>
    <row r="16618">
      <c r="A16618" s="10">
        <v>45244.0</v>
      </c>
      <c r="B16618" s="11" t="s">
        <v>6874</v>
      </c>
      <c r="C16618" s="12">
        <v>7.0</v>
      </c>
      <c r="D16618" s="12">
        <f t="shared" si="1"/>
        <v>14</v>
      </c>
    </row>
    <row r="16619">
      <c r="A16619" s="10">
        <v>45244.0</v>
      </c>
      <c r="B16619" s="11" t="s">
        <v>238</v>
      </c>
      <c r="C16619" s="12">
        <v>7.0</v>
      </c>
      <c r="D16619" s="12">
        <f t="shared" si="1"/>
        <v>14</v>
      </c>
    </row>
    <row r="16620">
      <c r="A16620" s="10">
        <v>45244.0</v>
      </c>
      <c r="B16620" s="11" t="s">
        <v>7616</v>
      </c>
      <c r="C16620" s="12">
        <v>7.0</v>
      </c>
      <c r="D16620" s="12">
        <f t="shared" si="1"/>
        <v>14</v>
      </c>
    </row>
    <row r="16621">
      <c r="A16621" s="10">
        <v>45258.0</v>
      </c>
      <c r="B16621" s="11" t="s">
        <v>97</v>
      </c>
      <c r="C16621" s="12">
        <v>8.0</v>
      </c>
      <c r="D16621" s="12">
        <f t="shared" si="1"/>
        <v>28</v>
      </c>
    </row>
    <row r="16622">
      <c r="A16622" s="10">
        <v>45258.0</v>
      </c>
      <c r="B16622" s="11" t="s">
        <v>33</v>
      </c>
      <c r="C16622" s="12">
        <v>8.0</v>
      </c>
      <c r="D16622" s="12">
        <f t="shared" si="1"/>
        <v>28</v>
      </c>
    </row>
    <row r="16623">
      <c r="A16623" s="10">
        <v>45238.0</v>
      </c>
      <c r="B16623" s="11" t="s">
        <v>137</v>
      </c>
      <c r="C16623" s="12">
        <v>8.0</v>
      </c>
      <c r="D16623" s="12">
        <f t="shared" si="1"/>
        <v>8</v>
      </c>
    </row>
    <row r="16624">
      <c r="A16624" s="10">
        <v>45231.0</v>
      </c>
      <c r="B16624" s="11" t="s">
        <v>166</v>
      </c>
      <c r="C16624" s="12">
        <v>8.0</v>
      </c>
      <c r="D16624" s="12">
        <f t="shared" si="1"/>
        <v>1</v>
      </c>
    </row>
    <row r="16625">
      <c r="A16625" s="10">
        <v>45240.0</v>
      </c>
      <c r="B16625" s="11" t="s">
        <v>39</v>
      </c>
      <c r="C16625" s="12">
        <v>8.0</v>
      </c>
      <c r="D16625" s="12">
        <f t="shared" si="1"/>
        <v>10</v>
      </c>
    </row>
    <row r="16626">
      <c r="A16626" s="10">
        <v>45233.0</v>
      </c>
      <c r="B16626" s="11" t="s">
        <v>124</v>
      </c>
      <c r="C16626" s="12">
        <v>8.0</v>
      </c>
      <c r="D16626" s="12">
        <f t="shared" si="1"/>
        <v>3</v>
      </c>
    </row>
    <row r="16627">
      <c r="A16627" s="10">
        <v>45251.0</v>
      </c>
      <c r="B16627" s="11" t="s">
        <v>24</v>
      </c>
      <c r="C16627" s="12">
        <v>8.0</v>
      </c>
      <c r="D16627" s="12">
        <f t="shared" si="1"/>
        <v>21</v>
      </c>
    </row>
    <row r="16628">
      <c r="A16628" s="10">
        <v>45251.0</v>
      </c>
      <c r="B16628" s="11" t="s">
        <v>7617</v>
      </c>
      <c r="C16628" s="12">
        <v>8.0</v>
      </c>
      <c r="D16628" s="12">
        <f t="shared" si="1"/>
        <v>21</v>
      </c>
    </row>
    <row r="16629">
      <c r="A16629" s="10">
        <v>45247.0</v>
      </c>
      <c r="B16629" s="11" t="s">
        <v>3723</v>
      </c>
      <c r="C16629" s="12">
        <v>8.0</v>
      </c>
      <c r="D16629" s="12">
        <f t="shared" si="1"/>
        <v>17</v>
      </c>
    </row>
    <row r="16630">
      <c r="A16630" s="10">
        <v>45253.0</v>
      </c>
      <c r="B16630" s="11" t="s">
        <v>7618</v>
      </c>
      <c r="C16630" s="12">
        <v>8.0</v>
      </c>
      <c r="D16630" s="12">
        <f t="shared" si="1"/>
        <v>23</v>
      </c>
    </row>
    <row r="16631">
      <c r="A16631" s="10">
        <v>45253.0</v>
      </c>
      <c r="B16631" s="11" t="s">
        <v>7619</v>
      </c>
      <c r="C16631" s="12">
        <v>8.0</v>
      </c>
      <c r="D16631" s="12">
        <f t="shared" si="1"/>
        <v>23</v>
      </c>
    </row>
    <row r="16632">
      <c r="A16632" s="10">
        <v>45253.0</v>
      </c>
      <c r="B16632" s="11" t="s">
        <v>1025</v>
      </c>
      <c r="C16632" s="12">
        <v>8.0</v>
      </c>
      <c r="D16632" s="12">
        <f t="shared" si="1"/>
        <v>23</v>
      </c>
    </row>
    <row r="16633">
      <c r="A16633" s="10">
        <v>45253.0</v>
      </c>
      <c r="B16633" s="11" t="s">
        <v>6411</v>
      </c>
      <c r="C16633" s="12">
        <v>8.0</v>
      </c>
      <c r="D16633" s="12">
        <f t="shared" si="1"/>
        <v>23</v>
      </c>
    </row>
    <row r="16634">
      <c r="A16634" s="10">
        <v>45246.0</v>
      </c>
      <c r="B16634" s="11" t="s">
        <v>7620</v>
      </c>
      <c r="C16634" s="12">
        <v>8.0</v>
      </c>
      <c r="D16634" s="12">
        <f t="shared" si="1"/>
        <v>16</v>
      </c>
    </row>
    <row r="16635">
      <c r="A16635" s="10">
        <v>45236.0</v>
      </c>
      <c r="B16635" s="11" t="s">
        <v>39</v>
      </c>
      <c r="C16635" s="12">
        <v>8.0</v>
      </c>
      <c r="D16635" s="12">
        <f t="shared" si="1"/>
        <v>6</v>
      </c>
    </row>
    <row r="16636">
      <c r="A16636" s="10">
        <v>45243.0</v>
      </c>
      <c r="B16636" s="11" t="s">
        <v>33</v>
      </c>
      <c r="C16636" s="12">
        <v>8.0</v>
      </c>
      <c r="D16636" s="12">
        <f t="shared" si="1"/>
        <v>13</v>
      </c>
    </row>
    <row r="16637">
      <c r="A16637" s="10">
        <v>45258.0</v>
      </c>
      <c r="B16637" s="11" t="s">
        <v>5606</v>
      </c>
      <c r="C16637" s="12">
        <v>8.0</v>
      </c>
      <c r="D16637" s="12">
        <f t="shared" si="1"/>
        <v>28</v>
      </c>
    </row>
    <row r="16638">
      <c r="A16638" s="10">
        <v>45248.0</v>
      </c>
      <c r="B16638" s="11" t="s">
        <v>7621</v>
      </c>
      <c r="C16638" s="12">
        <v>8.0</v>
      </c>
      <c r="D16638" s="12">
        <f t="shared" si="1"/>
        <v>18</v>
      </c>
    </row>
    <row r="16639">
      <c r="A16639" s="10">
        <v>45252.0</v>
      </c>
      <c r="B16639" s="11" t="s">
        <v>7278</v>
      </c>
      <c r="C16639" s="12">
        <v>8.0</v>
      </c>
      <c r="D16639" s="12">
        <f t="shared" si="1"/>
        <v>22</v>
      </c>
    </row>
    <row r="16640">
      <c r="A16640" s="10">
        <v>45252.0</v>
      </c>
      <c r="B16640" s="11" t="s">
        <v>1116</v>
      </c>
      <c r="C16640" s="12">
        <v>8.0</v>
      </c>
      <c r="D16640" s="12">
        <f t="shared" si="1"/>
        <v>22</v>
      </c>
    </row>
    <row r="16641">
      <c r="A16641" s="10">
        <v>45251.0</v>
      </c>
      <c r="B16641" s="11" t="s">
        <v>1650</v>
      </c>
      <c r="C16641" s="12">
        <v>8.0</v>
      </c>
      <c r="D16641" s="12">
        <f t="shared" si="1"/>
        <v>21</v>
      </c>
    </row>
    <row r="16642">
      <c r="A16642" s="10">
        <v>45257.0</v>
      </c>
      <c r="B16642" s="11" t="s">
        <v>64</v>
      </c>
      <c r="C16642" s="12">
        <v>8.0</v>
      </c>
      <c r="D16642" s="12">
        <f t="shared" si="1"/>
        <v>27</v>
      </c>
    </row>
    <row r="16643">
      <c r="A16643" s="10">
        <v>45260.0</v>
      </c>
      <c r="B16643" s="11" t="s">
        <v>4484</v>
      </c>
      <c r="C16643" s="12">
        <v>8.0</v>
      </c>
      <c r="D16643" s="12">
        <f t="shared" si="1"/>
        <v>30</v>
      </c>
    </row>
    <row r="16644">
      <c r="A16644" s="10">
        <v>45239.0</v>
      </c>
      <c r="B16644" s="11" t="s">
        <v>4954</v>
      </c>
      <c r="C16644" s="12">
        <v>8.0</v>
      </c>
      <c r="D16644" s="12">
        <f t="shared" si="1"/>
        <v>9</v>
      </c>
    </row>
    <row r="16645">
      <c r="A16645" s="10">
        <v>45239.0</v>
      </c>
      <c r="B16645" s="11" t="s">
        <v>4404</v>
      </c>
      <c r="C16645" s="12">
        <v>8.0</v>
      </c>
      <c r="D16645" s="12">
        <f t="shared" si="1"/>
        <v>9</v>
      </c>
    </row>
    <row r="16646">
      <c r="A16646" s="10">
        <v>45232.0</v>
      </c>
      <c r="B16646" s="11" t="s">
        <v>135</v>
      </c>
      <c r="C16646" s="12">
        <v>8.0</v>
      </c>
      <c r="D16646" s="12">
        <f t="shared" si="1"/>
        <v>2</v>
      </c>
    </row>
    <row r="16647">
      <c r="A16647" s="10">
        <v>45232.0</v>
      </c>
      <c r="B16647" s="11" t="s">
        <v>7622</v>
      </c>
      <c r="C16647" s="12">
        <v>8.0</v>
      </c>
      <c r="D16647" s="12">
        <f t="shared" si="1"/>
        <v>2</v>
      </c>
    </row>
    <row r="16648">
      <c r="A16648" s="10">
        <v>45232.0</v>
      </c>
      <c r="B16648" s="11" t="s">
        <v>171</v>
      </c>
      <c r="C16648" s="12">
        <v>8.0</v>
      </c>
      <c r="D16648" s="12">
        <f t="shared" si="1"/>
        <v>2</v>
      </c>
    </row>
    <row r="16649">
      <c r="A16649" s="10">
        <v>45237.0</v>
      </c>
      <c r="B16649" s="11" t="s">
        <v>7487</v>
      </c>
      <c r="C16649" s="12">
        <v>8.0</v>
      </c>
      <c r="D16649" s="12">
        <f t="shared" si="1"/>
        <v>7</v>
      </c>
    </row>
    <row r="16650">
      <c r="A16650" s="10">
        <v>45253.0</v>
      </c>
      <c r="B16650" s="11" t="s">
        <v>350</v>
      </c>
      <c r="C16650" s="12">
        <v>8.0</v>
      </c>
      <c r="D16650" s="12">
        <f t="shared" si="1"/>
        <v>23</v>
      </c>
    </row>
    <row r="16651">
      <c r="A16651" s="10">
        <v>45254.0</v>
      </c>
      <c r="B16651" s="11" t="s">
        <v>5889</v>
      </c>
      <c r="C16651" s="12">
        <v>8.0</v>
      </c>
      <c r="D16651" s="12">
        <f t="shared" si="1"/>
        <v>24</v>
      </c>
    </row>
    <row r="16652">
      <c r="A16652" s="10">
        <v>45236.0</v>
      </c>
      <c r="B16652" s="11" t="s">
        <v>7623</v>
      </c>
      <c r="C16652" s="12">
        <v>8.0</v>
      </c>
      <c r="D16652" s="12">
        <f t="shared" si="1"/>
        <v>6</v>
      </c>
    </row>
    <row r="16653">
      <c r="A16653" s="10">
        <v>45244.0</v>
      </c>
      <c r="B16653" s="11" t="s">
        <v>60</v>
      </c>
      <c r="C16653" s="12">
        <v>8.0</v>
      </c>
      <c r="D16653" s="12">
        <f t="shared" si="1"/>
        <v>14</v>
      </c>
    </row>
    <row r="16654">
      <c r="A16654" s="10">
        <v>45248.0</v>
      </c>
      <c r="B16654" s="11" t="s">
        <v>7624</v>
      </c>
      <c r="C16654" s="12">
        <v>8.0</v>
      </c>
      <c r="D16654" s="12">
        <f t="shared" si="1"/>
        <v>18</v>
      </c>
    </row>
    <row r="16655">
      <c r="A16655" s="10">
        <v>45259.0</v>
      </c>
      <c r="B16655" s="11" t="s">
        <v>7270</v>
      </c>
      <c r="C16655" s="12">
        <v>8.0</v>
      </c>
      <c r="D16655" s="12">
        <f t="shared" si="1"/>
        <v>29</v>
      </c>
    </row>
    <row r="16656">
      <c r="A16656" s="10">
        <v>45231.0</v>
      </c>
      <c r="B16656" s="11" t="s">
        <v>103</v>
      </c>
      <c r="C16656" s="12">
        <v>8.0</v>
      </c>
      <c r="D16656" s="12">
        <f t="shared" si="1"/>
        <v>1</v>
      </c>
    </row>
    <row r="16657">
      <c r="A16657" s="10">
        <v>45231.0</v>
      </c>
      <c r="B16657" s="11" t="s">
        <v>4604</v>
      </c>
      <c r="C16657" s="12">
        <v>8.0</v>
      </c>
      <c r="D16657" s="12">
        <f t="shared" si="1"/>
        <v>1</v>
      </c>
    </row>
    <row r="16658">
      <c r="A16658" s="10">
        <v>45240.0</v>
      </c>
      <c r="B16658" s="11" t="s">
        <v>65</v>
      </c>
      <c r="C16658" s="12">
        <v>8.0</v>
      </c>
      <c r="D16658" s="12">
        <f t="shared" si="1"/>
        <v>10</v>
      </c>
    </row>
    <row r="16659">
      <c r="A16659" s="10">
        <v>45240.0</v>
      </c>
      <c r="B16659" s="11" t="s">
        <v>106</v>
      </c>
      <c r="C16659" s="12">
        <v>8.0</v>
      </c>
      <c r="D16659" s="12">
        <f t="shared" si="1"/>
        <v>10</v>
      </c>
    </row>
    <row r="16660">
      <c r="A16660" s="10">
        <v>45251.0</v>
      </c>
      <c r="B16660" s="11" t="s">
        <v>3622</v>
      </c>
      <c r="C16660" s="12">
        <v>8.0</v>
      </c>
      <c r="D16660" s="12">
        <f t="shared" si="1"/>
        <v>21</v>
      </c>
    </row>
    <row r="16661">
      <c r="A16661" s="10">
        <v>45251.0</v>
      </c>
      <c r="B16661" s="11" t="s">
        <v>541</v>
      </c>
      <c r="C16661" s="12">
        <v>8.0</v>
      </c>
      <c r="D16661" s="12">
        <f t="shared" si="1"/>
        <v>21</v>
      </c>
    </row>
    <row r="16662">
      <c r="A16662" s="10">
        <v>45260.0</v>
      </c>
      <c r="B16662" s="11" t="s">
        <v>181</v>
      </c>
      <c r="C16662" s="12">
        <v>8.0</v>
      </c>
      <c r="D16662" s="12">
        <f t="shared" si="1"/>
        <v>30</v>
      </c>
    </row>
    <row r="16663">
      <c r="A16663" s="10">
        <v>45260.0</v>
      </c>
      <c r="B16663" s="11" t="s">
        <v>1650</v>
      </c>
      <c r="C16663" s="12">
        <v>8.0</v>
      </c>
      <c r="D16663" s="12">
        <f t="shared" si="1"/>
        <v>30</v>
      </c>
    </row>
    <row r="16664">
      <c r="A16664" s="10">
        <v>45232.0</v>
      </c>
      <c r="B16664" s="11" t="s">
        <v>24</v>
      </c>
      <c r="C16664" s="12">
        <v>8.0</v>
      </c>
      <c r="D16664" s="12">
        <f t="shared" si="1"/>
        <v>2</v>
      </c>
    </row>
    <row r="16665">
      <c r="A16665" s="10">
        <v>45237.0</v>
      </c>
      <c r="B16665" s="11" t="s">
        <v>7625</v>
      </c>
      <c r="C16665" s="12">
        <v>8.0</v>
      </c>
      <c r="D16665" s="12">
        <f t="shared" si="1"/>
        <v>7</v>
      </c>
    </row>
    <row r="16666">
      <c r="A16666" s="10">
        <v>45255.0</v>
      </c>
      <c r="B16666" s="11" t="s">
        <v>7103</v>
      </c>
      <c r="C16666" s="12">
        <v>8.0</v>
      </c>
      <c r="D16666" s="12">
        <f t="shared" si="1"/>
        <v>25</v>
      </c>
    </row>
    <row r="16667">
      <c r="A16667" s="10">
        <v>45247.0</v>
      </c>
      <c r="B16667" s="11" t="s">
        <v>5312</v>
      </c>
      <c r="C16667" s="12">
        <v>8.0</v>
      </c>
      <c r="D16667" s="12">
        <f t="shared" si="1"/>
        <v>17</v>
      </c>
    </row>
    <row r="16668">
      <c r="A16668" s="10">
        <v>45254.0</v>
      </c>
      <c r="B16668" s="11" t="s">
        <v>91</v>
      </c>
      <c r="C16668" s="12">
        <v>8.0</v>
      </c>
      <c r="D16668" s="12">
        <f t="shared" si="1"/>
        <v>24</v>
      </c>
    </row>
    <row r="16669">
      <c r="A16669" s="10">
        <v>45249.0</v>
      </c>
      <c r="B16669" s="11" t="s">
        <v>4656</v>
      </c>
      <c r="C16669" s="12">
        <v>8.0</v>
      </c>
      <c r="D16669" s="12">
        <f t="shared" si="1"/>
        <v>19</v>
      </c>
    </row>
    <row r="16670">
      <c r="A16670" s="10">
        <v>45245.0</v>
      </c>
      <c r="B16670" s="11" t="s">
        <v>142</v>
      </c>
      <c r="C16670" s="12">
        <v>8.0</v>
      </c>
      <c r="D16670" s="12">
        <f t="shared" si="1"/>
        <v>15</v>
      </c>
    </row>
    <row r="16671">
      <c r="A16671" s="10">
        <v>45245.0</v>
      </c>
      <c r="B16671" s="11" t="s">
        <v>1745</v>
      </c>
      <c r="C16671" s="12">
        <v>8.0</v>
      </c>
      <c r="D16671" s="12">
        <f t="shared" si="1"/>
        <v>15</v>
      </c>
    </row>
    <row r="16672">
      <c r="A16672" s="10">
        <v>45245.0</v>
      </c>
      <c r="B16672" s="11" t="s">
        <v>79</v>
      </c>
      <c r="C16672" s="12">
        <v>8.0</v>
      </c>
      <c r="D16672" s="12">
        <f t="shared" si="1"/>
        <v>15</v>
      </c>
    </row>
    <row r="16673">
      <c r="A16673" s="10">
        <v>45248.0</v>
      </c>
      <c r="B16673" s="11" t="s">
        <v>7626</v>
      </c>
      <c r="C16673" s="12">
        <v>8.0</v>
      </c>
      <c r="D16673" s="12">
        <f t="shared" si="1"/>
        <v>18</v>
      </c>
    </row>
    <row r="16674">
      <c r="A16674" s="10">
        <v>45259.0</v>
      </c>
      <c r="B16674" s="11" t="s">
        <v>37</v>
      </c>
      <c r="C16674" s="12">
        <v>8.0</v>
      </c>
      <c r="D16674" s="12">
        <f t="shared" si="1"/>
        <v>29</v>
      </c>
    </row>
    <row r="16675">
      <c r="A16675" s="10">
        <v>45259.0</v>
      </c>
      <c r="B16675" s="11" t="s">
        <v>91</v>
      </c>
      <c r="C16675" s="12">
        <v>8.0</v>
      </c>
      <c r="D16675" s="12">
        <f t="shared" si="1"/>
        <v>29</v>
      </c>
    </row>
    <row r="16676">
      <c r="A16676" s="10">
        <v>45240.0</v>
      </c>
      <c r="B16676" s="11" t="s">
        <v>7627</v>
      </c>
      <c r="C16676" s="12">
        <v>8.0</v>
      </c>
      <c r="D16676" s="12">
        <f t="shared" si="1"/>
        <v>10</v>
      </c>
    </row>
    <row r="16677">
      <c r="A16677" s="10">
        <v>45252.0</v>
      </c>
      <c r="B16677" s="11" t="s">
        <v>7162</v>
      </c>
      <c r="C16677" s="12">
        <v>8.0</v>
      </c>
      <c r="D16677" s="12">
        <f t="shared" si="1"/>
        <v>22</v>
      </c>
    </row>
    <row r="16678">
      <c r="A16678" s="10">
        <v>45252.0</v>
      </c>
      <c r="B16678" s="11" t="s">
        <v>129</v>
      </c>
      <c r="C16678" s="12">
        <v>8.0</v>
      </c>
      <c r="D16678" s="12">
        <f t="shared" si="1"/>
        <v>22</v>
      </c>
    </row>
    <row r="16679">
      <c r="A16679" s="10">
        <v>45251.0</v>
      </c>
      <c r="B16679" s="11" t="s">
        <v>3892</v>
      </c>
      <c r="C16679" s="12">
        <v>8.0</v>
      </c>
      <c r="D16679" s="12">
        <f t="shared" si="1"/>
        <v>21</v>
      </c>
    </row>
    <row r="16680">
      <c r="A16680" s="10">
        <v>45257.0</v>
      </c>
      <c r="B16680" s="11" t="s">
        <v>6964</v>
      </c>
      <c r="C16680" s="12">
        <v>8.0</v>
      </c>
      <c r="D16680" s="12">
        <f t="shared" si="1"/>
        <v>27</v>
      </c>
    </row>
    <row r="16681">
      <c r="A16681" s="10">
        <v>45257.0</v>
      </c>
      <c r="B16681" s="11" t="s">
        <v>7628</v>
      </c>
      <c r="C16681" s="12">
        <v>8.0</v>
      </c>
      <c r="D16681" s="12">
        <f t="shared" si="1"/>
        <v>27</v>
      </c>
    </row>
    <row r="16682">
      <c r="A16682" s="10">
        <v>45239.0</v>
      </c>
      <c r="B16682" s="11" t="s">
        <v>6256</v>
      </c>
      <c r="C16682" s="12">
        <v>8.0</v>
      </c>
      <c r="D16682" s="12">
        <f t="shared" si="1"/>
        <v>9</v>
      </c>
    </row>
    <row r="16683">
      <c r="A16683" s="10">
        <v>45239.0</v>
      </c>
      <c r="B16683" s="11" t="s">
        <v>199</v>
      </c>
      <c r="C16683" s="12">
        <v>8.0</v>
      </c>
      <c r="D16683" s="12">
        <f t="shared" si="1"/>
        <v>9</v>
      </c>
    </row>
    <row r="16684">
      <c r="A16684" s="10">
        <v>45235.0</v>
      </c>
      <c r="B16684" s="11" t="s">
        <v>7629</v>
      </c>
      <c r="C16684" s="12">
        <v>8.0</v>
      </c>
      <c r="D16684" s="12">
        <f t="shared" si="1"/>
        <v>5</v>
      </c>
    </row>
    <row r="16685">
      <c r="A16685" s="10">
        <v>45254.0</v>
      </c>
      <c r="B16685" s="11" t="s">
        <v>199</v>
      </c>
      <c r="C16685" s="12">
        <v>8.0</v>
      </c>
      <c r="D16685" s="12">
        <f t="shared" si="1"/>
        <v>24</v>
      </c>
    </row>
    <row r="16686">
      <c r="A16686" s="10">
        <v>45254.0</v>
      </c>
      <c r="B16686" s="11" t="s">
        <v>7630</v>
      </c>
      <c r="C16686" s="12">
        <v>8.0</v>
      </c>
      <c r="D16686" s="12">
        <f t="shared" si="1"/>
        <v>24</v>
      </c>
    </row>
    <row r="16687">
      <c r="A16687" s="10">
        <v>45236.0</v>
      </c>
      <c r="B16687" s="11" t="s">
        <v>55</v>
      </c>
      <c r="C16687" s="12">
        <v>8.0</v>
      </c>
      <c r="D16687" s="12">
        <f t="shared" si="1"/>
        <v>6</v>
      </c>
    </row>
    <row r="16688">
      <c r="A16688" s="10">
        <v>45236.0</v>
      </c>
      <c r="B16688" s="11" t="s">
        <v>199</v>
      </c>
      <c r="C16688" s="12">
        <v>8.0</v>
      </c>
      <c r="D16688" s="12">
        <f t="shared" si="1"/>
        <v>6</v>
      </c>
    </row>
    <row r="16689">
      <c r="A16689" s="10">
        <v>45243.0</v>
      </c>
      <c r="B16689" s="11" t="s">
        <v>4245</v>
      </c>
      <c r="C16689" s="12">
        <v>8.0</v>
      </c>
      <c r="D16689" s="12">
        <f t="shared" si="1"/>
        <v>13</v>
      </c>
    </row>
    <row r="16690">
      <c r="A16690" s="10">
        <v>45249.0</v>
      </c>
      <c r="B16690" s="11" t="s">
        <v>6439</v>
      </c>
      <c r="C16690" s="12">
        <v>8.0</v>
      </c>
      <c r="D16690" s="12">
        <f t="shared" si="1"/>
        <v>19</v>
      </c>
    </row>
    <row r="16691">
      <c r="A16691" s="10">
        <v>45258.0</v>
      </c>
      <c r="B16691" s="11" t="s">
        <v>7631</v>
      </c>
      <c r="C16691" s="12">
        <v>8.0</v>
      </c>
      <c r="D16691" s="12">
        <f t="shared" si="1"/>
        <v>28</v>
      </c>
    </row>
    <row r="16692">
      <c r="A16692" s="10">
        <v>45248.0</v>
      </c>
      <c r="B16692" s="11" t="s">
        <v>1008</v>
      </c>
      <c r="C16692" s="12">
        <v>8.0</v>
      </c>
      <c r="D16692" s="12">
        <f t="shared" si="1"/>
        <v>18</v>
      </c>
    </row>
    <row r="16693">
      <c r="A16693" s="10">
        <v>45231.0</v>
      </c>
      <c r="B16693" s="11" t="s">
        <v>6207</v>
      </c>
      <c r="C16693" s="12">
        <v>8.0</v>
      </c>
      <c r="D16693" s="12">
        <f t="shared" si="1"/>
        <v>1</v>
      </c>
    </row>
    <row r="16694">
      <c r="A16694" s="10">
        <v>45250.0</v>
      </c>
      <c r="B16694" s="11" t="s">
        <v>1662</v>
      </c>
      <c r="C16694" s="12">
        <v>8.0</v>
      </c>
      <c r="D16694" s="12">
        <f t="shared" si="1"/>
        <v>20</v>
      </c>
    </row>
    <row r="16695">
      <c r="A16695" s="10">
        <v>45250.0</v>
      </c>
      <c r="B16695" s="11" t="s">
        <v>33</v>
      </c>
      <c r="C16695" s="12">
        <v>8.0</v>
      </c>
      <c r="D16695" s="12">
        <f t="shared" si="1"/>
        <v>20</v>
      </c>
    </row>
    <row r="16696">
      <c r="A16696" s="10">
        <v>45251.0</v>
      </c>
      <c r="B16696" s="11" t="s">
        <v>63</v>
      </c>
      <c r="C16696" s="12">
        <v>8.0</v>
      </c>
      <c r="D16696" s="12">
        <f t="shared" si="1"/>
        <v>21</v>
      </c>
    </row>
    <row r="16697">
      <c r="A16697" s="10">
        <v>45257.0</v>
      </c>
      <c r="B16697" s="11" t="s">
        <v>3428</v>
      </c>
      <c r="C16697" s="12">
        <v>8.0</v>
      </c>
      <c r="D16697" s="12">
        <f t="shared" si="1"/>
        <v>27</v>
      </c>
    </row>
    <row r="16698">
      <c r="A16698" s="10">
        <v>45260.0</v>
      </c>
      <c r="B16698" s="11" t="s">
        <v>295</v>
      </c>
      <c r="C16698" s="12">
        <v>8.0</v>
      </c>
      <c r="D16698" s="12">
        <f t="shared" si="1"/>
        <v>30</v>
      </c>
    </row>
    <row r="16699">
      <c r="A16699" s="10">
        <v>45260.0</v>
      </c>
      <c r="B16699" s="11" t="s">
        <v>7632</v>
      </c>
      <c r="C16699" s="12">
        <v>8.0</v>
      </c>
      <c r="D16699" s="12">
        <f t="shared" si="1"/>
        <v>30</v>
      </c>
    </row>
    <row r="16700">
      <c r="A16700" s="10">
        <v>45239.0</v>
      </c>
      <c r="B16700" s="11" t="s">
        <v>7633</v>
      </c>
      <c r="C16700" s="12">
        <v>8.0</v>
      </c>
      <c r="D16700" s="12">
        <f t="shared" si="1"/>
        <v>9</v>
      </c>
    </row>
    <row r="16701">
      <c r="A16701" s="10">
        <v>45239.0</v>
      </c>
      <c r="B16701" s="11" t="s">
        <v>4245</v>
      </c>
      <c r="C16701" s="12">
        <v>8.0</v>
      </c>
      <c r="D16701" s="12">
        <f t="shared" si="1"/>
        <v>9</v>
      </c>
    </row>
    <row r="16702">
      <c r="A16702" s="10">
        <v>45232.0</v>
      </c>
      <c r="B16702" s="11" t="s">
        <v>7634</v>
      </c>
      <c r="C16702" s="12">
        <v>8.0</v>
      </c>
      <c r="D16702" s="12">
        <f t="shared" si="1"/>
        <v>2</v>
      </c>
    </row>
    <row r="16703">
      <c r="A16703" s="10">
        <v>45256.0</v>
      </c>
      <c r="B16703" s="11" t="s">
        <v>7452</v>
      </c>
      <c r="C16703" s="12">
        <v>8.0</v>
      </c>
      <c r="D16703" s="12">
        <f t="shared" si="1"/>
        <v>26</v>
      </c>
    </row>
    <row r="16704">
      <c r="A16704" s="10">
        <v>45255.0</v>
      </c>
      <c r="B16704" s="11" t="s">
        <v>199</v>
      </c>
      <c r="C16704" s="12">
        <v>8.0</v>
      </c>
      <c r="D16704" s="12">
        <f t="shared" si="1"/>
        <v>25</v>
      </c>
    </row>
    <row r="16705">
      <c r="A16705" s="10">
        <v>45253.0</v>
      </c>
      <c r="B16705" s="11" t="s">
        <v>161</v>
      </c>
      <c r="C16705" s="12">
        <v>8.0</v>
      </c>
      <c r="D16705" s="12">
        <f t="shared" si="1"/>
        <v>23</v>
      </c>
    </row>
    <row r="16706">
      <c r="A16706" s="10">
        <v>45245.0</v>
      </c>
      <c r="B16706" s="11" t="s">
        <v>199</v>
      </c>
      <c r="C16706" s="12">
        <v>8.0</v>
      </c>
      <c r="D16706" s="12">
        <f t="shared" si="1"/>
        <v>15</v>
      </c>
    </row>
    <row r="16707">
      <c r="A16707" s="10">
        <v>45248.0</v>
      </c>
      <c r="B16707" s="11" t="s">
        <v>7270</v>
      </c>
      <c r="C16707" s="12">
        <v>8.0</v>
      </c>
      <c r="D16707" s="12">
        <f t="shared" si="1"/>
        <v>18</v>
      </c>
    </row>
    <row r="16708">
      <c r="A16708" s="10">
        <v>45242.0</v>
      </c>
      <c r="B16708" s="11" t="s">
        <v>3931</v>
      </c>
      <c r="C16708" s="12">
        <v>8.0</v>
      </c>
      <c r="D16708" s="12">
        <f t="shared" si="1"/>
        <v>12</v>
      </c>
    </row>
    <row r="16709">
      <c r="A16709" s="10">
        <v>45231.0</v>
      </c>
      <c r="B16709" s="11" t="s">
        <v>86</v>
      </c>
      <c r="C16709" s="12">
        <v>8.0</v>
      </c>
      <c r="D16709" s="12">
        <f t="shared" si="1"/>
        <v>1</v>
      </c>
    </row>
    <row r="16710">
      <c r="A16710" s="10">
        <v>45240.0</v>
      </c>
      <c r="B16710" s="11" t="s">
        <v>6461</v>
      </c>
      <c r="C16710" s="12">
        <v>8.0</v>
      </c>
      <c r="D16710" s="12">
        <f t="shared" si="1"/>
        <v>10</v>
      </c>
    </row>
    <row r="16711">
      <c r="A16711" s="10">
        <v>45233.0</v>
      </c>
      <c r="B16711" s="11" t="s">
        <v>208</v>
      </c>
      <c r="C16711" s="12">
        <v>8.0</v>
      </c>
      <c r="D16711" s="12">
        <f t="shared" si="1"/>
        <v>3</v>
      </c>
    </row>
    <row r="16712">
      <c r="A16712" s="10">
        <v>45251.0</v>
      </c>
      <c r="B16712" s="11" t="s">
        <v>142</v>
      </c>
      <c r="C16712" s="12">
        <v>8.0</v>
      </c>
      <c r="D16712" s="12">
        <f t="shared" si="1"/>
        <v>21</v>
      </c>
    </row>
    <row r="16713">
      <c r="A16713" s="10">
        <v>45251.0</v>
      </c>
      <c r="B16713" s="11" t="s">
        <v>6029</v>
      </c>
      <c r="C16713" s="12">
        <v>8.0</v>
      </c>
      <c r="D16713" s="12">
        <f t="shared" si="1"/>
        <v>21</v>
      </c>
    </row>
    <row r="16714">
      <c r="A16714" s="10">
        <v>45260.0</v>
      </c>
      <c r="B16714" s="11" t="s">
        <v>1589</v>
      </c>
      <c r="C16714" s="12">
        <v>8.0</v>
      </c>
      <c r="D16714" s="12">
        <f t="shared" si="1"/>
        <v>30</v>
      </c>
    </row>
    <row r="16715">
      <c r="A16715" s="10">
        <v>45260.0</v>
      </c>
      <c r="B16715" s="11" t="s">
        <v>7635</v>
      </c>
      <c r="C16715" s="12">
        <v>8.0</v>
      </c>
      <c r="D16715" s="12">
        <f t="shared" si="1"/>
        <v>30</v>
      </c>
    </row>
    <row r="16716">
      <c r="A16716" s="10">
        <v>45260.0</v>
      </c>
      <c r="B16716" s="11" t="s">
        <v>7636</v>
      </c>
      <c r="C16716" s="12">
        <v>8.0</v>
      </c>
      <c r="D16716" s="12">
        <f t="shared" si="1"/>
        <v>30</v>
      </c>
    </row>
    <row r="16717">
      <c r="A16717" s="10">
        <v>45237.0</v>
      </c>
      <c r="B16717" s="11" t="s">
        <v>100</v>
      </c>
      <c r="C16717" s="12">
        <v>8.0</v>
      </c>
      <c r="D16717" s="12">
        <f t="shared" si="1"/>
        <v>7</v>
      </c>
    </row>
    <row r="16718">
      <c r="A16718" s="10">
        <v>45247.0</v>
      </c>
      <c r="B16718" s="11" t="s">
        <v>7637</v>
      </c>
      <c r="C16718" s="12">
        <v>8.0</v>
      </c>
      <c r="D16718" s="12">
        <f t="shared" si="1"/>
        <v>17</v>
      </c>
    </row>
    <row r="16719">
      <c r="A16719" s="10">
        <v>45235.0</v>
      </c>
      <c r="B16719" s="11" t="s">
        <v>7638</v>
      </c>
      <c r="C16719" s="12">
        <v>8.0</v>
      </c>
      <c r="D16719" s="12">
        <f t="shared" si="1"/>
        <v>5</v>
      </c>
    </row>
    <row r="16720">
      <c r="A16720" s="10">
        <v>45254.0</v>
      </c>
      <c r="B16720" s="11" t="s">
        <v>800</v>
      </c>
      <c r="C16720" s="12">
        <v>8.0</v>
      </c>
      <c r="D16720" s="12">
        <f t="shared" si="1"/>
        <v>24</v>
      </c>
    </row>
    <row r="16721">
      <c r="A16721" s="10">
        <v>45246.0</v>
      </c>
      <c r="B16721" s="11" t="s">
        <v>7502</v>
      </c>
      <c r="C16721" s="12">
        <v>8.0</v>
      </c>
      <c r="D16721" s="12">
        <f t="shared" si="1"/>
        <v>16</v>
      </c>
    </row>
    <row r="16722">
      <c r="A16722" s="10">
        <v>45246.0</v>
      </c>
      <c r="B16722" s="11" t="s">
        <v>131</v>
      </c>
      <c r="C16722" s="12">
        <v>8.0</v>
      </c>
      <c r="D16722" s="12">
        <f t="shared" si="1"/>
        <v>16</v>
      </c>
    </row>
    <row r="16723">
      <c r="A16723" s="10">
        <v>45246.0</v>
      </c>
      <c r="B16723" s="11" t="s">
        <v>7272</v>
      </c>
      <c r="C16723" s="12">
        <v>8.0</v>
      </c>
      <c r="D16723" s="12">
        <f t="shared" si="1"/>
        <v>16</v>
      </c>
    </row>
    <row r="16724">
      <c r="A16724" s="10">
        <v>45236.0</v>
      </c>
      <c r="B16724" s="11" t="s">
        <v>3889</v>
      </c>
      <c r="C16724" s="12">
        <v>8.0</v>
      </c>
      <c r="D16724" s="12">
        <f t="shared" si="1"/>
        <v>6</v>
      </c>
    </row>
    <row r="16725">
      <c r="A16725" s="10">
        <v>45236.0</v>
      </c>
      <c r="B16725" s="11" t="s">
        <v>6430</v>
      </c>
      <c r="C16725" s="12">
        <v>8.0</v>
      </c>
      <c r="D16725" s="12">
        <f t="shared" si="1"/>
        <v>6</v>
      </c>
    </row>
    <row r="16726">
      <c r="A16726" s="10">
        <v>45249.0</v>
      </c>
      <c r="B16726" s="11" t="s">
        <v>1263</v>
      </c>
      <c r="C16726" s="12">
        <v>8.0</v>
      </c>
      <c r="D16726" s="12">
        <f t="shared" si="1"/>
        <v>19</v>
      </c>
    </row>
    <row r="16727">
      <c r="A16727" s="10">
        <v>45258.0</v>
      </c>
      <c r="B16727" s="11" t="s">
        <v>24</v>
      </c>
      <c r="C16727" s="12">
        <v>9.0</v>
      </c>
      <c r="D16727" s="12">
        <f t="shared" si="1"/>
        <v>28</v>
      </c>
    </row>
    <row r="16728">
      <c r="A16728" s="10">
        <v>45248.0</v>
      </c>
      <c r="B16728" s="11" t="s">
        <v>7639</v>
      </c>
      <c r="C16728" s="12">
        <v>9.0</v>
      </c>
      <c r="D16728" s="12">
        <f t="shared" si="1"/>
        <v>18</v>
      </c>
    </row>
    <row r="16729">
      <c r="A16729" s="10">
        <v>45233.0</v>
      </c>
      <c r="B16729" s="11" t="s">
        <v>29</v>
      </c>
      <c r="C16729" s="12">
        <v>9.0</v>
      </c>
      <c r="D16729" s="12">
        <f t="shared" si="1"/>
        <v>3</v>
      </c>
    </row>
    <row r="16730">
      <c r="A16730" s="10">
        <v>45251.0</v>
      </c>
      <c r="B16730" s="11" t="s">
        <v>62</v>
      </c>
      <c r="C16730" s="12">
        <v>9.0</v>
      </c>
      <c r="D16730" s="12">
        <f t="shared" si="1"/>
        <v>21</v>
      </c>
    </row>
    <row r="16731">
      <c r="A16731" s="10">
        <v>45239.0</v>
      </c>
      <c r="B16731" s="11" t="s">
        <v>7640</v>
      </c>
      <c r="C16731" s="12">
        <v>9.0</v>
      </c>
      <c r="D16731" s="12">
        <f t="shared" si="1"/>
        <v>9</v>
      </c>
    </row>
    <row r="16732">
      <c r="A16732" s="10">
        <v>45254.0</v>
      </c>
      <c r="B16732" s="11" t="s">
        <v>7011</v>
      </c>
      <c r="C16732" s="12">
        <v>9.0</v>
      </c>
      <c r="D16732" s="12">
        <f t="shared" si="1"/>
        <v>24</v>
      </c>
    </row>
    <row r="16733">
      <c r="A16733" s="10">
        <v>45234.0</v>
      </c>
      <c r="B16733" s="11" t="s">
        <v>879</v>
      </c>
      <c r="C16733" s="12">
        <v>9.0</v>
      </c>
      <c r="D16733" s="12">
        <f t="shared" si="1"/>
        <v>4</v>
      </c>
    </row>
    <row r="16734">
      <c r="A16734" s="10">
        <v>45234.0</v>
      </c>
      <c r="B16734" s="11" t="s">
        <v>7641</v>
      </c>
      <c r="C16734" s="12">
        <v>9.0</v>
      </c>
      <c r="D16734" s="12">
        <f t="shared" si="1"/>
        <v>4</v>
      </c>
    </row>
    <row r="16735">
      <c r="A16735" s="10">
        <v>45244.0</v>
      </c>
      <c r="B16735" s="11" t="s">
        <v>6331</v>
      </c>
      <c r="C16735" s="12">
        <v>9.0</v>
      </c>
      <c r="D16735" s="12">
        <f t="shared" si="1"/>
        <v>14</v>
      </c>
    </row>
    <row r="16736">
      <c r="A16736" s="10">
        <v>45258.0</v>
      </c>
      <c r="B16736" s="11" t="s">
        <v>46</v>
      </c>
      <c r="C16736" s="12">
        <v>9.0</v>
      </c>
      <c r="D16736" s="12">
        <f t="shared" si="1"/>
        <v>28</v>
      </c>
    </row>
    <row r="16737">
      <c r="A16737" s="10">
        <v>45258.0</v>
      </c>
      <c r="B16737" s="11" t="s">
        <v>7642</v>
      </c>
      <c r="C16737" s="12">
        <v>9.0</v>
      </c>
      <c r="D16737" s="12">
        <f t="shared" si="1"/>
        <v>28</v>
      </c>
    </row>
    <row r="16738">
      <c r="A16738" s="10">
        <v>45242.0</v>
      </c>
      <c r="B16738" s="11" t="s">
        <v>97</v>
      </c>
      <c r="C16738" s="12">
        <v>9.0</v>
      </c>
      <c r="D16738" s="12">
        <f t="shared" si="1"/>
        <v>12</v>
      </c>
    </row>
    <row r="16739">
      <c r="A16739" s="10">
        <v>45233.0</v>
      </c>
      <c r="B16739" s="11" t="s">
        <v>5953</v>
      </c>
      <c r="C16739" s="12">
        <v>9.0</v>
      </c>
      <c r="D16739" s="12">
        <f t="shared" si="1"/>
        <v>3</v>
      </c>
    </row>
    <row r="16740">
      <c r="A16740" s="10">
        <v>45251.0</v>
      </c>
      <c r="B16740" s="11" t="s">
        <v>241</v>
      </c>
      <c r="C16740" s="12">
        <v>9.0</v>
      </c>
      <c r="D16740" s="12">
        <f t="shared" si="1"/>
        <v>21</v>
      </c>
    </row>
    <row r="16741">
      <c r="A16741" s="10">
        <v>45255.0</v>
      </c>
      <c r="B16741" s="11" t="s">
        <v>60</v>
      </c>
      <c r="C16741" s="12">
        <v>9.0</v>
      </c>
      <c r="D16741" s="12">
        <f t="shared" si="1"/>
        <v>25</v>
      </c>
    </row>
    <row r="16742">
      <c r="A16742" s="10">
        <v>45247.0</v>
      </c>
      <c r="B16742" s="11" t="s">
        <v>106</v>
      </c>
      <c r="C16742" s="12">
        <v>9.0</v>
      </c>
      <c r="D16742" s="12">
        <f t="shared" si="1"/>
        <v>17</v>
      </c>
    </row>
    <row r="16743">
      <c r="A16743" s="10">
        <v>45246.0</v>
      </c>
      <c r="B16743" s="11" t="s">
        <v>7643</v>
      </c>
      <c r="C16743" s="12">
        <v>9.0</v>
      </c>
      <c r="D16743" s="12">
        <f t="shared" si="1"/>
        <v>16</v>
      </c>
    </row>
    <row r="16744">
      <c r="A16744" s="10">
        <v>45236.0</v>
      </c>
      <c r="B16744" s="11" t="s">
        <v>255</v>
      </c>
      <c r="C16744" s="12">
        <v>9.0</v>
      </c>
      <c r="D16744" s="12">
        <f t="shared" si="1"/>
        <v>6</v>
      </c>
    </row>
    <row r="16745">
      <c r="A16745" s="10">
        <v>45236.0</v>
      </c>
      <c r="B16745" s="11" t="s">
        <v>7644</v>
      </c>
      <c r="C16745" s="12">
        <v>9.0</v>
      </c>
      <c r="D16745" s="12">
        <f t="shared" si="1"/>
        <v>6</v>
      </c>
    </row>
    <row r="16746">
      <c r="A16746" s="10">
        <v>45243.0</v>
      </c>
      <c r="B16746" s="11" t="s">
        <v>7645</v>
      </c>
      <c r="C16746" s="12">
        <v>9.0</v>
      </c>
      <c r="D16746" s="12">
        <f t="shared" si="1"/>
        <v>13</v>
      </c>
    </row>
    <row r="16747">
      <c r="A16747" s="10">
        <v>45244.0</v>
      </c>
      <c r="B16747" s="11" t="s">
        <v>199</v>
      </c>
      <c r="C16747" s="12">
        <v>9.0</v>
      </c>
      <c r="D16747" s="12">
        <f t="shared" si="1"/>
        <v>14</v>
      </c>
    </row>
    <row r="16748">
      <c r="A16748" s="10">
        <v>45244.0</v>
      </c>
      <c r="B16748" s="11" t="s">
        <v>7646</v>
      </c>
      <c r="C16748" s="12">
        <v>9.0</v>
      </c>
      <c r="D16748" s="12">
        <f t="shared" si="1"/>
        <v>14</v>
      </c>
    </row>
    <row r="16749">
      <c r="A16749" s="10">
        <v>45244.0</v>
      </c>
      <c r="B16749" s="11" t="s">
        <v>6462</v>
      </c>
      <c r="C16749" s="12">
        <v>9.0</v>
      </c>
      <c r="D16749" s="12">
        <f t="shared" si="1"/>
        <v>14</v>
      </c>
    </row>
    <row r="16750">
      <c r="A16750" s="10">
        <v>45244.0</v>
      </c>
      <c r="B16750" s="11" t="s">
        <v>24</v>
      </c>
      <c r="C16750" s="12">
        <v>9.0</v>
      </c>
      <c r="D16750" s="12">
        <f t="shared" si="1"/>
        <v>14</v>
      </c>
    </row>
    <row r="16751">
      <c r="A16751" s="10">
        <v>45244.0</v>
      </c>
      <c r="B16751" s="11" t="s">
        <v>7270</v>
      </c>
      <c r="C16751" s="12">
        <v>9.0</v>
      </c>
      <c r="D16751" s="12">
        <f t="shared" si="1"/>
        <v>14</v>
      </c>
    </row>
    <row r="16752">
      <c r="A16752" s="10">
        <v>45238.0</v>
      </c>
      <c r="B16752" s="11" t="s">
        <v>55</v>
      </c>
      <c r="C16752" s="12">
        <v>9.0</v>
      </c>
      <c r="D16752" s="12">
        <f t="shared" si="1"/>
        <v>8</v>
      </c>
    </row>
    <row r="16753">
      <c r="A16753" s="10">
        <v>45238.0</v>
      </c>
      <c r="B16753" s="11" t="s">
        <v>7647</v>
      </c>
      <c r="C16753" s="12">
        <v>9.0</v>
      </c>
      <c r="D16753" s="12">
        <f t="shared" si="1"/>
        <v>8</v>
      </c>
    </row>
    <row r="16754">
      <c r="A16754" s="10">
        <v>45231.0</v>
      </c>
      <c r="B16754" s="11" t="s">
        <v>199</v>
      </c>
      <c r="C16754" s="12">
        <v>9.0</v>
      </c>
      <c r="D16754" s="12">
        <f t="shared" si="1"/>
        <v>1</v>
      </c>
    </row>
    <row r="16755">
      <c r="A16755" s="10">
        <v>45233.0</v>
      </c>
      <c r="B16755" s="11" t="s">
        <v>86</v>
      </c>
      <c r="C16755" s="12">
        <v>9.0</v>
      </c>
      <c r="D16755" s="12">
        <f t="shared" si="1"/>
        <v>3</v>
      </c>
    </row>
    <row r="16756">
      <c r="A16756" s="10">
        <v>45233.0</v>
      </c>
      <c r="B16756" s="11" t="s">
        <v>185</v>
      </c>
      <c r="C16756" s="12">
        <v>9.0</v>
      </c>
      <c r="D16756" s="12">
        <f t="shared" si="1"/>
        <v>3</v>
      </c>
    </row>
    <row r="16757">
      <c r="A16757" s="10">
        <v>45251.0</v>
      </c>
      <c r="B16757" s="11" t="s">
        <v>50</v>
      </c>
      <c r="C16757" s="12">
        <v>9.0</v>
      </c>
      <c r="D16757" s="12">
        <f t="shared" si="1"/>
        <v>21</v>
      </c>
    </row>
    <row r="16758">
      <c r="A16758" s="10">
        <v>45251.0</v>
      </c>
      <c r="B16758" s="11" t="s">
        <v>166</v>
      </c>
      <c r="C16758" s="12">
        <v>9.0</v>
      </c>
      <c r="D16758" s="12">
        <f t="shared" si="1"/>
        <v>21</v>
      </c>
    </row>
    <row r="16759">
      <c r="A16759" s="10">
        <v>45257.0</v>
      </c>
      <c r="B16759" s="11" t="s">
        <v>229</v>
      </c>
      <c r="C16759" s="12">
        <v>9.0</v>
      </c>
      <c r="D16759" s="12">
        <f t="shared" si="1"/>
        <v>27</v>
      </c>
    </row>
    <row r="16760">
      <c r="A16760" s="10">
        <v>45232.0</v>
      </c>
      <c r="B16760" s="11" t="s">
        <v>7648</v>
      </c>
      <c r="C16760" s="12">
        <v>9.0</v>
      </c>
      <c r="D16760" s="12">
        <f t="shared" si="1"/>
        <v>2</v>
      </c>
    </row>
    <row r="16761">
      <c r="A16761" s="10">
        <v>45237.0</v>
      </c>
      <c r="B16761" s="11" t="s">
        <v>2147</v>
      </c>
      <c r="C16761" s="12">
        <v>9.0</v>
      </c>
      <c r="D16761" s="12">
        <f t="shared" si="1"/>
        <v>7</v>
      </c>
    </row>
    <row r="16762">
      <c r="A16762" s="10">
        <v>45247.0</v>
      </c>
      <c r="B16762" s="11" t="s">
        <v>7649</v>
      </c>
      <c r="C16762" s="12">
        <v>9.0</v>
      </c>
      <c r="D16762" s="12">
        <f t="shared" si="1"/>
        <v>17</v>
      </c>
    </row>
    <row r="16763">
      <c r="A16763" s="10">
        <v>45247.0</v>
      </c>
      <c r="B16763" s="11" t="s">
        <v>1926</v>
      </c>
      <c r="C16763" s="12">
        <v>9.0</v>
      </c>
      <c r="D16763" s="12">
        <f t="shared" si="1"/>
        <v>17</v>
      </c>
    </row>
    <row r="16764">
      <c r="A16764" s="10">
        <v>45254.0</v>
      </c>
      <c r="B16764" s="11" t="s">
        <v>3449</v>
      </c>
      <c r="C16764" s="12">
        <v>9.0</v>
      </c>
      <c r="D16764" s="12">
        <f t="shared" si="1"/>
        <v>24</v>
      </c>
    </row>
    <row r="16765">
      <c r="A16765" s="10">
        <v>45246.0</v>
      </c>
      <c r="B16765" s="11" t="s">
        <v>91</v>
      </c>
      <c r="C16765" s="12">
        <v>9.0</v>
      </c>
      <c r="D16765" s="12">
        <f t="shared" si="1"/>
        <v>16</v>
      </c>
    </row>
    <row r="16766">
      <c r="A16766" s="10">
        <v>45246.0</v>
      </c>
      <c r="B16766" s="11" t="s">
        <v>7650</v>
      </c>
      <c r="C16766" s="12">
        <v>9.0</v>
      </c>
      <c r="D16766" s="12">
        <f t="shared" si="1"/>
        <v>16</v>
      </c>
    </row>
    <row r="16767">
      <c r="A16767" s="10">
        <v>45236.0</v>
      </c>
      <c r="B16767" s="11" t="s">
        <v>1268</v>
      </c>
      <c r="C16767" s="12">
        <v>9.0</v>
      </c>
      <c r="D16767" s="12">
        <f t="shared" si="1"/>
        <v>6</v>
      </c>
    </row>
    <row r="16768">
      <c r="A16768" s="10">
        <v>45243.0</v>
      </c>
      <c r="B16768" s="11" t="s">
        <v>7583</v>
      </c>
      <c r="C16768" s="12">
        <v>9.0</v>
      </c>
      <c r="D16768" s="12">
        <f t="shared" si="1"/>
        <v>13</v>
      </c>
    </row>
    <row r="16769">
      <c r="A16769" s="10">
        <v>45243.0</v>
      </c>
      <c r="B16769" s="11" t="s">
        <v>199</v>
      </c>
      <c r="C16769" s="12">
        <v>9.0</v>
      </c>
      <c r="D16769" s="12">
        <f t="shared" si="1"/>
        <v>13</v>
      </c>
    </row>
    <row r="16770">
      <c r="A16770" s="10">
        <v>45245.0</v>
      </c>
      <c r="B16770" s="11" t="s">
        <v>4404</v>
      </c>
      <c r="C16770" s="12">
        <v>9.0</v>
      </c>
      <c r="D16770" s="12">
        <f t="shared" si="1"/>
        <v>15</v>
      </c>
    </row>
    <row r="16771">
      <c r="A16771" s="10">
        <v>45241.0</v>
      </c>
      <c r="B16771" s="11" t="s">
        <v>4350</v>
      </c>
      <c r="C16771" s="12">
        <v>9.0</v>
      </c>
      <c r="D16771" s="12">
        <f t="shared" si="1"/>
        <v>11</v>
      </c>
    </row>
    <row r="16772">
      <c r="A16772" s="10">
        <v>45258.0</v>
      </c>
      <c r="B16772" s="11" t="s">
        <v>199</v>
      </c>
      <c r="C16772" s="12">
        <v>9.0</v>
      </c>
      <c r="D16772" s="12">
        <f t="shared" si="1"/>
        <v>28</v>
      </c>
    </row>
    <row r="16773">
      <c r="A16773" s="10">
        <v>45258.0</v>
      </c>
      <c r="B16773" s="11" t="s">
        <v>6508</v>
      </c>
      <c r="C16773" s="12">
        <v>9.0</v>
      </c>
      <c r="D16773" s="12">
        <f t="shared" si="1"/>
        <v>28</v>
      </c>
    </row>
    <row r="16774">
      <c r="A16774" s="10">
        <v>45231.0</v>
      </c>
      <c r="B16774" s="11" t="s">
        <v>7581</v>
      </c>
      <c r="C16774" s="12">
        <v>9.0</v>
      </c>
      <c r="D16774" s="12">
        <f t="shared" si="1"/>
        <v>1</v>
      </c>
    </row>
    <row r="16775">
      <c r="A16775" s="10">
        <v>45231.0</v>
      </c>
      <c r="B16775" s="11" t="s">
        <v>68</v>
      </c>
      <c r="C16775" s="12">
        <v>9.0</v>
      </c>
      <c r="D16775" s="12">
        <f t="shared" si="1"/>
        <v>1</v>
      </c>
    </row>
    <row r="16776">
      <c r="A16776" s="10">
        <v>45233.0</v>
      </c>
      <c r="B16776" s="11" t="s">
        <v>55</v>
      </c>
      <c r="C16776" s="12">
        <v>9.0</v>
      </c>
      <c r="D16776" s="12">
        <f t="shared" si="1"/>
        <v>3</v>
      </c>
    </row>
    <row r="16777">
      <c r="A16777" s="10">
        <v>45239.0</v>
      </c>
      <c r="B16777" s="11" t="s">
        <v>4117</v>
      </c>
      <c r="C16777" s="12">
        <v>9.0</v>
      </c>
      <c r="D16777" s="12">
        <f t="shared" si="1"/>
        <v>9</v>
      </c>
    </row>
    <row r="16778">
      <c r="A16778" s="10">
        <v>45232.0</v>
      </c>
      <c r="B16778" s="11" t="s">
        <v>7651</v>
      </c>
      <c r="C16778" s="12">
        <v>9.0</v>
      </c>
      <c r="D16778" s="12">
        <f t="shared" si="1"/>
        <v>2</v>
      </c>
    </row>
    <row r="16779">
      <c r="A16779" s="10">
        <v>45237.0</v>
      </c>
      <c r="B16779" s="11" t="s">
        <v>238</v>
      </c>
      <c r="C16779" s="12">
        <v>9.0</v>
      </c>
      <c r="D16779" s="12">
        <f t="shared" si="1"/>
        <v>7</v>
      </c>
    </row>
    <row r="16780">
      <c r="A16780" s="10">
        <v>45256.0</v>
      </c>
      <c r="B16780" s="11" t="s">
        <v>7652</v>
      </c>
      <c r="C16780" s="12">
        <v>9.0</v>
      </c>
      <c r="D16780" s="12">
        <f t="shared" si="1"/>
        <v>26</v>
      </c>
    </row>
    <row r="16781">
      <c r="A16781" s="10">
        <v>45255.0</v>
      </c>
      <c r="B16781" s="11" t="s">
        <v>45</v>
      </c>
      <c r="C16781" s="12">
        <v>9.0</v>
      </c>
      <c r="D16781" s="12">
        <f t="shared" si="1"/>
        <v>25</v>
      </c>
    </row>
    <row r="16782">
      <c r="A16782" s="10">
        <v>45247.0</v>
      </c>
      <c r="B16782" s="11" t="s">
        <v>6576</v>
      </c>
      <c r="C16782" s="12">
        <v>9.0</v>
      </c>
      <c r="D16782" s="12">
        <f t="shared" si="1"/>
        <v>17</v>
      </c>
    </row>
    <row r="16783">
      <c r="A16783" s="10">
        <v>45254.0</v>
      </c>
      <c r="B16783" s="11" t="s">
        <v>7653</v>
      </c>
      <c r="C16783" s="12">
        <v>9.0</v>
      </c>
      <c r="D16783" s="12">
        <f t="shared" si="1"/>
        <v>24</v>
      </c>
    </row>
    <row r="16784">
      <c r="A16784" s="10">
        <v>45246.0</v>
      </c>
      <c r="B16784" s="11" t="s">
        <v>62</v>
      </c>
      <c r="C16784" s="12">
        <v>9.0</v>
      </c>
      <c r="D16784" s="12">
        <f t="shared" si="1"/>
        <v>16</v>
      </c>
    </row>
    <row r="16785">
      <c r="A16785" s="10">
        <v>45234.0</v>
      </c>
      <c r="B16785" s="11" t="s">
        <v>135</v>
      </c>
      <c r="C16785" s="12">
        <v>9.0</v>
      </c>
      <c r="D16785" s="12">
        <f t="shared" si="1"/>
        <v>4</v>
      </c>
    </row>
    <row r="16786">
      <c r="A16786" s="10">
        <v>45244.0</v>
      </c>
      <c r="B16786" s="11" t="s">
        <v>572</v>
      </c>
      <c r="C16786" s="12">
        <v>9.0</v>
      </c>
      <c r="D16786" s="12">
        <f t="shared" si="1"/>
        <v>14</v>
      </c>
    </row>
    <row r="16787">
      <c r="A16787" s="10">
        <v>45245.0</v>
      </c>
      <c r="B16787" s="11" t="s">
        <v>5337</v>
      </c>
      <c r="C16787" s="12">
        <v>9.0</v>
      </c>
      <c r="D16787" s="12">
        <f t="shared" si="1"/>
        <v>15</v>
      </c>
    </row>
    <row r="16788">
      <c r="A16788" s="10">
        <v>45242.0</v>
      </c>
      <c r="B16788" s="11" t="s">
        <v>738</v>
      </c>
      <c r="C16788" s="12">
        <v>9.0</v>
      </c>
      <c r="D16788" s="12">
        <f t="shared" si="1"/>
        <v>12</v>
      </c>
    </row>
    <row r="16789">
      <c r="A16789" s="10">
        <v>45242.0</v>
      </c>
      <c r="B16789" s="11" t="s">
        <v>1733</v>
      </c>
      <c r="C16789" s="12">
        <v>9.0</v>
      </c>
      <c r="D16789" s="12">
        <f t="shared" si="1"/>
        <v>12</v>
      </c>
    </row>
    <row r="16790">
      <c r="A16790" s="10">
        <v>45238.0</v>
      </c>
      <c r="B16790" s="11" t="s">
        <v>2898</v>
      </c>
      <c r="C16790" s="12">
        <v>9.0</v>
      </c>
      <c r="D16790" s="12">
        <f t="shared" si="1"/>
        <v>8</v>
      </c>
    </row>
    <row r="16791">
      <c r="A16791" s="10">
        <v>45231.0</v>
      </c>
      <c r="B16791" s="11" t="s">
        <v>7654</v>
      </c>
      <c r="C16791" s="12">
        <v>9.0</v>
      </c>
      <c r="D16791" s="12">
        <f t="shared" si="1"/>
        <v>1</v>
      </c>
    </row>
    <row r="16792">
      <c r="A16792" s="10">
        <v>45233.0</v>
      </c>
      <c r="B16792" s="11" t="s">
        <v>4093</v>
      </c>
      <c r="C16792" s="12">
        <v>9.0</v>
      </c>
      <c r="D16792" s="12">
        <f t="shared" si="1"/>
        <v>3</v>
      </c>
    </row>
    <row r="16793">
      <c r="A16793" s="10">
        <v>45251.0</v>
      </c>
      <c r="B16793" s="11" t="s">
        <v>1836</v>
      </c>
      <c r="C16793" s="12">
        <v>9.0</v>
      </c>
      <c r="D16793" s="12">
        <f t="shared" si="1"/>
        <v>21</v>
      </c>
    </row>
    <row r="16794">
      <c r="A16794" s="10">
        <v>45251.0</v>
      </c>
      <c r="B16794" s="11" t="s">
        <v>45</v>
      </c>
      <c r="C16794" s="12">
        <v>9.0</v>
      </c>
      <c r="D16794" s="12">
        <f t="shared" si="1"/>
        <v>21</v>
      </c>
    </row>
    <row r="16795">
      <c r="A16795" s="10">
        <v>45251.0</v>
      </c>
      <c r="B16795" s="11" t="s">
        <v>7655</v>
      </c>
      <c r="C16795" s="12">
        <v>9.0</v>
      </c>
      <c r="D16795" s="12">
        <f t="shared" si="1"/>
        <v>21</v>
      </c>
    </row>
    <row r="16796">
      <c r="A16796" s="10">
        <v>45257.0</v>
      </c>
      <c r="B16796" s="11" t="s">
        <v>7656</v>
      </c>
      <c r="C16796" s="12">
        <v>9.0</v>
      </c>
      <c r="D16796" s="12">
        <f t="shared" si="1"/>
        <v>27</v>
      </c>
    </row>
    <row r="16797">
      <c r="A16797" s="10">
        <v>45260.0</v>
      </c>
      <c r="B16797" s="11" t="s">
        <v>60</v>
      </c>
      <c r="C16797" s="12">
        <v>9.0</v>
      </c>
      <c r="D16797" s="12">
        <f t="shared" si="1"/>
        <v>30</v>
      </c>
    </row>
    <row r="16798">
      <c r="A16798" s="10">
        <v>45232.0</v>
      </c>
      <c r="B16798" s="11" t="s">
        <v>7572</v>
      </c>
      <c r="C16798" s="12">
        <v>9.0</v>
      </c>
      <c r="D16798" s="12">
        <f t="shared" si="1"/>
        <v>2</v>
      </c>
    </row>
    <row r="16799">
      <c r="A16799" s="10">
        <v>45237.0</v>
      </c>
      <c r="B16799" s="11" t="s">
        <v>25</v>
      </c>
      <c r="C16799" s="12">
        <v>9.0</v>
      </c>
      <c r="D16799" s="12">
        <f t="shared" si="1"/>
        <v>7</v>
      </c>
    </row>
    <row r="16800">
      <c r="A16800" s="10">
        <v>45256.0</v>
      </c>
      <c r="B16800" s="11" t="s">
        <v>199</v>
      </c>
      <c r="C16800" s="12">
        <v>9.0</v>
      </c>
      <c r="D16800" s="12">
        <f t="shared" si="1"/>
        <v>26</v>
      </c>
    </row>
    <row r="16801">
      <c r="A16801" s="10">
        <v>45236.0</v>
      </c>
      <c r="B16801" s="11" t="s">
        <v>7657</v>
      </c>
      <c r="C16801" s="12">
        <v>9.0</v>
      </c>
      <c r="D16801" s="12">
        <f t="shared" si="1"/>
        <v>6</v>
      </c>
    </row>
    <row r="16802">
      <c r="A16802" s="10">
        <v>45249.0</v>
      </c>
      <c r="B16802" s="11" t="s">
        <v>60</v>
      </c>
      <c r="C16802" s="12">
        <v>9.0</v>
      </c>
      <c r="D16802" s="12">
        <f t="shared" si="1"/>
        <v>19</v>
      </c>
    </row>
    <row r="16803">
      <c r="A16803" s="10">
        <v>45245.0</v>
      </c>
      <c r="B16803" s="11" t="s">
        <v>302</v>
      </c>
      <c r="C16803" s="12">
        <v>9.0</v>
      </c>
      <c r="D16803" s="12">
        <f t="shared" si="1"/>
        <v>15</v>
      </c>
    </row>
    <row r="16804">
      <c r="A16804" s="10">
        <v>45245.0</v>
      </c>
      <c r="B16804" s="11" t="s">
        <v>91</v>
      </c>
      <c r="C16804" s="12">
        <v>9.0</v>
      </c>
      <c r="D16804" s="12">
        <f t="shared" si="1"/>
        <v>15</v>
      </c>
    </row>
    <row r="16805">
      <c r="A16805" s="10">
        <v>45245.0</v>
      </c>
      <c r="B16805" s="11" t="s">
        <v>94</v>
      </c>
      <c r="C16805" s="12">
        <v>9.0</v>
      </c>
      <c r="D16805" s="12">
        <f t="shared" si="1"/>
        <v>15</v>
      </c>
    </row>
    <row r="16806">
      <c r="A16806" s="10">
        <v>45245.0</v>
      </c>
      <c r="B16806" s="11" t="s">
        <v>84</v>
      </c>
      <c r="C16806" s="12">
        <v>9.0</v>
      </c>
      <c r="D16806" s="12">
        <f t="shared" si="1"/>
        <v>15</v>
      </c>
    </row>
    <row r="16807">
      <c r="A16807" s="10">
        <v>45233.0</v>
      </c>
      <c r="B16807" s="11" t="s">
        <v>156</v>
      </c>
      <c r="C16807" s="12">
        <v>9.0</v>
      </c>
      <c r="D16807" s="12">
        <f t="shared" si="1"/>
        <v>3</v>
      </c>
    </row>
    <row r="16808">
      <c r="A16808" s="10">
        <v>45250.0</v>
      </c>
      <c r="B16808" s="11" t="s">
        <v>7045</v>
      </c>
      <c r="C16808" s="12">
        <v>9.0</v>
      </c>
      <c r="D16808" s="12">
        <f t="shared" si="1"/>
        <v>20</v>
      </c>
    </row>
    <row r="16809">
      <c r="A16809" s="10">
        <v>45232.0</v>
      </c>
      <c r="B16809" s="11" t="s">
        <v>6707</v>
      </c>
      <c r="C16809" s="12">
        <v>9.0</v>
      </c>
      <c r="D16809" s="12">
        <f t="shared" si="1"/>
        <v>2</v>
      </c>
    </row>
    <row r="16810">
      <c r="A16810" s="10">
        <v>45247.0</v>
      </c>
      <c r="B16810" s="11" t="s">
        <v>33</v>
      </c>
      <c r="C16810" s="12">
        <v>9.0</v>
      </c>
      <c r="D16810" s="12">
        <f t="shared" si="1"/>
        <v>17</v>
      </c>
    </row>
    <row r="16811">
      <c r="A16811" s="10">
        <v>45247.0</v>
      </c>
      <c r="B16811" s="11" t="s">
        <v>7658</v>
      </c>
      <c r="C16811" s="12">
        <v>9.0</v>
      </c>
      <c r="D16811" s="12">
        <f t="shared" si="1"/>
        <v>17</v>
      </c>
    </row>
    <row r="16812">
      <c r="A16812" s="10">
        <v>45235.0</v>
      </c>
      <c r="B16812" s="11" t="s">
        <v>5880</v>
      </c>
      <c r="C16812" s="12">
        <v>9.0</v>
      </c>
      <c r="D16812" s="12">
        <f t="shared" si="1"/>
        <v>5</v>
      </c>
    </row>
    <row r="16813">
      <c r="A16813" s="10">
        <v>45246.0</v>
      </c>
      <c r="B16813" s="11" t="s">
        <v>7577</v>
      </c>
      <c r="C16813" s="12">
        <v>9.0</v>
      </c>
      <c r="D16813" s="12">
        <f t="shared" si="1"/>
        <v>16</v>
      </c>
    </row>
    <row r="16814">
      <c r="A16814" s="10">
        <v>45243.0</v>
      </c>
      <c r="B16814" s="11" t="s">
        <v>1674</v>
      </c>
      <c r="C16814" s="12">
        <v>9.0</v>
      </c>
      <c r="D16814" s="12">
        <f t="shared" si="1"/>
        <v>13</v>
      </c>
    </row>
    <row r="16815">
      <c r="A16815" s="10">
        <v>45245.0</v>
      </c>
      <c r="B16815" s="11" t="s">
        <v>7659</v>
      </c>
      <c r="C16815" s="12">
        <v>9.0</v>
      </c>
      <c r="D16815" s="12">
        <f t="shared" si="1"/>
        <v>15</v>
      </c>
    </row>
    <row r="16816">
      <c r="A16816" s="13"/>
      <c r="B16816" s="13"/>
      <c r="C16816" s="13"/>
      <c r="D16816" s="13"/>
    </row>
    <row r="16817">
      <c r="A16817" s="13"/>
      <c r="B16817" s="13"/>
      <c r="C16817" s="13"/>
      <c r="D16817" s="13"/>
    </row>
  </sheetData>
  <autoFilter ref="$A$1:$B$1681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38"/>
  </cols>
  <sheetData>
    <row r="1">
      <c r="A1" s="8" t="s">
        <v>7660</v>
      </c>
      <c r="B1" s="13" t="s">
        <v>7661</v>
      </c>
      <c r="C1" s="13" t="s">
        <v>18</v>
      </c>
      <c r="D1" s="13" t="s">
        <v>7662</v>
      </c>
    </row>
    <row r="2">
      <c r="A2" s="8">
        <v>1.0</v>
      </c>
      <c r="B2" s="13" t="s">
        <v>7663</v>
      </c>
      <c r="C2" s="14">
        <v>38456.0</v>
      </c>
      <c r="D2" s="14">
        <v>520.0</v>
      </c>
    </row>
    <row r="3">
      <c r="A3" s="8">
        <v>1.0</v>
      </c>
      <c r="B3" s="13" t="s">
        <v>7664</v>
      </c>
      <c r="C3" s="14">
        <v>1.3125924E7</v>
      </c>
      <c r="D3" s="14">
        <v>806.0</v>
      </c>
    </row>
    <row r="4">
      <c r="A4" s="8">
        <v>1.0</v>
      </c>
      <c r="B4" s="13" t="s">
        <v>7664</v>
      </c>
      <c r="C4" s="14">
        <v>9761984.0</v>
      </c>
      <c r="D4" s="14">
        <v>0.0</v>
      </c>
    </row>
    <row r="5">
      <c r="A5" s="8">
        <v>1.0</v>
      </c>
      <c r="B5" s="13" t="s">
        <v>7663</v>
      </c>
      <c r="C5" s="14">
        <v>1.1387012E7</v>
      </c>
      <c r="D5" s="14">
        <v>208.0</v>
      </c>
    </row>
    <row r="6">
      <c r="A6" s="8">
        <v>1.0</v>
      </c>
      <c r="B6" s="13" t="s">
        <v>7663</v>
      </c>
      <c r="C6" s="14">
        <v>1.8319648E7</v>
      </c>
      <c r="D6" s="14">
        <v>104.0</v>
      </c>
    </row>
    <row r="7">
      <c r="A7" s="8">
        <v>1.0</v>
      </c>
      <c r="B7" s="13" t="s">
        <v>7663</v>
      </c>
      <c r="C7" s="14">
        <v>2.361224E7</v>
      </c>
      <c r="D7" s="14">
        <v>0.0</v>
      </c>
    </row>
    <row r="8">
      <c r="A8" s="8">
        <v>1.0</v>
      </c>
      <c r="B8" s="13" t="s">
        <v>7664</v>
      </c>
      <c r="C8" s="14">
        <v>8557868.0</v>
      </c>
      <c r="D8" s="14">
        <v>104.0</v>
      </c>
    </row>
    <row r="9">
      <c r="A9" s="8">
        <v>1.0</v>
      </c>
      <c r="B9" s="13" t="s">
        <v>7663</v>
      </c>
      <c r="C9" s="14">
        <v>2056597.0</v>
      </c>
      <c r="D9" s="14">
        <v>18750.0</v>
      </c>
    </row>
    <row r="10">
      <c r="A10" s="8">
        <v>1.0</v>
      </c>
      <c r="B10" s="13" t="s">
        <v>7664</v>
      </c>
      <c r="C10" s="14">
        <v>9198243.0</v>
      </c>
      <c r="D10" s="14">
        <v>104.0</v>
      </c>
    </row>
    <row r="11">
      <c r="A11" s="8">
        <v>1.0</v>
      </c>
      <c r="B11" s="13" t="s">
        <v>7663</v>
      </c>
      <c r="C11" s="14">
        <v>8385940.0</v>
      </c>
      <c r="D11" s="14">
        <v>208.0</v>
      </c>
    </row>
    <row r="12">
      <c r="A12" s="8">
        <v>1.0</v>
      </c>
      <c r="B12" s="13" t="s">
        <v>7663</v>
      </c>
      <c r="C12" s="14">
        <v>1.437984E7</v>
      </c>
      <c r="D12" s="14">
        <v>416.0</v>
      </c>
    </row>
    <row r="13">
      <c r="A13" s="8">
        <v>1.0</v>
      </c>
      <c r="B13" s="13" t="s">
        <v>7664</v>
      </c>
      <c r="C13" s="14">
        <v>396606.0</v>
      </c>
      <c r="D13" s="14">
        <v>4946.0</v>
      </c>
    </row>
    <row r="14">
      <c r="A14" s="8">
        <v>1.0</v>
      </c>
      <c r="B14" s="13" t="s">
        <v>7663</v>
      </c>
      <c r="C14" s="14">
        <v>8638486.0</v>
      </c>
      <c r="D14" s="14">
        <v>4441.0</v>
      </c>
    </row>
    <row r="15">
      <c r="A15" s="8">
        <v>1.0</v>
      </c>
      <c r="B15" s="13" t="s">
        <v>7664</v>
      </c>
      <c r="C15" s="14">
        <v>49704.0</v>
      </c>
      <c r="D15" s="14">
        <v>208.0</v>
      </c>
    </row>
    <row r="16">
      <c r="A16" s="8">
        <v>1.0</v>
      </c>
      <c r="B16" s="13" t="s">
        <v>7664</v>
      </c>
      <c r="C16" s="14">
        <v>726135.0</v>
      </c>
      <c r="D16" s="14">
        <v>0.0</v>
      </c>
    </row>
    <row r="17">
      <c r="A17" s="8">
        <v>1.0</v>
      </c>
      <c r="B17" s="13" t="s">
        <v>7663</v>
      </c>
      <c r="C17" s="14">
        <v>487518.0</v>
      </c>
      <c r="D17" s="14">
        <v>2421.0</v>
      </c>
    </row>
    <row r="18">
      <c r="A18" s="8">
        <v>1.0</v>
      </c>
      <c r="B18" s="13" t="s">
        <v>7663</v>
      </c>
      <c r="C18" s="14">
        <v>105894.0</v>
      </c>
      <c r="D18" s="14">
        <v>104.0</v>
      </c>
    </row>
    <row r="19">
      <c r="A19" s="8">
        <v>1.0</v>
      </c>
      <c r="B19" s="13" t="s">
        <v>7663</v>
      </c>
      <c r="C19" s="14">
        <v>51867.0</v>
      </c>
      <c r="D19" s="14">
        <v>0.0</v>
      </c>
    </row>
    <row r="20">
      <c r="A20" s="8">
        <v>1.0</v>
      </c>
      <c r="B20" s="13" t="s">
        <v>7663</v>
      </c>
      <c r="C20" s="14">
        <v>323857.0</v>
      </c>
      <c r="D20" s="14">
        <v>0.0</v>
      </c>
    </row>
    <row r="21">
      <c r="A21" s="8">
        <v>1.0</v>
      </c>
      <c r="B21" s="13" t="s">
        <v>7664</v>
      </c>
      <c r="C21" s="14">
        <v>1.4513908E7</v>
      </c>
      <c r="D21" s="14">
        <v>142.0</v>
      </c>
    </row>
    <row r="22">
      <c r="A22" s="8">
        <v>1.0</v>
      </c>
      <c r="B22" s="13" t="s">
        <v>7664</v>
      </c>
      <c r="C22" s="14">
        <v>151091.0</v>
      </c>
      <c r="D22" s="14">
        <v>0.0</v>
      </c>
    </row>
    <row r="23">
      <c r="A23" s="8">
        <v>1.0</v>
      </c>
      <c r="B23" s="13" t="s">
        <v>7663</v>
      </c>
      <c r="C23" s="14">
        <v>232980.0</v>
      </c>
      <c r="D23" s="14">
        <v>0.0</v>
      </c>
    </row>
    <row r="24">
      <c r="A24" s="8">
        <v>1.0</v>
      </c>
      <c r="B24" s="13" t="s">
        <v>7663</v>
      </c>
      <c r="C24" s="14">
        <v>521669.0</v>
      </c>
      <c r="D24" s="14">
        <v>0.0</v>
      </c>
    </row>
    <row r="25">
      <c r="A25" s="8">
        <v>1.0</v>
      </c>
      <c r="B25" s="13" t="s">
        <v>7663</v>
      </c>
      <c r="C25" s="14">
        <v>1.9552727E7</v>
      </c>
      <c r="D25" s="14">
        <v>0.0</v>
      </c>
    </row>
    <row r="26">
      <c r="A26" s="8">
        <v>1.0</v>
      </c>
      <c r="B26" s="13" t="s">
        <v>7664</v>
      </c>
      <c r="C26" s="14">
        <v>2.1612747E7</v>
      </c>
      <c r="D26" s="14">
        <v>416.0</v>
      </c>
    </row>
    <row r="27">
      <c r="A27" s="8">
        <v>1.0</v>
      </c>
      <c r="B27" s="13" t="s">
        <v>7664</v>
      </c>
      <c r="C27" s="14">
        <v>1215524.0</v>
      </c>
      <c r="D27" s="14">
        <v>811.0</v>
      </c>
    </row>
    <row r="28">
      <c r="A28" s="8">
        <v>1.0</v>
      </c>
      <c r="B28" s="13" t="s">
        <v>7664</v>
      </c>
      <c r="C28" s="14">
        <v>2.1095137E7</v>
      </c>
      <c r="D28" s="14">
        <v>416.0</v>
      </c>
    </row>
    <row r="29">
      <c r="A29" s="8">
        <v>1.0</v>
      </c>
      <c r="B29" s="13" t="s">
        <v>7664</v>
      </c>
      <c r="C29" s="14">
        <v>18004.0</v>
      </c>
      <c r="D29" s="14">
        <v>11542.0</v>
      </c>
    </row>
    <row r="30">
      <c r="A30" s="8">
        <v>1.0</v>
      </c>
      <c r="B30" s="13" t="s">
        <v>7663</v>
      </c>
      <c r="C30" s="14">
        <v>166411.0</v>
      </c>
      <c r="D30" s="14">
        <v>0.0</v>
      </c>
    </row>
    <row r="31">
      <c r="A31" s="8">
        <v>1.0</v>
      </c>
      <c r="B31" s="13" t="s">
        <v>7664</v>
      </c>
      <c r="C31" s="14">
        <v>378292.0</v>
      </c>
      <c r="D31" s="14">
        <v>416.0</v>
      </c>
    </row>
    <row r="32">
      <c r="A32" s="8">
        <v>1.0</v>
      </c>
      <c r="B32" s="13" t="s">
        <v>7663</v>
      </c>
      <c r="C32" s="14">
        <v>6886744.0</v>
      </c>
      <c r="D32" s="14">
        <v>104.0</v>
      </c>
    </row>
    <row r="33">
      <c r="A33" s="8">
        <v>1.0</v>
      </c>
      <c r="B33" s="13" t="s">
        <v>7663</v>
      </c>
      <c r="C33" s="14">
        <v>1.8736931E7</v>
      </c>
      <c r="D33" s="14">
        <v>0.0</v>
      </c>
    </row>
    <row r="34">
      <c r="A34" s="8">
        <v>1.0</v>
      </c>
      <c r="B34" s="13" t="s">
        <v>7663</v>
      </c>
      <c r="C34" s="14">
        <v>355605.0</v>
      </c>
      <c r="D34" s="14">
        <v>824.0</v>
      </c>
    </row>
    <row r="35">
      <c r="A35" s="8">
        <v>1.0</v>
      </c>
      <c r="B35" s="13" t="s">
        <v>7664</v>
      </c>
      <c r="C35" s="14">
        <v>1282712.0</v>
      </c>
      <c r="D35" s="14">
        <v>0.0</v>
      </c>
    </row>
    <row r="36">
      <c r="A36" s="8">
        <v>1.0</v>
      </c>
      <c r="B36" s="13" t="s">
        <v>7664</v>
      </c>
      <c r="C36" s="14">
        <v>79854.0</v>
      </c>
      <c r="D36" s="14">
        <v>0.0</v>
      </c>
    </row>
    <row r="37">
      <c r="A37" s="8">
        <v>1.0</v>
      </c>
      <c r="B37" s="13" t="s">
        <v>7663</v>
      </c>
      <c r="C37" s="14">
        <v>962754.0</v>
      </c>
      <c r="D37" s="14">
        <v>104.0</v>
      </c>
    </row>
    <row r="38">
      <c r="A38" s="8">
        <v>1.0</v>
      </c>
      <c r="B38" s="13" t="s">
        <v>7663</v>
      </c>
      <c r="C38" s="14">
        <v>5533564.0</v>
      </c>
      <c r="D38" s="14">
        <v>728.0</v>
      </c>
    </row>
    <row r="39">
      <c r="A39" s="8">
        <v>1.0</v>
      </c>
      <c r="B39" s="13" t="s">
        <v>7664</v>
      </c>
      <c r="C39" s="14">
        <v>732699.0</v>
      </c>
      <c r="D39" s="14">
        <v>0.0</v>
      </c>
    </row>
    <row r="40">
      <c r="A40" s="8">
        <v>1.0</v>
      </c>
      <c r="B40" s="13" t="s">
        <v>7664</v>
      </c>
      <c r="C40" s="14">
        <v>84462.0</v>
      </c>
      <c r="D40" s="14">
        <v>312.0</v>
      </c>
    </row>
    <row r="41">
      <c r="A41" s="8">
        <v>1.0</v>
      </c>
      <c r="B41" s="13" t="s">
        <v>7664</v>
      </c>
      <c r="C41" s="14">
        <v>1598833.0</v>
      </c>
      <c r="D41" s="14">
        <v>564.0</v>
      </c>
    </row>
    <row r="42">
      <c r="A42" s="8">
        <v>1.0</v>
      </c>
      <c r="B42" s="13" t="s">
        <v>7664</v>
      </c>
      <c r="C42" s="14">
        <v>222326.0</v>
      </c>
      <c r="D42" s="14">
        <v>0.0</v>
      </c>
    </row>
    <row r="43">
      <c r="A43" s="8">
        <v>1.0</v>
      </c>
      <c r="B43" s="13" t="s">
        <v>7663</v>
      </c>
      <c r="C43" s="14">
        <v>60647.0</v>
      </c>
      <c r="D43" s="14">
        <v>0.0</v>
      </c>
    </row>
    <row r="44">
      <c r="A44" s="8">
        <v>1.0</v>
      </c>
      <c r="B44" s="13" t="s">
        <v>7664</v>
      </c>
      <c r="C44" s="14">
        <v>2.2300236E7</v>
      </c>
      <c r="D44" s="14">
        <v>0.0</v>
      </c>
    </row>
    <row r="45">
      <c r="A45" s="8">
        <v>1.0</v>
      </c>
      <c r="B45" s="13" t="s">
        <v>7664</v>
      </c>
      <c r="C45" s="14">
        <v>285152.0</v>
      </c>
      <c r="D45" s="14">
        <v>0.0</v>
      </c>
    </row>
    <row r="46">
      <c r="A46" s="8">
        <v>1.0</v>
      </c>
      <c r="B46" s="13" t="s">
        <v>7663</v>
      </c>
      <c r="C46" s="14">
        <v>4390932.0</v>
      </c>
      <c r="D46" s="14">
        <v>208.0</v>
      </c>
    </row>
    <row r="47">
      <c r="A47" s="8">
        <v>1.0</v>
      </c>
      <c r="B47" s="13" t="s">
        <v>7663</v>
      </c>
      <c r="C47" s="14">
        <v>31825.0</v>
      </c>
      <c r="D47" s="14">
        <v>0.0</v>
      </c>
    </row>
    <row r="48">
      <c r="A48" s="8">
        <v>1.0</v>
      </c>
      <c r="B48" s="13" t="s">
        <v>7663</v>
      </c>
      <c r="C48" s="14">
        <v>4288488.0</v>
      </c>
      <c r="D48" s="14">
        <v>0.0</v>
      </c>
    </row>
    <row r="49">
      <c r="A49" s="8">
        <v>1.0</v>
      </c>
      <c r="B49" s="13" t="s">
        <v>7664</v>
      </c>
      <c r="C49" s="14">
        <v>2.3719304E7</v>
      </c>
      <c r="D49" s="14">
        <v>104.0</v>
      </c>
    </row>
    <row r="50">
      <c r="A50" s="8">
        <v>1.0</v>
      </c>
      <c r="B50" s="13" t="s">
        <v>7663</v>
      </c>
      <c r="C50" s="14">
        <v>4234978.0</v>
      </c>
      <c r="D50" s="14">
        <v>208.0</v>
      </c>
    </row>
    <row r="51">
      <c r="A51" s="8">
        <v>1.0</v>
      </c>
      <c r="B51" s="13" t="s">
        <v>7664</v>
      </c>
      <c r="C51" s="14">
        <v>1.0329878E7</v>
      </c>
      <c r="D51" s="14">
        <v>0.0</v>
      </c>
    </row>
    <row r="52">
      <c r="A52" s="8">
        <v>1.0</v>
      </c>
      <c r="B52" s="13" t="s">
        <v>7664</v>
      </c>
      <c r="C52" s="14">
        <v>102392.0</v>
      </c>
      <c r="D52" s="14">
        <v>104.0</v>
      </c>
    </row>
    <row r="53">
      <c r="A53" s="8">
        <v>1.0</v>
      </c>
      <c r="B53" s="13" t="s">
        <v>7663</v>
      </c>
      <c r="C53" s="14">
        <v>355988.0</v>
      </c>
      <c r="D53" s="14">
        <v>882.0</v>
      </c>
    </row>
    <row r="54">
      <c r="A54" s="8">
        <v>1.0</v>
      </c>
      <c r="B54" s="13" t="s">
        <v>7663</v>
      </c>
      <c r="C54" s="14">
        <v>291854.0</v>
      </c>
      <c r="D54" s="14">
        <v>0.0</v>
      </c>
    </row>
    <row r="55">
      <c r="A55" s="8">
        <v>1.0</v>
      </c>
      <c r="B55" s="13" t="s">
        <v>7664</v>
      </c>
      <c r="C55" s="14">
        <v>1000640.0</v>
      </c>
      <c r="D55" s="14">
        <v>9701.0</v>
      </c>
    </row>
    <row r="56">
      <c r="A56" s="8">
        <v>1.0</v>
      </c>
      <c r="B56" s="13" t="s">
        <v>7663</v>
      </c>
      <c r="C56" s="14">
        <v>1.1839256E7</v>
      </c>
      <c r="D56" s="14">
        <v>312.0</v>
      </c>
    </row>
    <row r="57">
      <c r="A57" s="8">
        <v>1.0</v>
      </c>
      <c r="B57" s="13" t="s">
        <v>7663</v>
      </c>
      <c r="C57" s="14">
        <v>1.3337726E7</v>
      </c>
      <c r="D57" s="14">
        <v>0.0</v>
      </c>
    </row>
    <row r="58">
      <c r="A58" s="8">
        <v>1.0</v>
      </c>
      <c r="B58" s="13" t="s">
        <v>7663</v>
      </c>
      <c r="C58" s="14">
        <v>350356.0</v>
      </c>
      <c r="D58" s="14">
        <v>10437.0</v>
      </c>
    </row>
    <row r="59">
      <c r="A59" s="8">
        <v>1.0</v>
      </c>
      <c r="B59" s="13" t="s">
        <v>7664</v>
      </c>
      <c r="C59" s="14">
        <v>690004.0</v>
      </c>
      <c r="D59" s="14">
        <v>0.0</v>
      </c>
    </row>
    <row r="60">
      <c r="A60" s="8">
        <v>1.0</v>
      </c>
      <c r="B60" s="13" t="s">
        <v>7664</v>
      </c>
      <c r="C60" s="14">
        <v>313535.0</v>
      </c>
      <c r="D60" s="14">
        <v>1495.0</v>
      </c>
    </row>
    <row r="61">
      <c r="A61" s="8">
        <v>1.0</v>
      </c>
      <c r="B61" s="13" t="s">
        <v>7664</v>
      </c>
      <c r="C61" s="14">
        <v>1.0613888E7</v>
      </c>
      <c r="D61" s="14">
        <v>0.0</v>
      </c>
    </row>
    <row r="62">
      <c r="A62" s="8">
        <v>1.0</v>
      </c>
      <c r="B62" s="13" t="s">
        <v>7664</v>
      </c>
      <c r="C62" s="14">
        <v>1.3013004E7</v>
      </c>
      <c r="D62" s="14">
        <v>897.0</v>
      </c>
    </row>
    <row r="63">
      <c r="A63" s="8">
        <v>1.0</v>
      </c>
      <c r="B63" s="13" t="s">
        <v>7664</v>
      </c>
      <c r="C63" s="14">
        <v>1.801562E7</v>
      </c>
      <c r="D63" s="14">
        <v>4205.0</v>
      </c>
    </row>
    <row r="64">
      <c r="A64" s="8">
        <v>1.0</v>
      </c>
      <c r="B64" s="13" t="s">
        <v>7663</v>
      </c>
      <c r="C64" s="14">
        <v>1.1429854E7</v>
      </c>
      <c r="D64" s="14">
        <v>0.0</v>
      </c>
    </row>
    <row r="65">
      <c r="A65" s="8">
        <v>1.0</v>
      </c>
      <c r="B65" s="13" t="s">
        <v>7664</v>
      </c>
      <c r="C65" s="14">
        <v>570715.0</v>
      </c>
      <c r="D65" s="14">
        <v>3137.0</v>
      </c>
    </row>
    <row r="66">
      <c r="A66" s="8">
        <v>1.0</v>
      </c>
      <c r="B66" s="13" t="s">
        <v>7663</v>
      </c>
      <c r="C66" s="14">
        <v>312785.0</v>
      </c>
      <c r="D66" s="14">
        <v>2627.0</v>
      </c>
    </row>
    <row r="67">
      <c r="A67" s="8">
        <v>1.0</v>
      </c>
      <c r="B67" s="13" t="s">
        <v>7663</v>
      </c>
      <c r="C67" s="14">
        <v>279197.0</v>
      </c>
      <c r="D67" s="14">
        <v>1001.0</v>
      </c>
    </row>
    <row r="68">
      <c r="A68" s="8">
        <v>1.0</v>
      </c>
      <c r="B68" s="13" t="s">
        <v>7664</v>
      </c>
      <c r="C68" s="14">
        <v>169735.0</v>
      </c>
      <c r="D68" s="14">
        <v>28581.0</v>
      </c>
    </row>
    <row r="69">
      <c r="A69" s="8">
        <v>1.0</v>
      </c>
      <c r="B69" s="13" t="s">
        <v>7664</v>
      </c>
      <c r="C69" s="14">
        <v>362609.0</v>
      </c>
      <c r="D69" s="14">
        <v>0.0</v>
      </c>
    </row>
    <row r="70">
      <c r="A70" s="8">
        <v>1.0</v>
      </c>
      <c r="B70" s="13" t="s">
        <v>7663</v>
      </c>
      <c r="C70" s="14">
        <v>348394.0</v>
      </c>
      <c r="D70" s="14">
        <v>0.0</v>
      </c>
    </row>
    <row r="71">
      <c r="A71" s="8">
        <v>1.0</v>
      </c>
      <c r="B71" s="13" t="s">
        <v>7664</v>
      </c>
      <c r="C71" s="14">
        <v>131722.0</v>
      </c>
      <c r="D71" s="14">
        <v>1006.0</v>
      </c>
    </row>
    <row r="72">
      <c r="A72" s="8">
        <v>1.0</v>
      </c>
      <c r="B72" s="13" t="s">
        <v>7664</v>
      </c>
      <c r="C72" s="14">
        <v>124593.0</v>
      </c>
      <c r="D72" s="14">
        <v>2299.0</v>
      </c>
    </row>
    <row r="73">
      <c r="A73" s="8">
        <v>1.0</v>
      </c>
      <c r="B73" s="13" t="s">
        <v>7664</v>
      </c>
      <c r="C73" s="14">
        <v>2390342.0</v>
      </c>
      <c r="D73" s="14">
        <v>2598.0</v>
      </c>
    </row>
    <row r="74">
      <c r="A74" s="8">
        <v>1.0</v>
      </c>
      <c r="B74" s="13" t="s">
        <v>7663</v>
      </c>
      <c r="C74" s="14">
        <v>577010.0</v>
      </c>
      <c r="D74" s="14">
        <v>3557.0</v>
      </c>
    </row>
    <row r="75">
      <c r="A75" s="8">
        <v>1.0</v>
      </c>
      <c r="B75" s="13" t="s">
        <v>7664</v>
      </c>
      <c r="C75" s="14">
        <v>2.1435509E7</v>
      </c>
      <c r="D75" s="14">
        <v>0.0</v>
      </c>
    </row>
    <row r="76">
      <c r="A76" s="8">
        <v>1.0</v>
      </c>
      <c r="B76" s="13" t="s">
        <v>7664</v>
      </c>
      <c r="C76" s="14">
        <v>8395436.0</v>
      </c>
      <c r="D76" s="14">
        <v>1074.0</v>
      </c>
    </row>
    <row r="77">
      <c r="A77" s="8">
        <v>1.0</v>
      </c>
      <c r="B77" s="13" t="s">
        <v>7663</v>
      </c>
      <c r="C77" s="14">
        <v>11742.0</v>
      </c>
      <c r="D77" s="14">
        <v>2689.0</v>
      </c>
    </row>
    <row r="78">
      <c r="A78" s="8">
        <v>1.0</v>
      </c>
      <c r="B78" s="13" t="s">
        <v>7664</v>
      </c>
      <c r="C78" s="14">
        <v>142351.0</v>
      </c>
      <c r="D78" s="14">
        <v>2000.0</v>
      </c>
    </row>
    <row r="79">
      <c r="A79" s="8">
        <v>1.0</v>
      </c>
      <c r="B79" s="13" t="s">
        <v>7663</v>
      </c>
      <c r="C79" s="14">
        <v>888644.0</v>
      </c>
      <c r="D79" s="14">
        <v>0.0</v>
      </c>
    </row>
    <row r="80">
      <c r="A80" s="8">
        <v>1.0</v>
      </c>
      <c r="B80" s="13" t="s">
        <v>7664</v>
      </c>
      <c r="C80" s="14">
        <v>7480062.0</v>
      </c>
      <c r="D80" s="14">
        <v>1200.0</v>
      </c>
    </row>
    <row r="81">
      <c r="A81" s="8">
        <v>1.0</v>
      </c>
      <c r="B81" s="13" t="s">
        <v>7663</v>
      </c>
      <c r="C81" s="14">
        <v>1.1386452E7</v>
      </c>
      <c r="D81" s="14">
        <v>3888.0</v>
      </c>
    </row>
    <row r="82">
      <c r="A82" s="8">
        <v>1.0</v>
      </c>
      <c r="B82" s="13" t="s">
        <v>7663</v>
      </c>
      <c r="C82" s="14">
        <v>8224008.0</v>
      </c>
      <c r="D82" s="14">
        <v>21890.0</v>
      </c>
    </row>
    <row r="83">
      <c r="A83" s="8">
        <v>1.0</v>
      </c>
      <c r="B83" s="13" t="s">
        <v>7663</v>
      </c>
      <c r="C83" s="14">
        <v>1.6814022E7</v>
      </c>
      <c r="D83" s="14">
        <v>3990.0</v>
      </c>
    </row>
    <row r="84">
      <c r="A84" s="8">
        <v>1.0</v>
      </c>
      <c r="B84" s="13" t="s">
        <v>7663</v>
      </c>
      <c r="C84" s="14">
        <v>1.3307232E7</v>
      </c>
      <c r="D84" s="14">
        <v>2995.0</v>
      </c>
    </row>
    <row r="85">
      <c r="A85" s="8">
        <v>1.0</v>
      </c>
      <c r="B85" s="13" t="s">
        <v>7664</v>
      </c>
      <c r="C85" s="14">
        <v>1.9278701E7</v>
      </c>
      <c r="D85" s="14">
        <v>0.0</v>
      </c>
    </row>
    <row r="86">
      <c r="A86" s="8">
        <v>1.0</v>
      </c>
      <c r="B86" s="13" t="s">
        <v>7664</v>
      </c>
      <c r="C86" s="14">
        <v>242949.0</v>
      </c>
      <c r="D86" s="14">
        <v>3860.0</v>
      </c>
    </row>
    <row r="87">
      <c r="A87" s="8">
        <v>1.0</v>
      </c>
      <c r="B87" s="13" t="s">
        <v>7664</v>
      </c>
      <c r="C87" s="14">
        <v>100401.0</v>
      </c>
      <c r="D87" s="14">
        <v>3581.0</v>
      </c>
    </row>
    <row r="88">
      <c r="A88" s="8">
        <v>1.0</v>
      </c>
      <c r="B88" s="13" t="s">
        <v>7663</v>
      </c>
      <c r="C88" s="14">
        <v>1126772.0</v>
      </c>
      <c r="D88" s="14">
        <v>0.0</v>
      </c>
    </row>
    <row r="89">
      <c r="A89" s="8">
        <v>1.0</v>
      </c>
      <c r="B89" s="13" t="s">
        <v>7664</v>
      </c>
      <c r="C89" s="14">
        <v>1.0179968E7</v>
      </c>
      <c r="D89" s="14">
        <v>598.0</v>
      </c>
    </row>
    <row r="90">
      <c r="A90" s="8">
        <v>1.0</v>
      </c>
      <c r="B90" s="13" t="s">
        <v>7663</v>
      </c>
      <c r="C90" s="14">
        <v>1.9724001E7</v>
      </c>
      <c r="D90" s="14">
        <v>299.0</v>
      </c>
    </row>
    <row r="91">
      <c r="A91" s="8">
        <v>1.0</v>
      </c>
      <c r="B91" s="13" t="s">
        <v>7663</v>
      </c>
      <c r="C91" s="14">
        <v>1.4277706E7</v>
      </c>
      <c r="D91" s="14">
        <v>0.0</v>
      </c>
    </row>
    <row r="92">
      <c r="A92" s="8">
        <v>1.0</v>
      </c>
      <c r="B92" s="13" t="s">
        <v>7664</v>
      </c>
      <c r="C92" s="14">
        <v>1.0879992E7</v>
      </c>
      <c r="D92" s="14">
        <v>674.0</v>
      </c>
    </row>
    <row r="93">
      <c r="A93" s="8">
        <v>1.0</v>
      </c>
      <c r="B93" s="13" t="s">
        <v>7664</v>
      </c>
      <c r="C93" s="14">
        <v>9852648.0</v>
      </c>
      <c r="D93" s="14">
        <v>8197.0</v>
      </c>
    </row>
    <row r="94">
      <c r="A94" s="8">
        <v>1.0</v>
      </c>
      <c r="B94" s="13" t="s">
        <v>7664</v>
      </c>
      <c r="C94" s="14">
        <v>2974306.0</v>
      </c>
      <c r="D94" s="14">
        <v>1097.0</v>
      </c>
    </row>
    <row r="95">
      <c r="A95" s="8">
        <v>1.0</v>
      </c>
      <c r="B95" s="13" t="s">
        <v>7663</v>
      </c>
      <c r="C95" s="14">
        <v>669943.0</v>
      </c>
      <c r="D95" s="14">
        <v>1942.0</v>
      </c>
    </row>
    <row r="96">
      <c r="A96" s="8">
        <v>1.0</v>
      </c>
      <c r="B96" s="13" t="s">
        <v>7663</v>
      </c>
      <c r="C96" s="14">
        <v>1.6339109E7</v>
      </c>
      <c r="D96" s="14">
        <v>0.0</v>
      </c>
    </row>
    <row r="97">
      <c r="A97" s="8">
        <v>1.0</v>
      </c>
      <c r="B97" s="13" t="s">
        <v>7664</v>
      </c>
      <c r="C97" s="14">
        <v>2605234.0</v>
      </c>
      <c r="D97" s="14">
        <v>2525.0</v>
      </c>
    </row>
    <row r="98">
      <c r="A98" s="8">
        <v>1.0</v>
      </c>
      <c r="B98" s="13" t="s">
        <v>7663</v>
      </c>
      <c r="C98" s="14">
        <v>7637832.0</v>
      </c>
      <c r="D98" s="14">
        <v>104.0</v>
      </c>
    </row>
    <row r="99">
      <c r="A99" s="8">
        <v>1.0</v>
      </c>
      <c r="B99" s="13" t="s">
        <v>7664</v>
      </c>
      <c r="C99" s="14">
        <v>2799136.0</v>
      </c>
      <c r="D99" s="14">
        <v>0.0</v>
      </c>
    </row>
    <row r="100">
      <c r="A100" s="8">
        <v>1.0</v>
      </c>
      <c r="B100" s="13" t="s">
        <v>7664</v>
      </c>
      <c r="C100" s="14">
        <v>9753304.0</v>
      </c>
      <c r="D100" s="14">
        <v>0.0</v>
      </c>
    </row>
    <row r="101">
      <c r="A101" s="8">
        <v>1.0</v>
      </c>
      <c r="B101" s="13" t="s">
        <v>7663</v>
      </c>
      <c r="C101" s="14">
        <v>91405.0</v>
      </c>
      <c r="D101" s="14">
        <v>4753.0</v>
      </c>
    </row>
    <row r="102">
      <c r="A102" s="8">
        <v>1.0</v>
      </c>
      <c r="B102" s="13" t="s">
        <v>7664</v>
      </c>
      <c r="C102" s="14">
        <v>2.3851448E7</v>
      </c>
      <c r="D102" s="14">
        <v>104.0</v>
      </c>
    </row>
    <row r="103">
      <c r="A103" s="8">
        <v>1.0</v>
      </c>
      <c r="B103" s="13" t="s">
        <v>7663</v>
      </c>
      <c r="C103" s="14">
        <v>6548.0</v>
      </c>
      <c r="D103" s="14">
        <v>0.0</v>
      </c>
    </row>
    <row r="104">
      <c r="A104" s="8">
        <v>1.0</v>
      </c>
      <c r="B104" s="13" t="s">
        <v>7664</v>
      </c>
      <c r="C104" s="14">
        <v>376994.0</v>
      </c>
      <c r="D104" s="14">
        <v>0.0</v>
      </c>
    </row>
    <row r="105">
      <c r="A105" s="8">
        <v>1.0</v>
      </c>
      <c r="B105" s="13" t="s">
        <v>7663</v>
      </c>
      <c r="C105" s="14">
        <v>87967.0</v>
      </c>
      <c r="D105" s="14">
        <v>1040.0</v>
      </c>
    </row>
    <row r="106">
      <c r="A106" s="8">
        <v>1.0</v>
      </c>
      <c r="B106" s="13" t="s">
        <v>7664</v>
      </c>
      <c r="C106" s="14">
        <v>2440262.0</v>
      </c>
      <c r="D106" s="14">
        <v>416.0</v>
      </c>
    </row>
    <row r="107">
      <c r="A107" s="8">
        <v>1.0</v>
      </c>
      <c r="B107" s="13" t="s">
        <v>7663</v>
      </c>
      <c r="C107" s="14">
        <v>1.004115E7</v>
      </c>
      <c r="D107" s="14">
        <v>104.0</v>
      </c>
    </row>
    <row r="108">
      <c r="A108" s="8">
        <v>1.0</v>
      </c>
      <c r="B108" s="13" t="s">
        <v>7664</v>
      </c>
      <c r="C108" s="14">
        <v>161573.0</v>
      </c>
      <c r="D108" s="14">
        <v>104.0</v>
      </c>
    </row>
    <row r="109">
      <c r="A109" s="8">
        <v>1.0</v>
      </c>
      <c r="B109" s="13" t="s">
        <v>7664</v>
      </c>
      <c r="C109" s="14">
        <v>1.0284756E7</v>
      </c>
      <c r="D109" s="14">
        <v>104.0</v>
      </c>
    </row>
    <row r="110">
      <c r="A110" s="8">
        <v>1.0</v>
      </c>
      <c r="B110" s="13" t="s">
        <v>7664</v>
      </c>
      <c r="C110" s="14">
        <v>1.4018882E7</v>
      </c>
      <c r="D110" s="14">
        <v>0.0</v>
      </c>
    </row>
    <row r="111">
      <c r="A111" s="8">
        <v>1.0</v>
      </c>
      <c r="B111" s="13" t="s">
        <v>7663</v>
      </c>
      <c r="C111" s="14">
        <v>3227684.0</v>
      </c>
      <c r="D111" s="14">
        <v>104.0</v>
      </c>
    </row>
    <row r="112">
      <c r="A112" s="8">
        <v>1.0</v>
      </c>
      <c r="B112" s="13" t="s">
        <v>7663</v>
      </c>
      <c r="C112" s="14">
        <v>150855.0</v>
      </c>
      <c r="D112" s="14">
        <v>0.0</v>
      </c>
    </row>
    <row r="113">
      <c r="A113" s="8">
        <v>1.0</v>
      </c>
      <c r="B113" s="13" t="s">
        <v>7664</v>
      </c>
      <c r="C113" s="14">
        <v>1.7499824E7</v>
      </c>
      <c r="D113" s="14">
        <v>0.0</v>
      </c>
    </row>
    <row r="114">
      <c r="A114" s="8">
        <v>1.0</v>
      </c>
      <c r="B114" s="13" t="s">
        <v>7663</v>
      </c>
      <c r="C114" s="14">
        <v>1.9364417E7</v>
      </c>
      <c r="D114" s="14">
        <v>208.0</v>
      </c>
    </row>
    <row r="115">
      <c r="A115" s="8">
        <v>1.0</v>
      </c>
      <c r="B115" s="13" t="s">
        <v>7664</v>
      </c>
      <c r="C115" s="14">
        <v>2.1025739E7</v>
      </c>
      <c r="D115" s="14">
        <v>416.0</v>
      </c>
    </row>
    <row r="116">
      <c r="A116" s="8">
        <v>1.0</v>
      </c>
      <c r="B116" s="13" t="s">
        <v>7664</v>
      </c>
      <c r="C116" s="14">
        <v>1.7009662E7</v>
      </c>
      <c r="D116" s="14">
        <v>104.0</v>
      </c>
    </row>
    <row r="117">
      <c r="A117" s="8">
        <v>1.0</v>
      </c>
      <c r="B117" s="13" t="s">
        <v>7663</v>
      </c>
      <c r="C117" s="14">
        <v>1.7370824E7</v>
      </c>
      <c r="D117" s="14">
        <v>0.0</v>
      </c>
    </row>
    <row r="118">
      <c r="A118" s="8">
        <v>1.0</v>
      </c>
      <c r="B118" s="13" t="s">
        <v>7664</v>
      </c>
      <c r="C118" s="14">
        <v>1.9234999E7</v>
      </c>
      <c r="D118" s="14">
        <v>0.0</v>
      </c>
    </row>
    <row r="119">
      <c r="A119" s="8">
        <v>1.0</v>
      </c>
      <c r="B119" s="13" t="s">
        <v>7664</v>
      </c>
      <c r="C119" s="14">
        <v>1.3073966E7</v>
      </c>
      <c r="D119" s="14">
        <v>208.0</v>
      </c>
    </row>
    <row r="120">
      <c r="A120" s="8">
        <v>1.0</v>
      </c>
      <c r="B120" s="13" t="s">
        <v>7663</v>
      </c>
      <c r="C120" s="14">
        <v>1.0565434E7</v>
      </c>
      <c r="D120" s="14">
        <v>0.0</v>
      </c>
    </row>
    <row r="121">
      <c r="A121" s="8">
        <v>1.0</v>
      </c>
      <c r="B121" s="13" t="s">
        <v>7664</v>
      </c>
      <c r="C121" s="14">
        <v>5870684.0</v>
      </c>
      <c r="D121" s="14">
        <v>104.0</v>
      </c>
    </row>
    <row r="122">
      <c r="A122" s="8">
        <v>1.0</v>
      </c>
      <c r="B122" s="13" t="s">
        <v>7663</v>
      </c>
      <c r="C122" s="14">
        <v>1094619.0</v>
      </c>
      <c r="D122" s="14">
        <v>0.0</v>
      </c>
    </row>
    <row r="123">
      <c r="A123" s="8">
        <v>1.0</v>
      </c>
      <c r="B123" s="13" t="s">
        <v>7663</v>
      </c>
      <c r="C123" s="14">
        <v>7827.0</v>
      </c>
      <c r="D123" s="14">
        <v>104.0</v>
      </c>
    </row>
    <row r="124">
      <c r="A124" s="8">
        <v>1.0</v>
      </c>
      <c r="B124" s="13" t="s">
        <v>7663</v>
      </c>
      <c r="C124" s="14">
        <v>2784034.0</v>
      </c>
      <c r="D124" s="14">
        <v>0.0</v>
      </c>
    </row>
    <row r="125">
      <c r="A125" s="8">
        <v>1.0</v>
      </c>
      <c r="B125" s="13" t="s">
        <v>7663</v>
      </c>
      <c r="C125" s="14">
        <v>1.4013514E7</v>
      </c>
      <c r="D125" s="14">
        <v>104.0</v>
      </c>
    </row>
    <row r="126">
      <c r="A126" s="8">
        <v>1.0</v>
      </c>
      <c r="B126" s="13" t="s">
        <v>7663</v>
      </c>
      <c r="C126" s="14">
        <v>1.9017975E7</v>
      </c>
      <c r="D126" s="14">
        <v>0.0</v>
      </c>
    </row>
    <row r="127">
      <c r="A127" s="8">
        <v>1.0</v>
      </c>
      <c r="B127" s="13" t="s">
        <v>7663</v>
      </c>
      <c r="C127" s="14">
        <v>1.0065174E7</v>
      </c>
      <c r="D127" s="14">
        <v>0.0</v>
      </c>
    </row>
    <row r="128">
      <c r="A128" s="8">
        <v>1.0</v>
      </c>
      <c r="B128" s="13" t="s">
        <v>7664</v>
      </c>
      <c r="C128" s="14">
        <v>496653.0</v>
      </c>
      <c r="D128" s="14">
        <v>936.0</v>
      </c>
    </row>
    <row r="129">
      <c r="A129" s="8">
        <v>1.0</v>
      </c>
      <c r="B129" s="13" t="s">
        <v>7663</v>
      </c>
      <c r="C129" s="14">
        <v>9624520.0</v>
      </c>
      <c r="D129" s="14">
        <v>615.0</v>
      </c>
    </row>
    <row r="130">
      <c r="A130" s="8">
        <v>1.0</v>
      </c>
      <c r="B130" s="13" t="s">
        <v>7664</v>
      </c>
      <c r="C130" s="14">
        <v>702359.0</v>
      </c>
      <c r="D130" s="14">
        <v>208.0</v>
      </c>
    </row>
    <row r="131">
      <c r="A131" s="8">
        <v>1.0</v>
      </c>
      <c r="B131" s="13" t="s">
        <v>7664</v>
      </c>
      <c r="C131" s="14">
        <v>337822.0</v>
      </c>
      <c r="D131" s="14">
        <v>104.0</v>
      </c>
    </row>
    <row r="132">
      <c r="A132" s="8">
        <v>1.0</v>
      </c>
      <c r="B132" s="13" t="s">
        <v>7664</v>
      </c>
      <c r="C132" s="14">
        <v>77901.0</v>
      </c>
      <c r="D132" s="14">
        <v>104.0</v>
      </c>
    </row>
    <row r="133">
      <c r="A133" s="8">
        <v>1.0</v>
      </c>
      <c r="B133" s="13" t="s">
        <v>7664</v>
      </c>
      <c r="C133" s="14">
        <v>620693.0</v>
      </c>
      <c r="D133" s="14">
        <v>0.0</v>
      </c>
    </row>
    <row r="134">
      <c r="A134" s="8">
        <v>1.0</v>
      </c>
      <c r="B134" s="13" t="s">
        <v>7664</v>
      </c>
      <c r="C134" s="14">
        <v>242176.0</v>
      </c>
      <c r="D134" s="14">
        <v>104.0</v>
      </c>
    </row>
    <row r="135">
      <c r="A135" s="8">
        <v>1.0</v>
      </c>
      <c r="B135" s="13" t="s">
        <v>7664</v>
      </c>
      <c r="C135" s="14">
        <v>1.0462636E7</v>
      </c>
      <c r="D135" s="14">
        <v>104.0</v>
      </c>
    </row>
    <row r="136">
      <c r="A136" s="8">
        <v>1.0</v>
      </c>
      <c r="B136" s="13" t="s">
        <v>7664</v>
      </c>
      <c r="C136" s="14">
        <v>9418086.0</v>
      </c>
      <c r="D136" s="14">
        <v>0.0</v>
      </c>
    </row>
    <row r="137">
      <c r="A137" s="8">
        <v>1.0</v>
      </c>
      <c r="B137" s="13" t="s">
        <v>7664</v>
      </c>
      <c r="C137" s="14">
        <v>4659766.0</v>
      </c>
      <c r="D137" s="14">
        <v>104.0</v>
      </c>
    </row>
    <row r="138">
      <c r="A138" s="8">
        <v>1.0</v>
      </c>
      <c r="B138" s="13" t="s">
        <v>7664</v>
      </c>
      <c r="C138" s="14">
        <v>113422.0</v>
      </c>
      <c r="D138" s="14">
        <v>14678.0</v>
      </c>
    </row>
    <row r="139">
      <c r="A139" s="8">
        <v>1.0</v>
      </c>
      <c r="B139" s="13" t="s">
        <v>7663</v>
      </c>
      <c r="C139" s="14">
        <v>6157978.0</v>
      </c>
      <c r="D139" s="14">
        <v>208.0</v>
      </c>
    </row>
    <row r="140">
      <c r="A140" s="8">
        <v>1.0</v>
      </c>
      <c r="B140" s="13" t="s">
        <v>7663</v>
      </c>
      <c r="C140" s="14">
        <v>1451601.0</v>
      </c>
      <c r="D140" s="14">
        <v>0.0</v>
      </c>
    </row>
    <row r="141">
      <c r="A141" s="8">
        <v>1.0</v>
      </c>
      <c r="B141" s="13" t="s">
        <v>7664</v>
      </c>
      <c r="C141" s="14">
        <v>8528980.0</v>
      </c>
      <c r="D141" s="14">
        <v>0.0</v>
      </c>
    </row>
    <row r="142">
      <c r="A142" s="8">
        <v>1.0</v>
      </c>
      <c r="B142" s="13" t="s">
        <v>7663</v>
      </c>
      <c r="C142" s="14">
        <v>2.0326119E7</v>
      </c>
      <c r="D142" s="14">
        <v>0.0</v>
      </c>
    </row>
    <row r="143">
      <c r="A143" s="8">
        <v>1.0</v>
      </c>
      <c r="B143" s="13" t="s">
        <v>7664</v>
      </c>
      <c r="C143" s="14">
        <v>1.6589629E7</v>
      </c>
      <c r="D143" s="14">
        <v>208.0</v>
      </c>
    </row>
    <row r="144">
      <c r="A144" s="8">
        <v>1.0</v>
      </c>
      <c r="B144" s="13" t="s">
        <v>7664</v>
      </c>
      <c r="C144" s="14">
        <v>1.2970256E7</v>
      </c>
      <c r="D144" s="14">
        <v>0.0</v>
      </c>
    </row>
    <row r="145">
      <c r="A145" s="8">
        <v>1.0</v>
      </c>
      <c r="B145" s="13" t="s">
        <v>7663</v>
      </c>
      <c r="C145" s="14">
        <v>9513726.0</v>
      </c>
      <c r="D145" s="14">
        <v>208.0</v>
      </c>
    </row>
    <row r="146">
      <c r="A146" s="8">
        <v>1.0</v>
      </c>
      <c r="B146" s="13" t="s">
        <v>7663</v>
      </c>
      <c r="C146" s="14">
        <v>780478.0</v>
      </c>
      <c r="D146" s="14">
        <v>907.0</v>
      </c>
    </row>
    <row r="147">
      <c r="A147" s="8">
        <v>1.0</v>
      </c>
      <c r="B147" s="13" t="s">
        <v>7663</v>
      </c>
      <c r="C147" s="14">
        <v>284955.0</v>
      </c>
      <c r="D147" s="14">
        <v>1348.0</v>
      </c>
    </row>
    <row r="148">
      <c r="A148" s="8">
        <v>1.0</v>
      </c>
      <c r="B148" s="13" t="s">
        <v>7664</v>
      </c>
      <c r="C148" s="14">
        <v>3219964.0</v>
      </c>
      <c r="D148" s="14">
        <v>611.0</v>
      </c>
    </row>
    <row r="149">
      <c r="A149" s="8">
        <v>1.0</v>
      </c>
      <c r="B149" s="13" t="s">
        <v>7663</v>
      </c>
      <c r="C149" s="14">
        <v>3024764.0</v>
      </c>
      <c r="D149" s="14">
        <v>0.0</v>
      </c>
    </row>
    <row r="150">
      <c r="A150" s="8">
        <v>1.0</v>
      </c>
      <c r="B150" s="13" t="s">
        <v>7663</v>
      </c>
      <c r="C150" s="14">
        <v>1.0517004E7</v>
      </c>
      <c r="D150" s="14">
        <v>208.0</v>
      </c>
    </row>
    <row r="151">
      <c r="A151" s="8">
        <v>1.0</v>
      </c>
      <c r="B151" s="13" t="s">
        <v>7663</v>
      </c>
      <c r="C151" s="14">
        <v>256277.0</v>
      </c>
      <c r="D151" s="14">
        <v>0.0</v>
      </c>
    </row>
    <row r="152">
      <c r="A152" s="8">
        <v>1.0</v>
      </c>
      <c r="B152" s="13" t="s">
        <v>7664</v>
      </c>
      <c r="C152" s="14">
        <v>1.7736538E7</v>
      </c>
      <c r="D152" s="14">
        <v>0.0</v>
      </c>
    </row>
    <row r="153">
      <c r="A153" s="8">
        <v>1.0</v>
      </c>
      <c r="B153" s="13" t="s">
        <v>7664</v>
      </c>
      <c r="C153" s="14">
        <v>1061037.0</v>
      </c>
      <c r="D153" s="14">
        <v>0.0</v>
      </c>
    </row>
    <row r="154">
      <c r="A154" s="8">
        <v>1.0</v>
      </c>
      <c r="B154" s="13" t="s">
        <v>7663</v>
      </c>
      <c r="C154" s="14">
        <v>1.0178252E7</v>
      </c>
      <c r="D154" s="14">
        <v>0.0</v>
      </c>
    </row>
    <row r="155">
      <c r="A155" s="8">
        <v>1.0</v>
      </c>
      <c r="B155" s="13" t="s">
        <v>7663</v>
      </c>
      <c r="C155" s="14">
        <v>85917.0</v>
      </c>
      <c r="D155" s="14">
        <v>0.0</v>
      </c>
    </row>
    <row r="156">
      <c r="A156" s="8">
        <v>1.0</v>
      </c>
      <c r="B156" s="13" t="s">
        <v>7663</v>
      </c>
      <c r="C156" s="14">
        <v>8036154.0</v>
      </c>
      <c r="D156" s="14">
        <v>208.0</v>
      </c>
    </row>
    <row r="157">
      <c r="A157" s="8">
        <v>1.0</v>
      </c>
      <c r="B157" s="13" t="s">
        <v>7664</v>
      </c>
      <c r="C157" s="14">
        <v>181628.0</v>
      </c>
      <c r="D157" s="14">
        <v>208.0</v>
      </c>
    </row>
    <row r="158">
      <c r="A158" s="8">
        <v>1.0</v>
      </c>
      <c r="B158" s="13" t="s">
        <v>7663</v>
      </c>
      <c r="C158" s="14">
        <v>1225145.0</v>
      </c>
      <c r="D158" s="14">
        <v>0.0</v>
      </c>
    </row>
    <row r="159">
      <c r="A159" s="8">
        <v>1.0</v>
      </c>
      <c r="B159" s="13" t="s">
        <v>7664</v>
      </c>
      <c r="C159" s="14">
        <v>537195.0</v>
      </c>
      <c r="D159" s="14">
        <v>0.0</v>
      </c>
    </row>
    <row r="160">
      <c r="A160" s="8">
        <v>1.0</v>
      </c>
      <c r="B160" s="13" t="s">
        <v>7664</v>
      </c>
      <c r="C160" s="14">
        <v>4882320.0</v>
      </c>
      <c r="D160" s="14">
        <v>208.0</v>
      </c>
    </row>
    <row r="161">
      <c r="A161" s="8">
        <v>1.0</v>
      </c>
      <c r="B161" s="13" t="s">
        <v>7663</v>
      </c>
      <c r="C161" s="14">
        <v>1.0749814E7</v>
      </c>
      <c r="D161" s="14">
        <v>208.0</v>
      </c>
    </row>
    <row r="162">
      <c r="A162" s="8">
        <v>1.0</v>
      </c>
      <c r="B162" s="13" t="s">
        <v>7663</v>
      </c>
      <c r="C162" s="14">
        <v>406727.0</v>
      </c>
      <c r="D162" s="14">
        <v>208.0</v>
      </c>
    </row>
    <row r="163">
      <c r="A163" s="8">
        <v>1.0</v>
      </c>
      <c r="B163" s="13" t="s">
        <v>7663</v>
      </c>
      <c r="C163" s="14">
        <v>789398.0</v>
      </c>
      <c r="D163" s="14">
        <v>728.0</v>
      </c>
    </row>
    <row r="164">
      <c r="A164" s="8">
        <v>1.0</v>
      </c>
      <c r="B164" s="13" t="s">
        <v>7664</v>
      </c>
      <c r="C164" s="14">
        <v>400766.0</v>
      </c>
      <c r="D164" s="14">
        <v>0.0</v>
      </c>
    </row>
    <row r="165">
      <c r="A165" s="8">
        <v>1.0</v>
      </c>
      <c r="B165" s="13" t="s">
        <v>7664</v>
      </c>
      <c r="C165" s="14">
        <v>8791231.0</v>
      </c>
      <c r="D165" s="14">
        <v>0.0</v>
      </c>
    </row>
    <row r="166">
      <c r="A166" s="8">
        <v>1.0</v>
      </c>
      <c r="B166" s="13" t="s">
        <v>7664</v>
      </c>
      <c r="C166" s="14">
        <v>6116244.0</v>
      </c>
      <c r="D166" s="14">
        <v>0.0</v>
      </c>
    </row>
    <row r="167">
      <c r="A167" s="8">
        <v>1.0</v>
      </c>
      <c r="B167" s="13" t="s">
        <v>7664</v>
      </c>
      <c r="C167" s="14">
        <v>731206.0</v>
      </c>
      <c r="D167" s="14">
        <v>0.0</v>
      </c>
    </row>
    <row r="168">
      <c r="A168" s="8">
        <v>1.0</v>
      </c>
      <c r="B168" s="13" t="s">
        <v>7664</v>
      </c>
      <c r="C168" s="14">
        <v>1.9135573E7</v>
      </c>
      <c r="D168" s="14">
        <v>616.0</v>
      </c>
    </row>
    <row r="169">
      <c r="A169" s="8">
        <v>1.0</v>
      </c>
      <c r="B169" s="13" t="s">
        <v>7663</v>
      </c>
      <c r="C169" s="14">
        <v>166060.0</v>
      </c>
      <c r="D169" s="14">
        <v>208.0</v>
      </c>
    </row>
    <row r="170">
      <c r="A170" s="8">
        <v>1.0</v>
      </c>
      <c r="B170" s="13" t="s">
        <v>7663</v>
      </c>
      <c r="C170" s="14">
        <v>1.5063929E7</v>
      </c>
      <c r="D170" s="14">
        <v>0.0</v>
      </c>
    </row>
    <row r="171">
      <c r="A171" s="8">
        <v>1.0</v>
      </c>
      <c r="B171" s="13" t="s">
        <v>7664</v>
      </c>
      <c r="C171" s="14">
        <v>3399200.0</v>
      </c>
      <c r="D171" s="14">
        <v>0.0</v>
      </c>
    </row>
    <row r="172">
      <c r="A172" s="8">
        <v>1.0</v>
      </c>
      <c r="B172" s="13" t="s">
        <v>7664</v>
      </c>
      <c r="C172" s="14">
        <v>9949.0</v>
      </c>
      <c r="D172" s="14">
        <v>936.0</v>
      </c>
    </row>
    <row r="173">
      <c r="A173" s="8">
        <v>1.0</v>
      </c>
      <c r="B173" s="13" t="s">
        <v>7664</v>
      </c>
      <c r="C173" s="14">
        <v>1277983.0</v>
      </c>
      <c r="D173" s="14">
        <v>0.0</v>
      </c>
    </row>
    <row r="174">
      <c r="A174" s="8">
        <v>1.0</v>
      </c>
      <c r="B174" s="13" t="s">
        <v>7663</v>
      </c>
      <c r="C174" s="14">
        <v>803187.0</v>
      </c>
      <c r="D174" s="14">
        <v>0.0</v>
      </c>
    </row>
    <row r="175">
      <c r="A175" s="8">
        <v>1.0</v>
      </c>
      <c r="B175" s="13" t="s">
        <v>7663</v>
      </c>
      <c r="C175" s="14">
        <v>13730.0</v>
      </c>
      <c r="D175" s="14">
        <v>654.0</v>
      </c>
    </row>
    <row r="176">
      <c r="A176" s="8">
        <v>1.0</v>
      </c>
      <c r="B176" s="13" t="s">
        <v>7663</v>
      </c>
      <c r="C176" s="14">
        <v>1517515.0</v>
      </c>
      <c r="D176" s="14">
        <v>0.0</v>
      </c>
    </row>
    <row r="177">
      <c r="A177" s="8">
        <v>1.0</v>
      </c>
      <c r="B177" s="13" t="s">
        <v>7663</v>
      </c>
      <c r="C177" s="14">
        <v>22163.0</v>
      </c>
      <c r="D177" s="14">
        <v>1456.0</v>
      </c>
    </row>
    <row r="178">
      <c r="A178" s="8">
        <v>1.0</v>
      </c>
      <c r="B178" s="13" t="s">
        <v>7663</v>
      </c>
      <c r="C178" s="14">
        <v>443601.0</v>
      </c>
      <c r="D178" s="14">
        <v>728.0</v>
      </c>
    </row>
    <row r="179">
      <c r="A179" s="8">
        <v>1.0</v>
      </c>
      <c r="B179" s="13" t="s">
        <v>7663</v>
      </c>
      <c r="C179" s="14">
        <v>119405.0</v>
      </c>
      <c r="D179" s="14">
        <v>1755.0</v>
      </c>
    </row>
    <row r="180">
      <c r="A180" s="8">
        <v>1.0</v>
      </c>
      <c r="B180" s="13" t="s">
        <v>7664</v>
      </c>
      <c r="C180" s="14">
        <v>763954.0</v>
      </c>
      <c r="D180" s="14">
        <v>247.0</v>
      </c>
    </row>
    <row r="181">
      <c r="A181" s="8">
        <v>1.0</v>
      </c>
      <c r="B181" s="13" t="s">
        <v>7664</v>
      </c>
      <c r="C181" s="14">
        <v>3902924.0</v>
      </c>
      <c r="D181" s="14">
        <v>0.0</v>
      </c>
    </row>
    <row r="182">
      <c r="A182" s="8">
        <v>1.0</v>
      </c>
      <c r="B182" s="13" t="s">
        <v>7664</v>
      </c>
      <c r="C182" s="14">
        <v>941789.0</v>
      </c>
      <c r="D182" s="14">
        <v>0.0</v>
      </c>
    </row>
    <row r="183">
      <c r="A183" s="8">
        <v>1.0</v>
      </c>
      <c r="B183" s="13" t="s">
        <v>7663</v>
      </c>
      <c r="C183" s="14">
        <v>289343.0</v>
      </c>
      <c r="D183" s="14">
        <v>161.0</v>
      </c>
    </row>
    <row r="184">
      <c r="A184" s="8">
        <v>1.0</v>
      </c>
      <c r="B184" s="13" t="s">
        <v>7663</v>
      </c>
      <c r="C184" s="14">
        <v>7080.0</v>
      </c>
      <c r="D184" s="14">
        <v>1040.0</v>
      </c>
    </row>
    <row r="185">
      <c r="A185" s="8">
        <v>1.0</v>
      </c>
      <c r="B185" s="13" t="s">
        <v>7663</v>
      </c>
      <c r="C185" s="14">
        <v>154655.0</v>
      </c>
      <c r="D185" s="14">
        <v>0.0</v>
      </c>
    </row>
    <row r="186">
      <c r="A186" s="8">
        <v>1.0</v>
      </c>
      <c r="B186" s="13" t="s">
        <v>7663</v>
      </c>
      <c r="C186" s="14">
        <v>816330.0</v>
      </c>
      <c r="D186" s="14">
        <v>0.0</v>
      </c>
    </row>
    <row r="187">
      <c r="A187" s="8">
        <v>1.0</v>
      </c>
      <c r="B187" s="13" t="s">
        <v>7663</v>
      </c>
      <c r="C187" s="14">
        <v>2277294.0</v>
      </c>
      <c r="D187" s="14">
        <v>0.0</v>
      </c>
    </row>
    <row r="188">
      <c r="A188" s="8">
        <v>1.0</v>
      </c>
      <c r="B188" s="13" t="s">
        <v>7664</v>
      </c>
      <c r="C188" s="14">
        <v>490141.0</v>
      </c>
      <c r="D188" s="14">
        <v>312.0</v>
      </c>
    </row>
    <row r="189">
      <c r="A189" s="8">
        <v>1.0</v>
      </c>
      <c r="B189" s="13" t="s">
        <v>7664</v>
      </c>
      <c r="C189" s="14">
        <v>1124905.0</v>
      </c>
      <c r="D189" s="14">
        <v>0.0</v>
      </c>
    </row>
    <row r="190">
      <c r="A190" s="8">
        <v>1.0</v>
      </c>
      <c r="B190" s="13" t="s">
        <v>7664</v>
      </c>
      <c r="C190" s="14">
        <v>104696.0</v>
      </c>
      <c r="D190" s="14">
        <v>0.0</v>
      </c>
    </row>
    <row r="191">
      <c r="A191" s="8">
        <v>1.0</v>
      </c>
      <c r="B191" s="13" t="s">
        <v>7664</v>
      </c>
      <c r="C191" s="14">
        <v>9594368.0</v>
      </c>
      <c r="D191" s="14">
        <v>208.0</v>
      </c>
    </row>
    <row r="192">
      <c r="A192" s="8">
        <v>1.0</v>
      </c>
      <c r="B192" s="13" t="s">
        <v>7664</v>
      </c>
      <c r="C192" s="14">
        <v>1656505.0</v>
      </c>
      <c r="D192" s="14">
        <v>143.0</v>
      </c>
    </row>
    <row r="193">
      <c r="A193" s="8">
        <v>1.0</v>
      </c>
      <c r="B193" s="13" t="s">
        <v>7663</v>
      </c>
      <c r="C193" s="14">
        <v>191155.0</v>
      </c>
      <c r="D193" s="14">
        <v>507.0</v>
      </c>
    </row>
    <row r="194">
      <c r="A194" s="8">
        <v>1.0</v>
      </c>
      <c r="B194" s="13" t="s">
        <v>7664</v>
      </c>
      <c r="C194" s="14">
        <v>815083.0</v>
      </c>
      <c r="D194" s="14">
        <v>0.0</v>
      </c>
    </row>
    <row r="195">
      <c r="A195" s="8">
        <v>1.0</v>
      </c>
      <c r="B195" s="13" t="s">
        <v>7664</v>
      </c>
      <c r="C195" s="14">
        <v>1.10043E7</v>
      </c>
      <c r="D195" s="14">
        <v>816.0</v>
      </c>
    </row>
    <row r="196">
      <c r="A196" s="8">
        <v>1.0</v>
      </c>
      <c r="B196" s="13" t="s">
        <v>7664</v>
      </c>
      <c r="C196" s="14">
        <v>1.9006823E7</v>
      </c>
      <c r="D196" s="14">
        <v>208.0</v>
      </c>
    </row>
    <row r="197">
      <c r="A197" s="8">
        <v>1.0</v>
      </c>
      <c r="B197" s="13" t="s">
        <v>7664</v>
      </c>
      <c r="C197" s="14">
        <v>954506.0</v>
      </c>
      <c r="D197" s="14">
        <v>208.0</v>
      </c>
    </row>
    <row r="198">
      <c r="A198" s="8">
        <v>1.0</v>
      </c>
      <c r="B198" s="13" t="s">
        <v>7664</v>
      </c>
      <c r="C198" s="14">
        <v>1569901.0</v>
      </c>
      <c r="D198" s="14">
        <v>0.0</v>
      </c>
    </row>
    <row r="199">
      <c r="A199" s="8">
        <v>1.0</v>
      </c>
      <c r="B199" s="13" t="s">
        <v>7663</v>
      </c>
      <c r="C199" s="14">
        <v>339559.0</v>
      </c>
      <c r="D199" s="14">
        <v>43.0</v>
      </c>
    </row>
    <row r="200">
      <c r="A200" s="8">
        <v>1.0</v>
      </c>
      <c r="B200" s="13" t="s">
        <v>7664</v>
      </c>
      <c r="C200" s="14">
        <v>3371226.0</v>
      </c>
      <c r="D200" s="14">
        <v>416.0</v>
      </c>
    </row>
    <row r="201">
      <c r="A201" s="8">
        <v>1.0</v>
      </c>
      <c r="B201" s="13" t="s">
        <v>7663</v>
      </c>
      <c r="C201" s="14">
        <v>389943.0</v>
      </c>
      <c r="D201" s="14">
        <v>0.0</v>
      </c>
    </row>
    <row r="202">
      <c r="A202" s="8">
        <v>1.0</v>
      </c>
      <c r="B202" s="13" t="s">
        <v>7663</v>
      </c>
      <c r="C202" s="14">
        <v>6294970.0</v>
      </c>
      <c r="D202" s="14">
        <v>416.0</v>
      </c>
    </row>
    <row r="203">
      <c r="A203" s="8">
        <v>1.0</v>
      </c>
      <c r="B203" s="13" t="s">
        <v>7664</v>
      </c>
      <c r="C203" s="14">
        <v>5564958.0</v>
      </c>
      <c r="D203" s="14">
        <v>0.0</v>
      </c>
    </row>
    <row r="204">
      <c r="A204" s="8">
        <v>1.0</v>
      </c>
      <c r="B204" s="13" t="s">
        <v>7664</v>
      </c>
      <c r="C204" s="14">
        <v>1.2854128E7</v>
      </c>
      <c r="D204" s="14">
        <v>1571.0</v>
      </c>
    </row>
    <row r="205">
      <c r="A205" s="8">
        <v>1.0</v>
      </c>
      <c r="B205" s="13" t="s">
        <v>7664</v>
      </c>
      <c r="C205" s="14">
        <v>1.9924787E7</v>
      </c>
      <c r="D205" s="14">
        <v>8134.0</v>
      </c>
    </row>
    <row r="206">
      <c r="A206" s="8">
        <v>1.0</v>
      </c>
      <c r="B206" s="13" t="s">
        <v>7663</v>
      </c>
      <c r="C206" s="14">
        <v>5196932.0</v>
      </c>
      <c r="D206" s="14">
        <v>0.0</v>
      </c>
    </row>
    <row r="207">
      <c r="A207" s="8">
        <v>1.0</v>
      </c>
      <c r="B207" s="13" t="s">
        <v>7663</v>
      </c>
      <c r="C207" s="14">
        <v>269359.0</v>
      </c>
      <c r="D207" s="14">
        <v>3610.0</v>
      </c>
    </row>
    <row r="208">
      <c r="A208" s="8">
        <v>1.0</v>
      </c>
      <c r="B208" s="13" t="s">
        <v>7663</v>
      </c>
      <c r="C208" s="14">
        <v>1.2897854E7</v>
      </c>
      <c r="D208" s="14">
        <v>507.0</v>
      </c>
    </row>
    <row r="209">
      <c r="A209" s="8">
        <v>1.0</v>
      </c>
      <c r="B209" s="13" t="s">
        <v>7664</v>
      </c>
      <c r="C209" s="14">
        <v>97902.0</v>
      </c>
      <c r="D209" s="14">
        <v>2217.0</v>
      </c>
    </row>
    <row r="210">
      <c r="A210" s="8">
        <v>1.0</v>
      </c>
      <c r="B210" s="13" t="s">
        <v>7664</v>
      </c>
      <c r="C210" s="14">
        <v>1139937.0</v>
      </c>
      <c r="D210" s="14">
        <v>806.0</v>
      </c>
    </row>
    <row r="211">
      <c r="A211" s="8">
        <v>1.0</v>
      </c>
      <c r="B211" s="13" t="s">
        <v>7663</v>
      </c>
      <c r="C211" s="14">
        <v>3796036.0</v>
      </c>
      <c r="D211" s="14">
        <v>0.0</v>
      </c>
    </row>
    <row r="212">
      <c r="A212" s="8">
        <v>1.0</v>
      </c>
      <c r="B212" s="13" t="s">
        <v>7664</v>
      </c>
      <c r="C212" s="14">
        <v>637534.0</v>
      </c>
      <c r="D212" s="14">
        <v>13290.0</v>
      </c>
    </row>
    <row r="213">
      <c r="A213" s="8">
        <v>1.0</v>
      </c>
      <c r="B213" s="13" t="s">
        <v>7663</v>
      </c>
      <c r="C213" s="14">
        <v>7435716.0</v>
      </c>
      <c r="D213" s="14">
        <v>395.0</v>
      </c>
    </row>
    <row r="214">
      <c r="A214" s="8">
        <v>1.0</v>
      </c>
      <c r="B214" s="13" t="s">
        <v>7664</v>
      </c>
      <c r="C214" s="14">
        <v>177768.0</v>
      </c>
      <c r="D214" s="14">
        <v>1099.0</v>
      </c>
    </row>
    <row r="215">
      <c r="A215" s="8">
        <v>1.0</v>
      </c>
      <c r="B215" s="13" t="s">
        <v>7663</v>
      </c>
      <c r="C215" s="14">
        <v>1083000.0</v>
      </c>
      <c r="D215" s="14">
        <v>0.0</v>
      </c>
    </row>
    <row r="216">
      <c r="A216" s="8">
        <v>1.0</v>
      </c>
      <c r="B216" s="13" t="s">
        <v>7663</v>
      </c>
      <c r="C216" s="14">
        <v>443191.0</v>
      </c>
      <c r="D216" s="14">
        <v>3930.0</v>
      </c>
    </row>
    <row r="217">
      <c r="A217" s="8">
        <v>1.0</v>
      </c>
      <c r="B217" s="13" t="s">
        <v>7664</v>
      </c>
      <c r="C217" s="14">
        <v>1957501.0</v>
      </c>
      <c r="D217" s="14">
        <v>3598.0</v>
      </c>
    </row>
    <row r="218">
      <c r="A218" s="8">
        <v>1.0</v>
      </c>
      <c r="B218" s="13" t="s">
        <v>7663</v>
      </c>
      <c r="C218" s="14">
        <v>1653023.0</v>
      </c>
      <c r="D218" s="14">
        <v>1098.0</v>
      </c>
    </row>
    <row r="219">
      <c r="A219" s="8">
        <v>1.0</v>
      </c>
      <c r="B219" s="13" t="s">
        <v>7663</v>
      </c>
      <c r="C219" s="14">
        <v>51802.0</v>
      </c>
      <c r="D219" s="14">
        <v>6149.0</v>
      </c>
    </row>
    <row r="220">
      <c r="A220" s="8">
        <v>1.0</v>
      </c>
      <c r="B220" s="13" t="s">
        <v>7663</v>
      </c>
      <c r="C220" s="14">
        <v>770286.0</v>
      </c>
      <c r="D220" s="14">
        <v>806.0</v>
      </c>
    </row>
    <row r="221">
      <c r="A221" s="8">
        <v>1.0</v>
      </c>
      <c r="B221" s="13" t="s">
        <v>7664</v>
      </c>
      <c r="C221" s="14">
        <v>81219.0</v>
      </c>
      <c r="D221" s="14">
        <v>0.0</v>
      </c>
    </row>
    <row r="222">
      <c r="A222" s="8">
        <v>1.0</v>
      </c>
      <c r="B222" s="13" t="s">
        <v>7663</v>
      </c>
      <c r="C222" s="14">
        <v>8706128.0</v>
      </c>
      <c r="D222" s="14">
        <v>681.0</v>
      </c>
    </row>
    <row r="223">
      <c r="A223" s="8">
        <v>1.0</v>
      </c>
      <c r="B223" s="13" t="s">
        <v>7663</v>
      </c>
      <c r="C223" s="14">
        <v>113143.0</v>
      </c>
      <c r="D223" s="14">
        <v>11177.0</v>
      </c>
    </row>
    <row r="224">
      <c r="A224" s="8">
        <v>1.0</v>
      </c>
      <c r="B224" s="13" t="s">
        <v>7664</v>
      </c>
      <c r="C224" s="14">
        <v>1.2588936E7</v>
      </c>
      <c r="D224" s="14">
        <v>1373.0</v>
      </c>
    </row>
    <row r="225">
      <c r="A225" s="8">
        <v>1.0</v>
      </c>
      <c r="B225" s="13" t="s">
        <v>7664</v>
      </c>
      <c r="C225" s="14">
        <v>9542842.0</v>
      </c>
      <c r="D225" s="14">
        <v>304.0</v>
      </c>
    </row>
    <row r="226">
      <c r="A226" s="8">
        <v>1.0</v>
      </c>
      <c r="B226" s="13" t="s">
        <v>7663</v>
      </c>
      <c r="C226" s="14">
        <v>8751426.0</v>
      </c>
      <c r="D226" s="14">
        <v>2680.0</v>
      </c>
    </row>
    <row r="227">
      <c r="A227" s="8">
        <v>1.0</v>
      </c>
      <c r="B227" s="13" t="s">
        <v>7664</v>
      </c>
      <c r="C227" s="14">
        <v>1.9416099E7</v>
      </c>
      <c r="D227" s="14">
        <v>304.0</v>
      </c>
    </row>
    <row r="228">
      <c r="A228" s="8">
        <v>1.0</v>
      </c>
      <c r="B228" s="13" t="s">
        <v>7663</v>
      </c>
      <c r="C228" s="14">
        <v>2.1620717E7</v>
      </c>
      <c r="D228" s="14">
        <v>2340.0</v>
      </c>
    </row>
    <row r="229">
      <c r="A229" s="8">
        <v>1.0</v>
      </c>
      <c r="B229" s="13" t="s">
        <v>7663</v>
      </c>
      <c r="C229" s="14">
        <v>1.0640484E7</v>
      </c>
      <c r="D229" s="14">
        <v>499.0</v>
      </c>
    </row>
    <row r="230">
      <c r="A230" s="8">
        <v>1.0</v>
      </c>
      <c r="B230" s="13" t="s">
        <v>7664</v>
      </c>
      <c r="C230" s="14">
        <v>2.40395E7</v>
      </c>
      <c r="D230" s="14">
        <v>0.0</v>
      </c>
    </row>
    <row r="231">
      <c r="A231" s="8">
        <v>1.0</v>
      </c>
      <c r="B231" s="13" t="s">
        <v>7663</v>
      </c>
      <c r="C231" s="14">
        <v>1158550.0</v>
      </c>
      <c r="D231" s="14">
        <v>0.0</v>
      </c>
    </row>
    <row r="232">
      <c r="A232" s="8">
        <v>1.0</v>
      </c>
      <c r="B232" s="13" t="s">
        <v>7663</v>
      </c>
      <c r="C232" s="14">
        <v>8179368.0</v>
      </c>
      <c r="D232" s="14">
        <v>0.0</v>
      </c>
    </row>
    <row r="233">
      <c r="A233" s="8">
        <v>1.0</v>
      </c>
      <c r="B233" s="13" t="s">
        <v>7663</v>
      </c>
      <c r="C233" s="14">
        <v>2.2795992E7</v>
      </c>
      <c r="D233" s="14">
        <v>2118.0</v>
      </c>
    </row>
    <row r="234">
      <c r="A234" s="8">
        <v>1.0</v>
      </c>
      <c r="B234" s="13" t="s">
        <v>7664</v>
      </c>
      <c r="C234" s="14">
        <v>1.6699028E7</v>
      </c>
      <c r="D234" s="14">
        <v>10260.0</v>
      </c>
    </row>
    <row r="235">
      <c r="A235" s="8">
        <v>1.0</v>
      </c>
      <c r="B235" s="13" t="s">
        <v>7664</v>
      </c>
      <c r="C235" s="14">
        <v>1.8374302E7</v>
      </c>
      <c r="D235" s="14">
        <v>1439.0</v>
      </c>
    </row>
    <row r="236">
      <c r="A236" s="8">
        <v>1.0</v>
      </c>
      <c r="B236" s="13" t="s">
        <v>7664</v>
      </c>
      <c r="C236" s="14">
        <v>1.1559664E7</v>
      </c>
      <c r="D236" s="14">
        <v>1348.0</v>
      </c>
    </row>
    <row r="237">
      <c r="A237" s="8">
        <v>1.0</v>
      </c>
      <c r="B237" s="13" t="s">
        <v>7663</v>
      </c>
      <c r="C237" s="14">
        <v>226097.0</v>
      </c>
      <c r="D237" s="14">
        <v>1710.0</v>
      </c>
    </row>
    <row r="238">
      <c r="A238" s="8">
        <v>1.0</v>
      </c>
      <c r="B238" s="13" t="s">
        <v>7663</v>
      </c>
      <c r="C238" s="14">
        <v>2.0316017E7</v>
      </c>
      <c r="D238" s="14">
        <v>0.0</v>
      </c>
    </row>
    <row r="239">
      <c r="A239" s="8">
        <v>1.0</v>
      </c>
      <c r="B239" s="13" t="s">
        <v>7664</v>
      </c>
      <c r="C239" s="14">
        <v>31161.0</v>
      </c>
      <c r="D239" s="14">
        <v>0.0</v>
      </c>
    </row>
    <row r="240">
      <c r="A240" s="8">
        <v>1.0</v>
      </c>
      <c r="B240" s="13" t="s">
        <v>7663</v>
      </c>
      <c r="C240" s="14">
        <v>9108791.0</v>
      </c>
      <c r="D240" s="14">
        <v>0.0</v>
      </c>
    </row>
    <row r="241">
      <c r="A241" s="8">
        <v>1.0</v>
      </c>
      <c r="B241" s="13" t="s">
        <v>7664</v>
      </c>
      <c r="C241" s="14">
        <v>95789.0</v>
      </c>
      <c r="D241" s="14">
        <v>2141.0</v>
      </c>
    </row>
    <row r="242">
      <c r="A242" s="8">
        <v>1.0</v>
      </c>
      <c r="B242" s="13" t="s">
        <v>7664</v>
      </c>
      <c r="C242" s="14">
        <v>2.3281752E7</v>
      </c>
      <c r="D242" s="14">
        <v>1814.0</v>
      </c>
    </row>
    <row r="243">
      <c r="A243" s="8">
        <v>1.0</v>
      </c>
      <c r="B243" s="13" t="s">
        <v>7664</v>
      </c>
      <c r="C243" s="14">
        <v>472343.0</v>
      </c>
      <c r="D243" s="14">
        <v>16898.0</v>
      </c>
    </row>
    <row r="244">
      <c r="A244" s="8">
        <v>1.0</v>
      </c>
      <c r="B244" s="13" t="s">
        <v>7664</v>
      </c>
      <c r="C244" s="14">
        <v>2.1853627E7</v>
      </c>
      <c r="D244" s="14">
        <v>0.0</v>
      </c>
    </row>
    <row r="245">
      <c r="A245" s="8">
        <v>1.0</v>
      </c>
      <c r="B245" s="13" t="s">
        <v>7664</v>
      </c>
      <c r="C245" s="14">
        <v>1.8112672E7</v>
      </c>
      <c r="D245" s="14">
        <v>0.0</v>
      </c>
    </row>
    <row r="246">
      <c r="A246" s="8">
        <v>1.0</v>
      </c>
      <c r="B246" s="13" t="s">
        <v>7664</v>
      </c>
      <c r="C246" s="14">
        <v>2.1555867E7</v>
      </c>
      <c r="D246" s="14">
        <v>0.0</v>
      </c>
    </row>
    <row r="247">
      <c r="A247" s="8">
        <v>1.0</v>
      </c>
      <c r="B247" s="13" t="s">
        <v>7663</v>
      </c>
      <c r="C247" s="14">
        <v>2.379274E7</v>
      </c>
      <c r="D247" s="14">
        <v>0.0</v>
      </c>
    </row>
    <row r="248">
      <c r="A248" s="8">
        <v>1.0</v>
      </c>
      <c r="B248" s="13" t="s">
        <v>7663</v>
      </c>
      <c r="C248" s="14">
        <v>1.6914354E7</v>
      </c>
      <c r="D248" s="14">
        <v>0.0</v>
      </c>
    </row>
    <row r="249">
      <c r="A249" s="8">
        <v>1.0</v>
      </c>
      <c r="B249" s="13" t="s">
        <v>7664</v>
      </c>
      <c r="C249" s="14">
        <v>1023972.0</v>
      </c>
      <c r="D249" s="14">
        <v>2607.0</v>
      </c>
    </row>
    <row r="250">
      <c r="A250" s="8">
        <v>1.0</v>
      </c>
      <c r="B250" s="13" t="s">
        <v>7663</v>
      </c>
      <c r="C250" s="14">
        <v>1.2333658E7</v>
      </c>
      <c r="D250" s="14">
        <v>0.0</v>
      </c>
    </row>
    <row r="251">
      <c r="A251" s="8">
        <v>1.0</v>
      </c>
      <c r="B251" s="13" t="s">
        <v>7663</v>
      </c>
      <c r="C251" s="14">
        <v>1.7104402E7</v>
      </c>
      <c r="D251" s="14">
        <v>806.0</v>
      </c>
    </row>
    <row r="252">
      <c r="A252" s="8">
        <v>1.0</v>
      </c>
      <c r="B252" s="13" t="s">
        <v>7664</v>
      </c>
      <c r="C252" s="14">
        <v>1.2061774E7</v>
      </c>
      <c r="D252" s="14">
        <v>1173.0</v>
      </c>
    </row>
    <row r="253">
      <c r="A253" s="8">
        <v>1.0</v>
      </c>
      <c r="B253" s="13" t="s">
        <v>7663</v>
      </c>
      <c r="C253" s="14">
        <v>3623158.0</v>
      </c>
      <c r="D253" s="14">
        <v>910.0</v>
      </c>
    </row>
    <row r="254">
      <c r="A254" s="8">
        <v>1.0</v>
      </c>
      <c r="B254" s="13" t="s">
        <v>7663</v>
      </c>
      <c r="C254" s="14">
        <v>1.1014618E7</v>
      </c>
      <c r="D254" s="14">
        <v>0.0</v>
      </c>
    </row>
    <row r="255">
      <c r="A255" s="8">
        <v>1.0</v>
      </c>
      <c r="B255" s="13" t="s">
        <v>7663</v>
      </c>
      <c r="C255" s="14">
        <v>1.0367348E7</v>
      </c>
      <c r="D255" s="14">
        <v>0.0</v>
      </c>
    </row>
    <row r="256">
      <c r="A256" s="8">
        <v>1.0</v>
      </c>
      <c r="B256" s="13" t="s">
        <v>7663</v>
      </c>
      <c r="C256" s="14">
        <v>506982.0</v>
      </c>
      <c r="D256" s="14">
        <v>403.0</v>
      </c>
    </row>
    <row r="257">
      <c r="A257" s="8">
        <v>1.0</v>
      </c>
      <c r="B257" s="13" t="s">
        <v>7664</v>
      </c>
      <c r="C257" s="14">
        <v>348171.0</v>
      </c>
      <c r="D257" s="14">
        <v>3303.0</v>
      </c>
    </row>
    <row r="258">
      <c r="A258" s="8">
        <v>1.0</v>
      </c>
      <c r="B258" s="13" t="s">
        <v>7664</v>
      </c>
      <c r="C258" s="14">
        <v>74361.0</v>
      </c>
      <c r="D258" s="14">
        <v>3315.0</v>
      </c>
    </row>
    <row r="259">
      <c r="A259" s="8">
        <v>1.0</v>
      </c>
      <c r="B259" s="13" t="s">
        <v>7663</v>
      </c>
      <c r="C259" s="14">
        <v>192524.0</v>
      </c>
      <c r="D259" s="14">
        <v>299.0</v>
      </c>
    </row>
    <row r="260">
      <c r="A260" s="8">
        <v>1.0</v>
      </c>
      <c r="B260" s="13" t="s">
        <v>7663</v>
      </c>
      <c r="C260" s="14">
        <v>1.0319534E7</v>
      </c>
      <c r="D260" s="14">
        <v>2525.0</v>
      </c>
    </row>
    <row r="261">
      <c r="A261" s="8">
        <v>1.0</v>
      </c>
      <c r="B261" s="13" t="s">
        <v>7664</v>
      </c>
      <c r="C261" s="14">
        <v>2.290684E7</v>
      </c>
      <c r="D261" s="14">
        <v>2421.0</v>
      </c>
    </row>
    <row r="262">
      <c r="A262" s="8">
        <v>1.0</v>
      </c>
      <c r="B262" s="13" t="s">
        <v>7663</v>
      </c>
      <c r="C262" s="14">
        <v>1.2671242E7</v>
      </c>
      <c r="D262" s="14">
        <v>2421.0</v>
      </c>
    </row>
    <row r="263">
      <c r="A263" s="8">
        <v>1.0</v>
      </c>
      <c r="B263" s="13" t="s">
        <v>7664</v>
      </c>
      <c r="C263" s="14">
        <v>291030.0</v>
      </c>
      <c r="D263" s="14">
        <v>3665.0</v>
      </c>
    </row>
    <row r="264">
      <c r="A264" s="8">
        <v>1.0</v>
      </c>
      <c r="B264" s="13" t="s">
        <v>7663</v>
      </c>
      <c r="C264" s="14">
        <v>1.2166394E7</v>
      </c>
      <c r="D264" s="14">
        <v>5006.0</v>
      </c>
    </row>
    <row r="265">
      <c r="A265" s="8">
        <v>1.0</v>
      </c>
      <c r="B265" s="13" t="s">
        <v>7663</v>
      </c>
      <c r="C265" s="14">
        <v>101674.0</v>
      </c>
      <c r="D265" s="14">
        <v>0.0</v>
      </c>
    </row>
    <row r="266">
      <c r="A266" s="8">
        <v>1.0</v>
      </c>
      <c r="B266" s="13" t="s">
        <v>7664</v>
      </c>
      <c r="C266" s="14">
        <v>788552.0</v>
      </c>
      <c r="D266" s="14">
        <v>8823.0</v>
      </c>
    </row>
    <row r="267">
      <c r="A267" s="8">
        <v>1.0</v>
      </c>
      <c r="B267" s="13" t="s">
        <v>7664</v>
      </c>
      <c r="C267" s="14">
        <v>9801782.0</v>
      </c>
      <c r="D267" s="14">
        <v>104.0</v>
      </c>
    </row>
    <row r="268">
      <c r="A268" s="8">
        <v>1.0</v>
      </c>
      <c r="B268" s="13" t="s">
        <v>7663</v>
      </c>
      <c r="C268" s="14">
        <v>1.0038448E7</v>
      </c>
      <c r="D268" s="14">
        <v>2080.0</v>
      </c>
    </row>
    <row r="269">
      <c r="A269" s="8">
        <v>1.0</v>
      </c>
      <c r="B269" s="13" t="s">
        <v>7663</v>
      </c>
      <c r="C269" s="14">
        <v>9726972.0</v>
      </c>
      <c r="D269" s="14">
        <v>832.0</v>
      </c>
    </row>
    <row r="270">
      <c r="A270" s="8">
        <v>1.0</v>
      </c>
      <c r="B270" s="13" t="s">
        <v>7664</v>
      </c>
      <c r="C270" s="14">
        <v>7533264.0</v>
      </c>
      <c r="D270" s="14">
        <v>0.0</v>
      </c>
    </row>
    <row r="271">
      <c r="A271" s="8">
        <v>1.0</v>
      </c>
      <c r="B271" s="13" t="s">
        <v>7664</v>
      </c>
      <c r="C271" s="14">
        <v>1165942.0</v>
      </c>
      <c r="D271" s="14">
        <v>4680.0</v>
      </c>
    </row>
    <row r="272">
      <c r="A272" s="8">
        <v>1.0</v>
      </c>
      <c r="B272" s="13" t="s">
        <v>7664</v>
      </c>
      <c r="C272" s="14">
        <v>1.1100512E7</v>
      </c>
      <c r="D272" s="14">
        <v>208.0</v>
      </c>
    </row>
    <row r="273">
      <c r="A273" s="8">
        <v>1.0</v>
      </c>
      <c r="B273" s="13" t="s">
        <v>7664</v>
      </c>
      <c r="C273" s="14">
        <v>1.0247664E7</v>
      </c>
      <c r="D273" s="14">
        <v>104.0</v>
      </c>
    </row>
    <row r="274">
      <c r="A274" s="8">
        <v>1.0</v>
      </c>
      <c r="B274" s="13" t="s">
        <v>7664</v>
      </c>
      <c r="C274" s="14">
        <v>2.2738916E7</v>
      </c>
      <c r="D274" s="14">
        <v>208.0</v>
      </c>
    </row>
    <row r="275">
      <c r="A275" s="8">
        <v>1.0</v>
      </c>
      <c r="B275" s="13" t="s">
        <v>7664</v>
      </c>
      <c r="C275" s="14">
        <v>517580.0</v>
      </c>
      <c r="D275" s="14">
        <v>312.0</v>
      </c>
    </row>
    <row r="276">
      <c r="A276" s="8">
        <v>1.0</v>
      </c>
      <c r="B276" s="13" t="s">
        <v>7664</v>
      </c>
      <c r="C276" s="14">
        <v>214142.0</v>
      </c>
      <c r="D276" s="14">
        <v>0.0</v>
      </c>
    </row>
    <row r="277">
      <c r="A277" s="8">
        <v>1.0</v>
      </c>
      <c r="B277" s="13" t="s">
        <v>7664</v>
      </c>
      <c r="C277" s="14">
        <v>324236.0</v>
      </c>
      <c r="D277" s="14">
        <v>208.0</v>
      </c>
    </row>
    <row r="278">
      <c r="A278" s="8">
        <v>1.0</v>
      </c>
      <c r="B278" s="13" t="s">
        <v>7663</v>
      </c>
      <c r="C278" s="14">
        <v>9511720.0</v>
      </c>
      <c r="D278" s="14">
        <v>208.0</v>
      </c>
    </row>
    <row r="279">
      <c r="A279" s="8">
        <v>1.0</v>
      </c>
      <c r="B279" s="13" t="s">
        <v>7664</v>
      </c>
      <c r="C279" s="14">
        <v>6028768.0</v>
      </c>
      <c r="D279" s="14">
        <v>208.0</v>
      </c>
    </row>
    <row r="280">
      <c r="A280" s="8">
        <v>1.0</v>
      </c>
      <c r="B280" s="13" t="s">
        <v>7663</v>
      </c>
      <c r="C280" s="14">
        <v>1.003396E7</v>
      </c>
      <c r="D280" s="14">
        <v>104.0</v>
      </c>
    </row>
    <row r="281">
      <c r="A281" s="8">
        <v>1.0</v>
      </c>
      <c r="B281" s="13" t="s">
        <v>7663</v>
      </c>
      <c r="C281" s="14">
        <v>1.5083633E7</v>
      </c>
      <c r="D281" s="14">
        <v>0.0</v>
      </c>
    </row>
    <row r="282">
      <c r="A282" s="8">
        <v>1.0</v>
      </c>
      <c r="B282" s="13" t="s">
        <v>7663</v>
      </c>
      <c r="C282" s="14">
        <v>1.1371756E7</v>
      </c>
      <c r="D282" s="14">
        <v>104.0</v>
      </c>
    </row>
    <row r="283">
      <c r="A283" s="8">
        <v>1.0</v>
      </c>
      <c r="B283" s="13" t="s">
        <v>7664</v>
      </c>
      <c r="C283" s="14">
        <v>2.0905121E7</v>
      </c>
      <c r="D283" s="14">
        <v>104.0</v>
      </c>
    </row>
    <row r="284">
      <c r="A284" s="8">
        <v>1.0</v>
      </c>
      <c r="B284" s="13" t="s">
        <v>7663</v>
      </c>
      <c r="C284" s="14">
        <v>186304.0</v>
      </c>
      <c r="D284" s="14">
        <v>312.0</v>
      </c>
    </row>
    <row r="285">
      <c r="A285" s="8">
        <v>1.0</v>
      </c>
      <c r="B285" s="13" t="s">
        <v>7663</v>
      </c>
      <c r="C285" s="14">
        <v>1.2679344E7</v>
      </c>
      <c r="D285" s="14">
        <v>104.0</v>
      </c>
    </row>
    <row r="286">
      <c r="A286" s="8">
        <v>1.0</v>
      </c>
      <c r="B286" s="13" t="s">
        <v>7663</v>
      </c>
      <c r="C286" s="14">
        <v>1.7755112E7</v>
      </c>
      <c r="D286" s="14">
        <v>104.0</v>
      </c>
    </row>
    <row r="287">
      <c r="A287" s="8">
        <v>1.0</v>
      </c>
      <c r="B287" s="13" t="s">
        <v>7664</v>
      </c>
      <c r="C287" s="14">
        <v>810548.0</v>
      </c>
      <c r="D287" s="14">
        <v>0.0</v>
      </c>
    </row>
    <row r="288">
      <c r="A288" s="8">
        <v>1.0</v>
      </c>
      <c r="B288" s="13" t="s">
        <v>7663</v>
      </c>
      <c r="C288" s="14">
        <v>1057130.0</v>
      </c>
      <c r="D288" s="14">
        <v>96.0</v>
      </c>
    </row>
    <row r="289">
      <c r="A289" s="8">
        <v>1.0</v>
      </c>
      <c r="B289" s="13" t="s">
        <v>7664</v>
      </c>
      <c r="C289" s="14">
        <v>337474.0</v>
      </c>
      <c r="D289" s="14">
        <v>624.0</v>
      </c>
    </row>
    <row r="290">
      <c r="A290" s="8">
        <v>1.0</v>
      </c>
      <c r="B290" s="13" t="s">
        <v>7663</v>
      </c>
      <c r="C290" s="14">
        <v>1627631.0</v>
      </c>
      <c r="D290" s="14">
        <v>0.0</v>
      </c>
    </row>
    <row r="291">
      <c r="A291" s="8">
        <v>1.0</v>
      </c>
      <c r="B291" s="13" t="s">
        <v>7664</v>
      </c>
      <c r="C291" s="14">
        <v>1505545.0</v>
      </c>
      <c r="D291" s="14">
        <v>0.0</v>
      </c>
    </row>
    <row r="292">
      <c r="A292" s="8">
        <v>1.0</v>
      </c>
      <c r="B292" s="13" t="s">
        <v>7663</v>
      </c>
      <c r="C292" s="14">
        <v>9201531.0</v>
      </c>
      <c r="D292" s="14">
        <v>104.0</v>
      </c>
    </row>
    <row r="293">
      <c r="A293" s="8">
        <v>1.0</v>
      </c>
      <c r="B293" s="13" t="s">
        <v>7664</v>
      </c>
      <c r="C293" s="14">
        <v>59298.0</v>
      </c>
      <c r="D293" s="14">
        <v>104.0</v>
      </c>
    </row>
    <row r="294">
      <c r="A294" s="8">
        <v>1.0</v>
      </c>
      <c r="B294" s="13" t="s">
        <v>7663</v>
      </c>
      <c r="C294" s="14">
        <v>1172878.0</v>
      </c>
      <c r="D294" s="14">
        <v>104.0</v>
      </c>
    </row>
    <row r="295">
      <c r="A295" s="8">
        <v>1.0</v>
      </c>
      <c r="B295" s="13" t="s">
        <v>7664</v>
      </c>
      <c r="C295" s="14">
        <v>14396.0</v>
      </c>
      <c r="D295" s="14">
        <v>104.0</v>
      </c>
    </row>
    <row r="296">
      <c r="A296" s="8">
        <v>1.0</v>
      </c>
      <c r="B296" s="13" t="s">
        <v>7663</v>
      </c>
      <c r="C296" s="14">
        <v>1.23333E7</v>
      </c>
      <c r="D296" s="14">
        <v>0.0</v>
      </c>
    </row>
    <row r="297">
      <c r="A297" s="8">
        <v>1.0</v>
      </c>
      <c r="B297" s="13" t="s">
        <v>7664</v>
      </c>
      <c r="C297" s="14">
        <v>3212896.0</v>
      </c>
      <c r="D297" s="14">
        <v>104.0</v>
      </c>
    </row>
    <row r="298">
      <c r="A298" s="8">
        <v>1.0</v>
      </c>
      <c r="B298" s="13" t="s">
        <v>7663</v>
      </c>
      <c r="C298" s="14">
        <v>5557406.0</v>
      </c>
      <c r="D298" s="14">
        <v>0.0</v>
      </c>
    </row>
    <row r="299">
      <c r="A299" s="8">
        <v>1.0</v>
      </c>
      <c r="B299" s="13" t="s">
        <v>7663</v>
      </c>
      <c r="C299" s="14">
        <v>457640.0</v>
      </c>
      <c r="D299" s="14">
        <v>312.0</v>
      </c>
    </row>
    <row r="300">
      <c r="A300" s="8">
        <v>1.0</v>
      </c>
      <c r="B300" s="13" t="s">
        <v>7664</v>
      </c>
      <c r="C300" s="14">
        <v>1.2457692E7</v>
      </c>
      <c r="D300" s="14">
        <v>0.0</v>
      </c>
    </row>
    <row r="301">
      <c r="A301" s="8">
        <v>1.0</v>
      </c>
      <c r="B301" s="13" t="s">
        <v>7663</v>
      </c>
      <c r="C301" s="14">
        <v>535878.0</v>
      </c>
      <c r="D301" s="14">
        <v>0.0</v>
      </c>
    </row>
    <row r="302">
      <c r="A302" s="8">
        <v>1.0</v>
      </c>
      <c r="B302" s="13" t="s">
        <v>7664</v>
      </c>
      <c r="C302" s="14">
        <v>9401100.0</v>
      </c>
      <c r="D302" s="14">
        <v>0.0</v>
      </c>
    </row>
    <row r="303">
      <c r="A303" s="8">
        <v>1.0</v>
      </c>
      <c r="B303" s="13" t="s">
        <v>7664</v>
      </c>
      <c r="C303" s="14">
        <v>1103907.0</v>
      </c>
      <c r="D303" s="14">
        <v>0.0</v>
      </c>
    </row>
    <row r="304">
      <c r="A304" s="8">
        <v>1.0</v>
      </c>
      <c r="B304" s="13" t="s">
        <v>7664</v>
      </c>
      <c r="C304" s="14">
        <v>26888.0</v>
      </c>
      <c r="D304" s="14">
        <v>0.0</v>
      </c>
    </row>
    <row r="305">
      <c r="A305" s="8">
        <v>1.0</v>
      </c>
      <c r="B305" s="13" t="s">
        <v>7664</v>
      </c>
      <c r="C305" s="14">
        <v>1.6501269E7</v>
      </c>
      <c r="D305" s="14">
        <v>104.0</v>
      </c>
    </row>
    <row r="306">
      <c r="A306" s="8">
        <v>1.0</v>
      </c>
      <c r="B306" s="13" t="s">
        <v>7664</v>
      </c>
      <c r="C306" s="14">
        <v>3812426.0</v>
      </c>
      <c r="D306" s="14">
        <v>0.0</v>
      </c>
    </row>
    <row r="307">
      <c r="A307" s="8">
        <v>1.0</v>
      </c>
      <c r="B307" s="13" t="s">
        <v>7663</v>
      </c>
      <c r="C307" s="14">
        <v>760497.0</v>
      </c>
      <c r="D307" s="14">
        <v>447.0</v>
      </c>
    </row>
    <row r="308">
      <c r="A308" s="8">
        <v>1.0</v>
      </c>
      <c r="B308" s="13" t="s">
        <v>7664</v>
      </c>
      <c r="C308" s="14">
        <v>2089309.0</v>
      </c>
      <c r="D308" s="14">
        <v>0.0</v>
      </c>
    </row>
    <row r="309">
      <c r="A309" s="8">
        <v>1.0</v>
      </c>
      <c r="B309" s="13" t="s">
        <v>7664</v>
      </c>
      <c r="C309" s="14">
        <v>9982916.0</v>
      </c>
      <c r="D309" s="14">
        <v>4337.0</v>
      </c>
    </row>
    <row r="310">
      <c r="A310" s="8">
        <v>1.0</v>
      </c>
      <c r="B310" s="13" t="s">
        <v>7663</v>
      </c>
      <c r="C310" s="14">
        <v>65689.0</v>
      </c>
      <c r="D310" s="14">
        <v>1144.0</v>
      </c>
    </row>
    <row r="311">
      <c r="A311" s="8">
        <v>1.0</v>
      </c>
      <c r="B311" s="13" t="s">
        <v>7664</v>
      </c>
      <c r="C311" s="14">
        <v>270034.0</v>
      </c>
      <c r="D311" s="14">
        <v>0.0</v>
      </c>
    </row>
    <row r="312">
      <c r="A312" s="8">
        <v>1.0</v>
      </c>
      <c r="B312" s="13" t="s">
        <v>7663</v>
      </c>
      <c r="C312" s="14">
        <v>430066.0</v>
      </c>
      <c r="D312" s="14">
        <v>2000.0</v>
      </c>
    </row>
    <row r="313">
      <c r="A313" s="8">
        <v>1.0</v>
      </c>
      <c r="B313" s="13" t="s">
        <v>7664</v>
      </c>
      <c r="C313" s="14">
        <v>382431.0</v>
      </c>
      <c r="D313" s="14">
        <v>0.0</v>
      </c>
    </row>
    <row r="314">
      <c r="A314" s="8">
        <v>1.0</v>
      </c>
      <c r="B314" s="13" t="s">
        <v>7663</v>
      </c>
      <c r="C314" s="14">
        <v>25296.0</v>
      </c>
      <c r="D314" s="14">
        <v>0.0</v>
      </c>
    </row>
    <row r="315">
      <c r="A315" s="8">
        <v>1.0</v>
      </c>
      <c r="B315" s="13" t="s">
        <v>7664</v>
      </c>
      <c r="C315" s="14">
        <v>92483.0</v>
      </c>
      <c r="D315" s="14">
        <v>0.0</v>
      </c>
    </row>
    <row r="316">
      <c r="A316" s="8">
        <v>1.0</v>
      </c>
      <c r="B316" s="13" t="s">
        <v>7664</v>
      </c>
      <c r="C316" s="14">
        <v>705687.0</v>
      </c>
      <c r="D316" s="14">
        <v>0.0</v>
      </c>
    </row>
    <row r="317">
      <c r="A317" s="8">
        <v>1.0</v>
      </c>
      <c r="B317" s="13" t="s">
        <v>7663</v>
      </c>
      <c r="C317" s="14">
        <v>229535.0</v>
      </c>
      <c r="D317" s="14">
        <v>0.0</v>
      </c>
    </row>
    <row r="318">
      <c r="A318" s="8">
        <v>1.0</v>
      </c>
      <c r="B318" s="13" t="s">
        <v>7664</v>
      </c>
      <c r="C318" s="14">
        <v>4935534.0</v>
      </c>
      <c r="D318" s="14">
        <v>0.0</v>
      </c>
    </row>
    <row r="319">
      <c r="A319" s="8">
        <v>1.0</v>
      </c>
      <c r="B319" s="13" t="s">
        <v>7663</v>
      </c>
      <c r="C319" s="14">
        <v>9313069.0</v>
      </c>
      <c r="D319" s="14">
        <v>0.0</v>
      </c>
    </row>
    <row r="320">
      <c r="A320" s="8">
        <v>1.0</v>
      </c>
      <c r="B320" s="13" t="s">
        <v>7664</v>
      </c>
      <c r="C320" s="14">
        <v>295169.0</v>
      </c>
      <c r="D320" s="14">
        <v>598.0</v>
      </c>
    </row>
    <row r="321">
      <c r="A321" s="8">
        <v>1.0</v>
      </c>
      <c r="B321" s="13" t="s">
        <v>7663</v>
      </c>
      <c r="C321" s="14">
        <v>728375.0</v>
      </c>
      <c r="D321" s="14">
        <v>1198.0</v>
      </c>
    </row>
    <row r="322">
      <c r="A322" s="8">
        <v>1.0</v>
      </c>
      <c r="B322" s="13" t="s">
        <v>7664</v>
      </c>
      <c r="C322" s="14">
        <v>240859.0</v>
      </c>
      <c r="D322" s="14">
        <v>4037.0</v>
      </c>
    </row>
    <row r="323">
      <c r="A323" s="8">
        <v>1.0</v>
      </c>
      <c r="B323" s="13" t="s">
        <v>7664</v>
      </c>
      <c r="C323" s="14">
        <v>54140.0</v>
      </c>
      <c r="D323" s="14">
        <v>4636.0</v>
      </c>
    </row>
    <row r="324">
      <c r="A324" s="8">
        <v>1.0</v>
      </c>
      <c r="B324" s="13" t="s">
        <v>7664</v>
      </c>
      <c r="C324" s="14">
        <v>9389432.0</v>
      </c>
      <c r="D324" s="14">
        <v>403.0</v>
      </c>
    </row>
    <row r="325">
      <c r="A325" s="8">
        <v>1.0</v>
      </c>
      <c r="B325" s="13" t="s">
        <v>7663</v>
      </c>
      <c r="C325" s="14">
        <v>2630622.0</v>
      </c>
      <c r="D325" s="14">
        <v>1297.0</v>
      </c>
    </row>
    <row r="326">
      <c r="A326" s="8">
        <v>1.0</v>
      </c>
      <c r="B326" s="13" t="s">
        <v>7663</v>
      </c>
      <c r="C326" s="14">
        <v>8813215.0</v>
      </c>
      <c r="D326" s="14">
        <v>299.0</v>
      </c>
    </row>
    <row r="327">
      <c r="A327" s="8">
        <v>1.0</v>
      </c>
      <c r="B327" s="13" t="s">
        <v>7663</v>
      </c>
      <c r="C327" s="14">
        <v>1.462941E7</v>
      </c>
      <c r="D327" s="14">
        <v>0.0</v>
      </c>
    </row>
    <row r="328">
      <c r="A328" s="8">
        <v>1.0</v>
      </c>
      <c r="B328" s="13" t="s">
        <v>7664</v>
      </c>
      <c r="C328" s="14">
        <v>1.5274293E7</v>
      </c>
      <c r="D328" s="14">
        <v>2138.0</v>
      </c>
    </row>
    <row r="329">
      <c r="A329" s="8">
        <v>1.0</v>
      </c>
      <c r="B329" s="13" t="s">
        <v>7663</v>
      </c>
      <c r="C329" s="14">
        <v>2.245526E7</v>
      </c>
      <c r="D329" s="14">
        <v>299.0</v>
      </c>
    </row>
    <row r="330">
      <c r="A330" s="8">
        <v>1.0</v>
      </c>
      <c r="B330" s="13" t="s">
        <v>7663</v>
      </c>
      <c r="C330" s="14">
        <v>2305468.0</v>
      </c>
      <c r="D330" s="14">
        <v>1508.0</v>
      </c>
    </row>
    <row r="331">
      <c r="A331" s="8">
        <v>1.0</v>
      </c>
      <c r="B331" s="13" t="s">
        <v>7663</v>
      </c>
      <c r="C331" s="14">
        <v>8180976.0</v>
      </c>
      <c r="D331" s="14">
        <v>2635.0</v>
      </c>
    </row>
    <row r="332">
      <c r="A332" s="8">
        <v>1.0</v>
      </c>
      <c r="B332" s="13" t="s">
        <v>7663</v>
      </c>
      <c r="C332" s="14">
        <v>1192008.0</v>
      </c>
      <c r="D332" s="14">
        <v>674.0</v>
      </c>
    </row>
    <row r="333">
      <c r="A333" s="8">
        <v>1.0</v>
      </c>
      <c r="B333" s="13" t="s">
        <v>7664</v>
      </c>
      <c r="C333" s="14">
        <v>370985.0</v>
      </c>
      <c r="D333" s="14">
        <v>0.0</v>
      </c>
    </row>
    <row r="334">
      <c r="A334" s="8">
        <v>1.0</v>
      </c>
      <c r="B334" s="13" t="s">
        <v>7664</v>
      </c>
      <c r="C334" s="14">
        <v>165984.0</v>
      </c>
      <c r="D334" s="14">
        <v>0.0</v>
      </c>
    </row>
    <row r="335">
      <c r="A335" s="8">
        <v>1.0</v>
      </c>
      <c r="B335" s="13" t="s">
        <v>7664</v>
      </c>
      <c r="C335" s="14">
        <v>1.0007028E7</v>
      </c>
      <c r="D335" s="14">
        <v>0.0</v>
      </c>
    </row>
    <row r="336">
      <c r="A336" s="8">
        <v>1.0</v>
      </c>
      <c r="B336" s="13" t="s">
        <v>7664</v>
      </c>
      <c r="C336" s="14">
        <v>1.7129614E7</v>
      </c>
      <c r="D336" s="14">
        <v>0.0</v>
      </c>
    </row>
    <row r="337">
      <c r="A337" s="8">
        <v>1.0</v>
      </c>
      <c r="B337" s="13" t="s">
        <v>7664</v>
      </c>
      <c r="C337" s="14">
        <v>1.7830868E7</v>
      </c>
      <c r="D337" s="14">
        <v>2858.0</v>
      </c>
    </row>
    <row r="338">
      <c r="A338" s="8">
        <v>1.0</v>
      </c>
      <c r="B338" s="13" t="s">
        <v>7663</v>
      </c>
      <c r="C338" s="14">
        <v>1.7758914E7</v>
      </c>
      <c r="D338" s="14">
        <v>0.0</v>
      </c>
    </row>
    <row r="339">
      <c r="A339" s="8">
        <v>1.0</v>
      </c>
      <c r="B339" s="13" t="s">
        <v>7663</v>
      </c>
      <c r="C339" s="14">
        <v>1.9012149E7</v>
      </c>
      <c r="D339" s="14">
        <v>1900.0</v>
      </c>
    </row>
    <row r="340">
      <c r="A340" s="8">
        <v>1.0</v>
      </c>
      <c r="B340" s="13" t="s">
        <v>7664</v>
      </c>
      <c r="C340" s="14">
        <v>1.9015831E7</v>
      </c>
      <c r="D340" s="14">
        <v>0.0</v>
      </c>
    </row>
    <row r="341">
      <c r="A341" s="8">
        <v>1.0</v>
      </c>
      <c r="B341" s="13" t="s">
        <v>7663</v>
      </c>
      <c r="C341" s="14">
        <v>1.9031713E7</v>
      </c>
      <c r="D341" s="14">
        <v>0.0</v>
      </c>
    </row>
    <row r="342">
      <c r="A342" s="8">
        <v>1.0</v>
      </c>
      <c r="B342" s="13" t="s">
        <v>7663</v>
      </c>
      <c r="C342" s="14">
        <v>1.9267233E7</v>
      </c>
      <c r="D342" s="14">
        <v>1639.0</v>
      </c>
    </row>
    <row r="343">
      <c r="A343" s="8">
        <v>1.0</v>
      </c>
      <c r="B343" s="13" t="s">
        <v>7663</v>
      </c>
      <c r="C343" s="14">
        <v>2.0280169E7</v>
      </c>
      <c r="D343" s="14">
        <v>0.0</v>
      </c>
    </row>
    <row r="344">
      <c r="A344" s="8">
        <v>1.0</v>
      </c>
      <c r="B344" s="13" t="s">
        <v>7663</v>
      </c>
      <c r="C344" s="14">
        <v>2.1931038E7</v>
      </c>
      <c r="D344" s="14">
        <v>1140.0</v>
      </c>
    </row>
    <row r="345">
      <c r="A345" s="8">
        <v>1.0</v>
      </c>
      <c r="B345" s="13" t="s">
        <v>7663</v>
      </c>
      <c r="C345" s="14">
        <v>1751109.0</v>
      </c>
      <c r="D345" s="14">
        <v>208.0</v>
      </c>
    </row>
    <row r="346">
      <c r="A346" s="8">
        <v>1.0</v>
      </c>
      <c r="B346" s="13" t="s">
        <v>7663</v>
      </c>
      <c r="C346" s="14">
        <v>3042208.0</v>
      </c>
      <c r="D346" s="14">
        <v>0.0</v>
      </c>
    </row>
    <row r="347">
      <c r="A347" s="8">
        <v>1.0</v>
      </c>
      <c r="B347" s="13" t="s">
        <v>7664</v>
      </c>
      <c r="C347" s="14">
        <v>191720.0</v>
      </c>
      <c r="D347" s="14">
        <v>0.0</v>
      </c>
    </row>
    <row r="348">
      <c r="A348" s="8">
        <v>1.0</v>
      </c>
      <c r="B348" s="13" t="s">
        <v>7663</v>
      </c>
      <c r="C348" s="14">
        <v>1520765.0</v>
      </c>
      <c r="D348" s="14">
        <v>208.0</v>
      </c>
    </row>
    <row r="349">
      <c r="A349" s="8">
        <v>1.0</v>
      </c>
      <c r="B349" s="13" t="s">
        <v>7663</v>
      </c>
      <c r="C349" s="14">
        <v>87031.0</v>
      </c>
      <c r="D349" s="14">
        <v>0.0</v>
      </c>
    </row>
    <row r="350">
      <c r="A350" s="8">
        <v>1.0</v>
      </c>
      <c r="B350" s="13" t="s">
        <v>7664</v>
      </c>
      <c r="C350" s="14">
        <v>2281920.0</v>
      </c>
      <c r="D350" s="14">
        <v>312.0</v>
      </c>
    </row>
    <row r="351">
      <c r="A351" s="8">
        <v>1.0</v>
      </c>
      <c r="B351" s="13" t="s">
        <v>7664</v>
      </c>
      <c r="C351" s="14">
        <v>42425.0</v>
      </c>
      <c r="D351" s="14">
        <v>0.0</v>
      </c>
    </row>
    <row r="352">
      <c r="A352" s="8">
        <v>1.0</v>
      </c>
      <c r="B352" s="13" t="s">
        <v>7664</v>
      </c>
      <c r="C352" s="14">
        <v>7617.0</v>
      </c>
      <c r="D352" s="14">
        <v>0.0</v>
      </c>
    </row>
    <row r="353">
      <c r="A353" s="8">
        <v>1.0</v>
      </c>
      <c r="B353" s="13" t="s">
        <v>7663</v>
      </c>
      <c r="C353" s="14">
        <v>659066.0</v>
      </c>
      <c r="D353" s="14">
        <v>0.0</v>
      </c>
    </row>
    <row r="354">
      <c r="A354" s="8">
        <v>1.0</v>
      </c>
      <c r="B354" s="13" t="s">
        <v>7664</v>
      </c>
      <c r="C354" s="14">
        <v>1047825.0</v>
      </c>
      <c r="D354" s="14">
        <v>208.0</v>
      </c>
    </row>
    <row r="355">
      <c r="A355" s="8">
        <v>1.0</v>
      </c>
      <c r="B355" s="13" t="s">
        <v>7664</v>
      </c>
      <c r="C355" s="14">
        <v>8556556.0</v>
      </c>
      <c r="D355" s="14">
        <v>0.0</v>
      </c>
    </row>
    <row r="356">
      <c r="A356" s="8">
        <v>1.0</v>
      </c>
      <c r="B356" s="13" t="s">
        <v>7664</v>
      </c>
      <c r="C356" s="14">
        <v>3397610.0</v>
      </c>
      <c r="D356" s="14">
        <v>416.0</v>
      </c>
    </row>
    <row r="357">
      <c r="A357" s="8">
        <v>1.0</v>
      </c>
      <c r="B357" s="13" t="s">
        <v>7663</v>
      </c>
      <c r="C357" s="14">
        <v>646064.0</v>
      </c>
      <c r="D357" s="14">
        <v>0.0</v>
      </c>
    </row>
    <row r="358">
      <c r="A358" s="8">
        <v>1.0</v>
      </c>
      <c r="B358" s="13" t="s">
        <v>7664</v>
      </c>
      <c r="C358" s="14">
        <v>1262005.0</v>
      </c>
      <c r="D358" s="14">
        <v>312.0</v>
      </c>
    </row>
    <row r="359">
      <c r="A359" s="8">
        <v>1.0</v>
      </c>
      <c r="B359" s="13" t="s">
        <v>7664</v>
      </c>
      <c r="C359" s="14">
        <v>69749.0</v>
      </c>
      <c r="D359" s="14">
        <v>0.0</v>
      </c>
    </row>
    <row r="360">
      <c r="A360" s="8">
        <v>1.0</v>
      </c>
      <c r="B360" s="13" t="s">
        <v>7663</v>
      </c>
      <c r="C360" s="14">
        <v>151354.0</v>
      </c>
      <c r="D360" s="14">
        <v>104.0</v>
      </c>
    </row>
    <row r="361">
      <c r="A361" s="8">
        <v>1.0</v>
      </c>
      <c r="B361" s="13" t="s">
        <v>7664</v>
      </c>
      <c r="C361" s="14">
        <v>549283.0</v>
      </c>
      <c r="D361" s="14">
        <v>0.0</v>
      </c>
    </row>
    <row r="362">
      <c r="A362" s="8">
        <v>1.0</v>
      </c>
      <c r="B362" s="13" t="s">
        <v>7664</v>
      </c>
      <c r="C362" s="14">
        <v>301814.0</v>
      </c>
      <c r="D362" s="14">
        <v>0.0</v>
      </c>
    </row>
    <row r="363">
      <c r="A363" s="8">
        <v>1.0</v>
      </c>
      <c r="B363" s="13" t="s">
        <v>7663</v>
      </c>
      <c r="C363" s="14">
        <v>123593.0</v>
      </c>
      <c r="D363" s="14">
        <v>0.0</v>
      </c>
    </row>
    <row r="364">
      <c r="A364" s="8">
        <v>1.0</v>
      </c>
      <c r="B364" s="13" t="s">
        <v>7663</v>
      </c>
      <c r="C364" s="14">
        <v>2261584.0</v>
      </c>
      <c r="D364" s="14">
        <v>132.0</v>
      </c>
    </row>
    <row r="365">
      <c r="A365" s="8">
        <v>1.0</v>
      </c>
      <c r="B365" s="13" t="s">
        <v>7663</v>
      </c>
      <c r="C365" s="14">
        <v>6065092.0</v>
      </c>
      <c r="D365" s="14">
        <v>104.0</v>
      </c>
    </row>
    <row r="366">
      <c r="A366" s="8">
        <v>1.0</v>
      </c>
      <c r="B366" s="13" t="s">
        <v>7663</v>
      </c>
      <c r="C366" s="14">
        <v>117271.0</v>
      </c>
      <c r="D366" s="14">
        <v>17376.0</v>
      </c>
    </row>
    <row r="367">
      <c r="A367" s="8">
        <v>1.0</v>
      </c>
      <c r="B367" s="13" t="s">
        <v>7663</v>
      </c>
      <c r="C367" s="14">
        <v>407307.0</v>
      </c>
      <c r="D367" s="14">
        <v>104.0</v>
      </c>
    </row>
    <row r="368">
      <c r="A368" s="8">
        <v>1.0</v>
      </c>
      <c r="B368" s="13" t="s">
        <v>7664</v>
      </c>
      <c r="C368" s="14">
        <v>11893.0</v>
      </c>
      <c r="D368" s="14">
        <v>0.0</v>
      </c>
    </row>
    <row r="369">
      <c r="A369" s="8">
        <v>1.0</v>
      </c>
      <c r="B369" s="13" t="s">
        <v>7663</v>
      </c>
      <c r="C369" s="14">
        <v>800624.0</v>
      </c>
      <c r="D369" s="14">
        <v>208.0</v>
      </c>
    </row>
    <row r="370">
      <c r="A370" s="8">
        <v>1.0</v>
      </c>
      <c r="B370" s="13" t="s">
        <v>7664</v>
      </c>
      <c r="C370" s="14">
        <v>9780822.0</v>
      </c>
      <c r="D370" s="14">
        <v>416.0</v>
      </c>
    </row>
    <row r="371">
      <c r="A371" s="8">
        <v>1.0</v>
      </c>
      <c r="B371" s="13" t="s">
        <v>7664</v>
      </c>
      <c r="C371" s="14">
        <v>1935363.0</v>
      </c>
      <c r="D371" s="14">
        <v>624.0</v>
      </c>
    </row>
    <row r="372">
      <c r="A372" s="8">
        <v>1.0</v>
      </c>
      <c r="B372" s="13" t="s">
        <v>7663</v>
      </c>
      <c r="C372" s="14">
        <v>509336.0</v>
      </c>
      <c r="D372" s="14">
        <v>416.0</v>
      </c>
    </row>
    <row r="373">
      <c r="A373" s="8">
        <v>1.0</v>
      </c>
      <c r="B373" s="13" t="s">
        <v>7664</v>
      </c>
      <c r="C373" s="14">
        <v>7332136.0</v>
      </c>
      <c r="D373" s="14">
        <v>208.0</v>
      </c>
    </row>
    <row r="374">
      <c r="A374" s="8">
        <v>1.0</v>
      </c>
      <c r="B374" s="13" t="s">
        <v>7664</v>
      </c>
      <c r="C374" s="14">
        <v>1446783.0</v>
      </c>
      <c r="D374" s="14">
        <v>416.0</v>
      </c>
    </row>
    <row r="375">
      <c r="A375" s="8">
        <v>1.0</v>
      </c>
      <c r="B375" s="13" t="s">
        <v>7664</v>
      </c>
      <c r="C375" s="14">
        <v>157368.0</v>
      </c>
      <c r="D375" s="14">
        <v>416.0</v>
      </c>
    </row>
    <row r="376">
      <c r="A376" s="8">
        <v>1.0</v>
      </c>
      <c r="B376" s="13" t="s">
        <v>7664</v>
      </c>
      <c r="C376" s="14">
        <v>758556.0</v>
      </c>
      <c r="D376" s="14">
        <v>0.0</v>
      </c>
    </row>
    <row r="377">
      <c r="A377" s="8">
        <v>1.0</v>
      </c>
      <c r="B377" s="13" t="s">
        <v>7663</v>
      </c>
      <c r="C377" s="14">
        <v>152352.0</v>
      </c>
      <c r="D377" s="14">
        <v>208.0</v>
      </c>
    </row>
    <row r="378">
      <c r="A378" s="8">
        <v>1.0</v>
      </c>
      <c r="B378" s="13" t="s">
        <v>7663</v>
      </c>
      <c r="C378" s="14">
        <v>9404544.0</v>
      </c>
      <c r="D378" s="14">
        <v>208.0</v>
      </c>
    </row>
    <row r="379">
      <c r="A379" s="8">
        <v>1.0</v>
      </c>
      <c r="B379" s="13" t="s">
        <v>7664</v>
      </c>
      <c r="C379" s="14">
        <v>190874.0</v>
      </c>
      <c r="D379" s="14">
        <v>208.0</v>
      </c>
    </row>
    <row r="380">
      <c r="A380" s="8">
        <v>1.0</v>
      </c>
      <c r="B380" s="13" t="s">
        <v>7664</v>
      </c>
      <c r="C380" s="14">
        <v>2158086.0</v>
      </c>
      <c r="D380" s="14">
        <v>208.0</v>
      </c>
    </row>
    <row r="381">
      <c r="A381" s="8">
        <v>1.0</v>
      </c>
      <c r="B381" s="13" t="s">
        <v>7664</v>
      </c>
      <c r="C381" s="14">
        <v>933954.0</v>
      </c>
      <c r="D381" s="14">
        <v>832.0</v>
      </c>
    </row>
    <row r="382">
      <c r="A382" s="8">
        <v>1.0</v>
      </c>
      <c r="B382" s="13" t="s">
        <v>7663</v>
      </c>
      <c r="C382" s="14">
        <v>1.2852816E7</v>
      </c>
      <c r="D382" s="14">
        <v>104.0</v>
      </c>
    </row>
    <row r="383">
      <c r="A383" s="8">
        <v>1.0</v>
      </c>
      <c r="B383" s="13" t="s">
        <v>7663</v>
      </c>
      <c r="C383" s="14">
        <v>881846.0</v>
      </c>
      <c r="D383" s="14">
        <v>0.0</v>
      </c>
    </row>
    <row r="384">
      <c r="A384" s="8">
        <v>1.0</v>
      </c>
      <c r="B384" s="13" t="s">
        <v>7663</v>
      </c>
      <c r="C384" s="14">
        <v>652930.0</v>
      </c>
      <c r="D384" s="14">
        <v>312.0</v>
      </c>
    </row>
    <row r="385">
      <c r="A385" s="8">
        <v>1.0</v>
      </c>
      <c r="B385" s="13" t="s">
        <v>7663</v>
      </c>
      <c r="C385" s="14">
        <v>8113374.0</v>
      </c>
      <c r="D385" s="14">
        <v>208.0</v>
      </c>
    </row>
    <row r="386">
      <c r="A386" s="8">
        <v>1.0</v>
      </c>
      <c r="B386" s="13" t="s">
        <v>7664</v>
      </c>
      <c r="C386" s="14">
        <v>8811223.0</v>
      </c>
      <c r="D386" s="14">
        <v>0.0</v>
      </c>
    </row>
    <row r="387">
      <c r="A387" s="8">
        <v>1.0</v>
      </c>
      <c r="B387" s="13" t="s">
        <v>7664</v>
      </c>
      <c r="C387" s="14">
        <v>9386070.0</v>
      </c>
      <c r="D387" s="14">
        <v>159.0</v>
      </c>
    </row>
    <row r="388">
      <c r="A388" s="8">
        <v>1.0</v>
      </c>
      <c r="B388" s="13" t="s">
        <v>7664</v>
      </c>
      <c r="C388" s="14">
        <v>9636164.0</v>
      </c>
      <c r="D388" s="14">
        <v>208.0</v>
      </c>
    </row>
    <row r="389">
      <c r="A389" s="8">
        <v>1.0</v>
      </c>
      <c r="B389" s="13" t="s">
        <v>7663</v>
      </c>
      <c r="C389" s="14">
        <v>9841162.0</v>
      </c>
      <c r="D389" s="14">
        <v>0.0</v>
      </c>
    </row>
    <row r="390">
      <c r="A390" s="8">
        <v>1.0</v>
      </c>
      <c r="B390" s="13" t="s">
        <v>7663</v>
      </c>
      <c r="C390" s="14">
        <v>9980388.0</v>
      </c>
      <c r="D390" s="14">
        <v>0.0</v>
      </c>
    </row>
    <row r="391">
      <c r="A391" s="8">
        <v>1.0</v>
      </c>
      <c r="B391" s="13" t="s">
        <v>7663</v>
      </c>
      <c r="C391" s="14">
        <v>1.0417064E7</v>
      </c>
      <c r="D391" s="14">
        <v>208.0</v>
      </c>
    </row>
    <row r="392">
      <c r="A392" s="8">
        <v>1.0</v>
      </c>
      <c r="B392" s="13" t="s">
        <v>7664</v>
      </c>
      <c r="C392" s="14">
        <v>1.041755E7</v>
      </c>
      <c r="D392" s="14">
        <v>0.0</v>
      </c>
    </row>
    <row r="393">
      <c r="A393" s="8">
        <v>1.0</v>
      </c>
      <c r="B393" s="13" t="s">
        <v>7663</v>
      </c>
      <c r="C393" s="14">
        <v>1.0725668E7</v>
      </c>
      <c r="D393" s="14">
        <v>416.0</v>
      </c>
    </row>
    <row r="394">
      <c r="A394" s="8">
        <v>1.0</v>
      </c>
      <c r="B394" s="13" t="s">
        <v>7664</v>
      </c>
      <c r="C394" s="14">
        <v>1.0754844E7</v>
      </c>
      <c r="D394" s="14">
        <v>312.0</v>
      </c>
    </row>
    <row r="395">
      <c r="A395" s="8">
        <v>1.0</v>
      </c>
      <c r="B395" s="13" t="s">
        <v>7664</v>
      </c>
      <c r="C395" s="14">
        <v>1.173637E7</v>
      </c>
      <c r="D395" s="14">
        <v>208.0</v>
      </c>
    </row>
    <row r="396">
      <c r="A396" s="8">
        <v>1.0</v>
      </c>
      <c r="B396" s="13" t="s">
        <v>7664</v>
      </c>
      <c r="C396" s="14">
        <v>1.1308364E7</v>
      </c>
      <c r="D396" s="14">
        <v>1040.0</v>
      </c>
    </row>
    <row r="397">
      <c r="A397" s="8">
        <v>1.0</v>
      </c>
      <c r="B397" s="13" t="s">
        <v>7664</v>
      </c>
      <c r="C397" s="14">
        <v>1.1717962E7</v>
      </c>
      <c r="D397" s="14">
        <v>104.0</v>
      </c>
    </row>
    <row r="398">
      <c r="A398" s="8">
        <v>1.0</v>
      </c>
      <c r="B398" s="13" t="s">
        <v>7663</v>
      </c>
      <c r="C398" s="14">
        <v>1.3386884E7</v>
      </c>
      <c r="D398" s="14">
        <v>208.0</v>
      </c>
    </row>
    <row r="399">
      <c r="A399" s="8">
        <v>1.0</v>
      </c>
      <c r="B399" s="13" t="s">
        <v>7663</v>
      </c>
      <c r="C399" s="14">
        <v>1.222992E7</v>
      </c>
      <c r="D399" s="14">
        <v>208.0</v>
      </c>
    </row>
    <row r="400">
      <c r="A400" s="8">
        <v>1.0</v>
      </c>
      <c r="B400" s="13" t="s">
        <v>7664</v>
      </c>
      <c r="C400" s="14">
        <v>1.4906313E7</v>
      </c>
      <c r="D400" s="14">
        <v>0.0</v>
      </c>
    </row>
    <row r="401">
      <c r="A401" s="8">
        <v>1.0</v>
      </c>
      <c r="B401" s="13" t="s">
        <v>7664</v>
      </c>
      <c r="C401" s="14">
        <v>1.7642116E7</v>
      </c>
      <c r="D401" s="14">
        <v>208.0</v>
      </c>
    </row>
    <row r="402">
      <c r="A402" s="8">
        <v>1.0</v>
      </c>
      <c r="B402" s="13" t="s">
        <v>7664</v>
      </c>
      <c r="C402" s="14">
        <v>1.8222526E7</v>
      </c>
      <c r="D402" s="14">
        <v>208.0</v>
      </c>
    </row>
    <row r="403">
      <c r="A403" s="8">
        <v>1.0</v>
      </c>
      <c r="B403" s="13" t="s">
        <v>7663</v>
      </c>
      <c r="C403" s="14">
        <v>1.9161755E7</v>
      </c>
      <c r="D403" s="14">
        <v>208.0</v>
      </c>
    </row>
    <row r="404">
      <c r="A404" s="8">
        <v>1.0</v>
      </c>
      <c r="B404" s="13" t="s">
        <v>7664</v>
      </c>
      <c r="C404" s="14">
        <v>2.0873433E7</v>
      </c>
      <c r="D404" s="14">
        <v>104.0</v>
      </c>
    </row>
    <row r="405">
      <c r="A405" s="8">
        <v>1.0</v>
      </c>
      <c r="B405" s="13" t="s">
        <v>7663</v>
      </c>
      <c r="C405" s="14">
        <v>2.1282725E7</v>
      </c>
      <c r="D405" s="14">
        <v>0.0</v>
      </c>
    </row>
    <row r="406">
      <c r="A406" s="8">
        <v>1.0</v>
      </c>
      <c r="B406" s="13" t="s">
        <v>7663</v>
      </c>
      <c r="C406" s="14">
        <v>2.1398403E7</v>
      </c>
      <c r="D406" s="14">
        <v>0.0</v>
      </c>
    </row>
    <row r="407">
      <c r="A407" s="8">
        <v>1.0</v>
      </c>
      <c r="B407" s="13" t="s">
        <v>7663</v>
      </c>
      <c r="C407" s="14">
        <v>2.262922E7</v>
      </c>
      <c r="D407" s="14">
        <v>208.0</v>
      </c>
    </row>
    <row r="408">
      <c r="A408" s="8">
        <v>1.0</v>
      </c>
      <c r="B408" s="13" t="s">
        <v>7664</v>
      </c>
      <c r="C408" s="14">
        <v>2.2924312E7</v>
      </c>
      <c r="D408" s="14">
        <v>208.0</v>
      </c>
    </row>
    <row r="409">
      <c r="A409" s="8">
        <v>1.0</v>
      </c>
      <c r="B409" s="13" t="s">
        <v>7663</v>
      </c>
      <c r="C409" s="14">
        <v>2.370468E7</v>
      </c>
      <c r="D409" s="14">
        <v>104.0</v>
      </c>
    </row>
    <row r="410">
      <c r="A410" s="8">
        <v>1.0</v>
      </c>
      <c r="B410" s="13" t="s">
        <v>7663</v>
      </c>
      <c r="C410" s="14">
        <v>2353072.0</v>
      </c>
      <c r="D410" s="14">
        <v>403.0</v>
      </c>
    </row>
    <row r="411">
      <c r="A411" s="8">
        <v>1.0</v>
      </c>
      <c r="B411" s="13" t="s">
        <v>7664</v>
      </c>
      <c r="C411" s="14">
        <v>524904.0</v>
      </c>
      <c r="D411" s="14">
        <v>0.0</v>
      </c>
    </row>
    <row r="412">
      <c r="A412" s="8">
        <v>1.0</v>
      </c>
      <c r="B412" s="13" t="s">
        <v>7664</v>
      </c>
      <c r="C412" s="14">
        <v>207141.0</v>
      </c>
      <c r="D412" s="14">
        <v>0.0</v>
      </c>
    </row>
    <row r="413">
      <c r="A413" s="8">
        <v>1.0</v>
      </c>
      <c r="B413" s="13" t="s">
        <v>7664</v>
      </c>
      <c r="C413" s="14">
        <v>228370.0</v>
      </c>
      <c r="D413" s="14">
        <v>208.0</v>
      </c>
    </row>
    <row r="414">
      <c r="A414" s="8">
        <v>1.0</v>
      </c>
      <c r="B414" s="13" t="s">
        <v>7664</v>
      </c>
      <c r="C414" s="14">
        <v>118345.0</v>
      </c>
      <c r="D414" s="14">
        <v>208.0</v>
      </c>
    </row>
    <row r="415">
      <c r="A415" s="8">
        <v>1.0</v>
      </c>
      <c r="B415" s="13" t="s">
        <v>7663</v>
      </c>
      <c r="C415" s="14">
        <v>6039604.0</v>
      </c>
      <c r="D415" s="14">
        <v>0.0</v>
      </c>
    </row>
    <row r="416">
      <c r="A416" s="8">
        <v>1.0</v>
      </c>
      <c r="B416" s="13" t="s">
        <v>7664</v>
      </c>
      <c r="C416" s="14">
        <v>746097.0</v>
      </c>
      <c r="D416" s="14">
        <v>1000.0</v>
      </c>
    </row>
    <row r="417">
      <c r="A417" s="8">
        <v>1.0</v>
      </c>
      <c r="B417" s="13" t="s">
        <v>7663</v>
      </c>
      <c r="C417" s="14">
        <v>1063405.0</v>
      </c>
      <c r="D417" s="14">
        <v>0.0</v>
      </c>
    </row>
    <row r="418">
      <c r="A418" s="8">
        <v>1.0</v>
      </c>
      <c r="B418" s="13" t="s">
        <v>7663</v>
      </c>
      <c r="C418" s="14">
        <v>3874702.0</v>
      </c>
      <c r="D418" s="14">
        <v>208.0</v>
      </c>
    </row>
    <row r="419">
      <c r="A419" s="8">
        <v>1.0</v>
      </c>
      <c r="B419" s="13" t="s">
        <v>7664</v>
      </c>
      <c r="C419" s="14">
        <v>800511.0</v>
      </c>
      <c r="D419" s="14">
        <v>208.0</v>
      </c>
    </row>
    <row r="420">
      <c r="A420" s="8">
        <v>1.0</v>
      </c>
      <c r="B420" s="13" t="s">
        <v>7663</v>
      </c>
      <c r="C420" s="14">
        <v>17949.0</v>
      </c>
      <c r="D420" s="14">
        <v>0.0</v>
      </c>
    </row>
    <row r="421">
      <c r="A421" s="8">
        <v>1.0</v>
      </c>
      <c r="B421" s="13" t="s">
        <v>7663</v>
      </c>
      <c r="C421" s="14">
        <v>7471092.0</v>
      </c>
      <c r="D421" s="14">
        <v>811.0</v>
      </c>
    </row>
    <row r="422">
      <c r="A422" s="8">
        <v>1.0</v>
      </c>
      <c r="B422" s="13" t="s">
        <v>7664</v>
      </c>
      <c r="C422" s="14">
        <v>367359.0</v>
      </c>
      <c r="D422" s="14">
        <v>208.0</v>
      </c>
    </row>
    <row r="423">
      <c r="A423" s="8">
        <v>1.0</v>
      </c>
      <c r="B423" s="13" t="s">
        <v>7664</v>
      </c>
      <c r="C423" s="14">
        <v>3040922.0</v>
      </c>
      <c r="D423" s="14">
        <v>104.0</v>
      </c>
    </row>
    <row r="424">
      <c r="A424" s="8">
        <v>1.0</v>
      </c>
      <c r="B424" s="13" t="s">
        <v>7663</v>
      </c>
      <c r="C424" s="14">
        <v>6250884.0</v>
      </c>
      <c r="D424" s="14">
        <v>0.0</v>
      </c>
    </row>
    <row r="425">
      <c r="A425" s="8">
        <v>1.0</v>
      </c>
      <c r="B425" s="13" t="s">
        <v>7663</v>
      </c>
      <c r="C425" s="14">
        <v>1.0867048E7</v>
      </c>
      <c r="D425" s="14">
        <v>208.0</v>
      </c>
    </row>
    <row r="426">
      <c r="A426" s="8">
        <v>1.0</v>
      </c>
      <c r="B426" s="13" t="s">
        <v>7663</v>
      </c>
      <c r="C426" s="14">
        <v>1.012383E7</v>
      </c>
      <c r="D426" s="14">
        <v>208.0</v>
      </c>
    </row>
    <row r="427">
      <c r="A427" s="8">
        <v>1.0</v>
      </c>
      <c r="B427" s="13" t="s">
        <v>7663</v>
      </c>
      <c r="C427" s="14">
        <v>8047108.0</v>
      </c>
      <c r="D427" s="14">
        <v>0.0</v>
      </c>
    </row>
    <row r="428">
      <c r="A428" s="8">
        <v>1.0</v>
      </c>
      <c r="B428" s="13" t="s">
        <v>7664</v>
      </c>
      <c r="C428" s="14">
        <v>474509.0</v>
      </c>
      <c r="D428" s="14">
        <v>0.0</v>
      </c>
    </row>
    <row r="429">
      <c r="A429" s="8">
        <v>1.0</v>
      </c>
      <c r="B429" s="13" t="s">
        <v>7663</v>
      </c>
      <c r="C429" s="14">
        <v>1.0547458E7</v>
      </c>
      <c r="D429" s="14">
        <v>0.0</v>
      </c>
    </row>
    <row r="430">
      <c r="A430" s="8">
        <v>1.0</v>
      </c>
      <c r="B430" s="13" t="s">
        <v>7664</v>
      </c>
      <c r="C430" s="14">
        <v>1.3897406E7</v>
      </c>
      <c r="D430" s="14">
        <v>0.0</v>
      </c>
    </row>
    <row r="431">
      <c r="A431" s="8">
        <v>1.0</v>
      </c>
      <c r="B431" s="13" t="s">
        <v>7664</v>
      </c>
      <c r="C431" s="14">
        <v>9216055.0</v>
      </c>
      <c r="D431" s="14">
        <v>400.0</v>
      </c>
    </row>
    <row r="432">
      <c r="A432" s="8">
        <v>1.0</v>
      </c>
      <c r="B432" s="13" t="s">
        <v>7664</v>
      </c>
      <c r="C432" s="14">
        <v>204129.0</v>
      </c>
      <c r="D432" s="14">
        <v>0.0</v>
      </c>
    </row>
    <row r="433">
      <c r="A433" s="8">
        <v>1.0</v>
      </c>
      <c r="B433" s="13" t="s">
        <v>7663</v>
      </c>
      <c r="C433" s="14">
        <v>1.0761112E7</v>
      </c>
      <c r="D433" s="14">
        <v>2033.0</v>
      </c>
    </row>
    <row r="434">
      <c r="A434" s="8">
        <v>1.0</v>
      </c>
      <c r="B434" s="13" t="s">
        <v>7664</v>
      </c>
      <c r="C434" s="14">
        <v>2322776.0</v>
      </c>
      <c r="D434" s="14">
        <v>0.0</v>
      </c>
    </row>
    <row r="435">
      <c r="A435" s="8">
        <v>1.0</v>
      </c>
      <c r="B435" s="13" t="s">
        <v>7664</v>
      </c>
      <c r="C435" s="14">
        <v>9807136.0</v>
      </c>
      <c r="D435" s="14">
        <v>2629.0</v>
      </c>
    </row>
    <row r="436">
      <c r="A436" s="8">
        <v>1.0</v>
      </c>
      <c r="B436" s="13" t="s">
        <v>7664</v>
      </c>
      <c r="C436" s="14">
        <v>1.7485896E7</v>
      </c>
      <c r="D436" s="14">
        <v>0.0</v>
      </c>
    </row>
    <row r="437">
      <c r="A437" s="8">
        <v>1.0</v>
      </c>
      <c r="B437" s="13" t="s">
        <v>7664</v>
      </c>
      <c r="C437" s="14">
        <v>90637.0</v>
      </c>
      <c r="D437" s="14">
        <v>208.0</v>
      </c>
    </row>
    <row r="438">
      <c r="A438" s="8">
        <v>1.0</v>
      </c>
      <c r="B438" s="13" t="s">
        <v>7663</v>
      </c>
      <c r="C438" s="14">
        <v>1.4784076E7</v>
      </c>
      <c r="D438" s="14">
        <v>208.0</v>
      </c>
    </row>
    <row r="439">
      <c r="A439" s="8">
        <v>1.0</v>
      </c>
      <c r="B439" s="13" t="s">
        <v>7663</v>
      </c>
      <c r="C439" s="14">
        <v>3862594.0</v>
      </c>
      <c r="D439" s="14">
        <v>0.0</v>
      </c>
    </row>
    <row r="440">
      <c r="A440" s="8">
        <v>1.0</v>
      </c>
      <c r="B440" s="13" t="s">
        <v>7663</v>
      </c>
      <c r="C440" s="14">
        <v>588533.0</v>
      </c>
      <c r="D440" s="14">
        <v>208.0</v>
      </c>
    </row>
    <row r="441">
      <c r="A441" s="8">
        <v>1.0</v>
      </c>
      <c r="B441" s="13" t="s">
        <v>7664</v>
      </c>
      <c r="C441" s="14">
        <v>1.9337805E7</v>
      </c>
      <c r="D441" s="14">
        <v>104.0</v>
      </c>
    </row>
    <row r="442">
      <c r="A442" s="8">
        <v>1.0</v>
      </c>
      <c r="B442" s="13" t="s">
        <v>7664</v>
      </c>
      <c r="C442" s="14">
        <v>1.804882E7</v>
      </c>
      <c r="D442" s="14">
        <v>416.0</v>
      </c>
    </row>
    <row r="443">
      <c r="A443" s="8">
        <v>1.0</v>
      </c>
      <c r="B443" s="13" t="s">
        <v>7663</v>
      </c>
      <c r="C443" s="14">
        <v>2.1836613E7</v>
      </c>
      <c r="D443" s="14">
        <v>208.0</v>
      </c>
    </row>
    <row r="444">
      <c r="A444" s="8">
        <v>1.0</v>
      </c>
      <c r="B444" s="13" t="s">
        <v>7663</v>
      </c>
      <c r="C444" s="14">
        <v>9967560.0</v>
      </c>
      <c r="D444" s="14">
        <v>0.0</v>
      </c>
    </row>
    <row r="445">
      <c r="A445" s="8">
        <v>1.0</v>
      </c>
      <c r="B445" s="13" t="s">
        <v>7664</v>
      </c>
      <c r="C445" s="14">
        <v>2320156.0</v>
      </c>
      <c r="D445" s="14">
        <v>0.0</v>
      </c>
    </row>
    <row r="446">
      <c r="A446" s="8">
        <v>1.0</v>
      </c>
      <c r="B446" s="13" t="s">
        <v>7663</v>
      </c>
      <c r="C446" s="14">
        <v>233386.0</v>
      </c>
      <c r="D446" s="14">
        <v>208.0</v>
      </c>
    </row>
    <row r="447">
      <c r="A447" s="8">
        <v>1.0</v>
      </c>
      <c r="B447" s="13" t="s">
        <v>7663</v>
      </c>
      <c r="C447" s="14">
        <v>428828.0</v>
      </c>
      <c r="D447" s="14">
        <v>832.0</v>
      </c>
    </row>
    <row r="448">
      <c r="A448" s="8">
        <v>1.0</v>
      </c>
      <c r="B448" s="13" t="s">
        <v>7663</v>
      </c>
      <c r="C448" s="14">
        <v>1.9101943E7</v>
      </c>
      <c r="D448" s="14">
        <v>104.0</v>
      </c>
    </row>
    <row r="449">
      <c r="A449" s="8">
        <v>1.0</v>
      </c>
      <c r="B449" s="13" t="s">
        <v>7663</v>
      </c>
      <c r="C449" s="14">
        <v>1761687.0</v>
      </c>
      <c r="D449" s="14">
        <v>0.0</v>
      </c>
    </row>
    <row r="450">
      <c r="A450" s="8">
        <v>1.0</v>
      </c>
      <c r="B450" s="13" t="s">
        <v>7663</v>
      </c>
      <c r="C450" s="14">
        <v>1.0168996E7</v>
      </c>
      <c r="D450" s="14">
        <v>3019.0</v>
      </c>
    </row>
    <row r="451">
      <c r="A451" s="8">
        <v>1.0</v>
      </c>
      <c r="B451" s="13" t="s">
        <v>7664</v>
      </c>
      <c r="C451" s="14">
        <v>157501.0</v>
      </c>
      <c r="D451" s="14">
        <v>507.0</v>
      </c>
    </row>
    <row r="452">
      <c r="A452" s="8">
        <v>1.0</v>
      </c>
      <c r="B452" s="13" t="s">
        <v>7664</v>
      </c>
      <c r="C452" s="14">
        <v>2.387714E7</v>
      </c>
      <c r="D452" s="14">
        <v>299.0</v>
      </c>
    </row>
    <row r="453">
      <c r="A453" s="8">
        <v>1.0</v>
      </c>
      <c r="B453" s="13" t="s">
        <v>7663</v>
      </c>
      <c r="C453" s="14">
        <v>1.8511213E7</v>
      </c>
      <c r="D453" s="14">
        <v>0.0</v>
      </c>
    </row>
    <row r="454">
      <c r="A454" s="8">
        <v>1.0</v>
      </c>
      <c r="B454" s="13" t="s">
        <v>7663</v>
      </c>
      <c r="C454" s="14">
        <v>93957.0</v>
      </c>
      <c r="D454" s="14">
        <v>1599.0</v>
      </c>
    </row>
    <row r="455">
      <c r="A455" s="8">
        <v>1.0</v>
      </c>
      <c r="B455" s="13" t="s">
        <v>7664</v>
      </c>
      <c r="C455" s="14">
        <v>7733774.0</v>
      </c>
      <c r="D455" s="14">
        <v>0.0</v>
      </c>
    </row>
    <row r="456">
      <c r="A456" s="8">
        <v>1.0</v>
      </c>
      <c r="B456" s="13" t="s">
        <v>7663</v>
      </c>
      <c r="C456" s="14">
        <v>1302065.0</v>
      </c>
      <c r="D456" s="14">
        <v>598.0</v>
      </c>
    </row>
    <row r="457">
      <c r="A457" s="8">
        <v>1.0</v>
      </c>
      <c r="B457" s="13" t="s">
        <v>7664</v>
      </c>
      <c r="C457" s="14">
        <v>627935.0</v>
      </c>
      <c r="D457" s="14">
        <v>903.0</v>
      </c>
    </row>
    <row r="458">
      <c r="A458" s="8">
        <v>1.0</v>
      </c>
      <c r="B458" s="13" t="s">
        <v>7663</v>
      </c>
      <c r="C458" s="14">
        <v>1507931.0</v>
      </c>
      <c r="D458" s="14">
        <v>598.0</v>
      </c>
    </row>
    <row r="459">
      <c r="A459" s="8">
        <v>1.0</v>
      </c>
      <c r="B459" s="13" t="s">
        <v>7663</v>
      </c>
      <c r="C459" s="14">
        <v>337324.0</v>
      </c>
      <c r="D459" s="14">
        <v>1300.0</v>
      </c>
    </row>
    <row r="460">
      <c r="A460" s="8">
        <v>1.0</v>
      </c>
      <c r="B460" s="13" t="s">
        <v>7663</v>
      </c>
      <c r="C460" s="14">
        <v>2.3457288E7</v>
      </c>
      <c r="D460" s="14">
        <v>0.0</v>
      </c>
    </row>
    <row r="461">
      <c r="A461" s="8">
        <v>1.0</v>
      </c>
      <c r="B461" s="13" t="s">
        <v>7664</v>
      </c>
      <c r="C461" s="14">
        <v>8117000.0</v>
      </c>
      <c r="D461" s="14">
        <v>386.0</v>
      </c>
    </row>
    <row r="462">
      <c r="A462" s="8">
        <v>1.0</v>
      </c>
      <c r="B462" s="13" t="s">
        <v>7663</v>
      </c>
      <c r="C462" s="14">
        <v>9999824.0</v>
      </c>
      <c r="D462" s="14">
        <v>1168.0</v>
      </c>
    </row>
    <row r="463">
      <c r="A463" s="8">
        <v>1.0</v>
      </c>
      <c r="B463" s="13" t="s">
        <v>7664</v>
      </c>
      <c r="C463" s="14">
        <v>1.3494656E7</v>
      </c>
      <c r="D463" s="14">
        <v>408.0</v>
      </c>
    </row>
    <row r="464">
      <c r="A464" s="8">
        <v>1.0</v>
      </c>
      <c r="B464" s="13" t="s">
        <v>7664</v>
      </c>
      <c r="C464" s="14">
        <v>1.8996893E7</v>
      </c>
      <c r="D464" s="14">
        <v>0.0</v>
      </c>
    </row>
    <row r="465">
      <c r="A465" s="8">
        <v>1.0</v>
      </c>
      <c r="B465" s="13" t="s">
        <v>7664</v>
      </c>
      <c r="C465" s="14">
        <v>2.3219228E7</v>
      </c>
      <c r="D465" s="14">
        <v>0.0</v>
      </c>
    </row>
    <row r="466">
      <c r="A466" s="8">
        <v>1.0</v>
      </c>
      <c r="B466" s="13" t="s">
        <v>7663</v>
      </c>
      <c r="C466" s="14">
        <v>1.4808918E7</v>
      </c>
      <c r="D466" s="14">
        <v>100.0</v>
      </c>
    </row>
    <row r="467">
      <c r="A467" s="8">
        <v>1.0</v>
      </c>
      <c r="B467" s="13" t="s">
        <v>7663</v>
      </c>
      <c r="C467" s="14">
        <v>1293757.0</v>
      </c>
      <c r="D467" s="14">
        <v>512.0</v>
      </c>
    </row>
    <row r="468">
      <c r="A468" s="8">
        <v>1.0</v>
      </c>
      <c r="B468" s="13" t="s">
        <v>7664</v>
      </c>
      <c r="C468" s="14">
        <v>1232323.0</v>
      </c>
      <c r="D468" s="14">
        <v>1244.0</v>
      </c>
    </row>
    <row r="469">
      <c r="A469" s="8">
        <v>1.0</v>
      </c>
      <c r="B469" s="13" t="s">
        <v>7663</v>
      </c>
      <c r="C469" s="14">
        <v>2.3931952E7</v>
      </c>
      <c r="D469" s="14">
        <v>0.0</v>
      </c>
    </row>
    <row r="470">
      <c r="A470" s="8">
        <v>1.0</v>
      </c>
      <c r="B470" s="13" t="s">
        <v>7664</v>
      </c>
      <c r="C470" s="14">
        <v>323904.0</v>
      </c>
      <c r="D470" s="14">
        <v>0.0</v>
      </c>
    </row>
    <row r="471">
      <c r="A471" s="8">
        <v>1.0</v>
      </c>
      <c r="B471" s="13" t="s">
        <v>7663</v>
      </c>
      <c r="C471" s="14">
        <v>1.9715205E7</v>
      </c>
      <c r="D471" s="14">
        <v>0.0</v>
      </c>
    </row>
    <row r="472">
      <c r="A472" s="8">
        <v>1.0</v>
      </c>
      <c r="B472" s="13" t="s">
        <v>7663</v>
      </c>
      <c r="C472" s="14">
        <v>1.1790852E7</v>
      </c>
      <c r="D472" s="14">
        <v>0.0</v>
      </c>
    </row>
    <row r="473">
      <c r="A473" s="8">
        <v>1.0</v>
      </c>
      <c r="B473" s="13" t="s">
        <v>7663</v>
      </c>
      <c r="C473" s="14">
        <v>1261679.0</v>
      </c>
      <c r="D473" s="14">
        <v>0.0</v>
      </c>
    </row>
    <row r="474">
      <c r="A474" s="8">
        <v>1.0</v>
      </c>
      <c r="B474" s="13" t="s">
        <v>7663</v>
      </c>
      <c r="C474" s="14">
        <v>6265922.0</v>
      </c>
      <c r="D474" s="14">
        <v>598.0</v>
      </c>
    </row>
    <row r="475">
      <c r="A475" s="8">
        <v>1.0</v>
      </c>
      <c r="B475" s="13" t="s">
        <v>7663</v>
      </c>
      <c r="C475" s="14">
        <v>1.2867102E7</v>
      </c>
      <c r="D475" s="14">
        <v>2720.0</v>
      </c>
    </row>
    <row r="476">
      <c r="A476" s="8">
        <v>1.0</v>
      </c>
      <c r="B476" s="13" t="s">
        <v>7663</v>
      </c>
      <c r="C476" s="14">
        <v>1.6876222E7</v>
      </c>
      <c r="D476" s="14">
        <v>702.0</v>
      </c>
    </row>
    <row r="477">
      <c r="A477" s="8">
        <v>1.0</v>
      </c>
      <c r="B477" s="13" t="s">
        <v>7664</v>
      </c>
      <c r="C477" s="14">
        <v>2.195022E7</v>
      </c>
      <c r="D477" s="14">
        <v>299.0</v>
      </c>
    </row>
    <row r="478">
      <c r="A478" s="8">
        <v>1.0</v>
      </c>
      <c r="B478" s="13" t="s">
        <v>7663</v>
      </c>
      <c r="C478" s="14">
        <v>336237.0</v>
      </c>
      <c r="D478" s="14">
        <v>0.0</v>
      </c>
    </row>
    <row r="479">
      <c r="A479" s="8">
        <v>1.0</v>
      </c>
      <c r="B479" s="13" t="s">
        <v>7663</v>
      </c>
      <c r="C479" s="14">
        <v>1.375591E7</v>
      </c>
      <c r="D479" s="14">
        <v>403.0</v>
      </c>
    </row>
    <row r="480">
      <c r="A480" s="8">
        <v>1.0</v>
      </c>
      <c r="B480" s="13" t="s">
        <v>7664</v>
      </c>
      <c r="C480" s="14">
        <v>8812583.0</v>
      </c>
      <c r="D480" s="14">
        <v>0.0</v>
      </c>
    </row>
    <row r="481">
      <c r="A481" s="8">
        <v>1.0</v>
      </c>
      <c r="B481" s="13" t="s">
        <v>7663</v>
      </c>
      <c r="C481" s="14">
        <v>1139112.0</v>
      </c>
      <c r="D481" s="14">
        <v>2525.0</v>
      </c>
    </row>
    <row r="482">
      <c r="A482" s="8">
        <v>1.0</v>
      </c>
      <c r="B482" s="13" t="s">
        <v>7663</v>
      </c>
      <c r="C482" s="14">
        <v>1.766756E7</v>
      </c>
      <c r="D482" s="14">
        <v>0.0</v>
      </c>
    </row>
    <row r="483">
      <c r="A483" s="8">
        <v>1.0</v>
      </c>
      <c r="B483" s="13" t="s">
        <v>7663</v>
      </c>
      <c r="C483" s="14">
        <v>672797.0</v>
      </c>
      <c r="D483" s="14">
        <v>2200.0</v>
      </c>
    </row>
    <row r="484">
      <c r="A484" s="8">
        <v>1.0</v>
      </c>
      <c r="B484" s="13" t="s">
        <v>7663</v>
      </c>
      <c r="C484" s="14">
        <v>59691.0</v>
      </c>
      <c r="D484" s="14">
        <v>0.0</v>
      </c>
    </row>
    <row r="485">
      <c r="A485" s="8">
        <v>1.0</v>
      </c>
      <c r="B485" s="13" t="s">
        <v>7664</v>
      </c>
      <c r="C485" s="14">
        <v>2.2431268E7</v>
      </c>
      <c r="D485" s="14">
        <v>2991.0</v>
      </c>
    </row>
    <row r="486">
      <c r="A486" s="8">
        <v>1.0</v>
      </c>
      <c r="B486" s="13" t="s">
        <v>7663</v>
      </c>
      <c r="C486" s="14">
        <v>42932.0</v>
      </c>
      <c r="D486" s="14">
        <v>1234.0</v>
      </c>
    </row>
    <row r="487">
      <c r="A487" s="8">
        <v>1.0</v>
      </c>
      <c r="B487" s="13" t="s">
        <v>7664</v>
      </c>
      <c r="C487" s="14">
        <v>1.9582245E7</v>
      </c>
      <c r="D487" s="14">
        <v>0.0</v>
      </c>
    </row>
    <row r="488">
      <c r="A488" s="8">
        <v>1.0</v>
      </c>
      <c r="B488" s="13" t="s">
        <v>7664</v>
      </c>
      <c r="C488" s="14">
        <v>1.8889357E7</v>
      </c>
      <c r="D488" s="14">
        <v>104.0</v>
      </c>
    </row>
    <row r="489">
      <c r="A489" s="8">
        <v>1.0</v>
      </c>
      <c r="B489" s="13" t="s">
        <v>7664</v>
      </c>
      <c r="C489" s="14">
        <v>1.160151E7</v>
      </c>
      <c r="D489" s="14">
        <v>104.0</v>
      </c>
    </row>
    <row r="490">
      <c r="A490" s="8">
        <v>1.0</v>
      </c>
      <c r="B490" s="13" t="s">
        <v>7663</v>
      </c>
      <c r="C490" s="14">
        <v>1.0225294E7</v>
      </c>
      <c r="D490" s="14">
        <v>104.0</v>
      </c>
    </row>
    <row r="491">
      <c r="A491" s="8">
        <v>1.0</v>
      </c>
      <c r="B491" s="13" t="s">
        <v>7663</v>
      </c>
      <c r="C491" s="14">
        <v>1.2184288E7</v>
      </c>
      <c r="D491" s="14">
        <v>0.0</v>
      </c>
    </row>
    <row r="492">
      <c r="A492" s="8">
        <v>1.0</v>
      </c>
      <c r="B492" s="13" t="s">
        <v>7664</v>
      </c>
      <c r="C492" s="14">
        <v>657625.0</v>
      </c>
      <c r="D492" s="14">
        <v>0.0</v>
      </c>
    </row>
    <row r="493">
      <c r="A493" s="8">
        <v>1.0</v>
      </c>
      <c r="B493" s="13" t="s">
        <v>7664</v>
      </c>
      <c r="C493" s="14">
        <v>1681851.0</v>
      </c>
      <c r="D493" s="14">
        <v>104.0</v>
      </c>
    </row>
    <row r="494">
      <c r="A494" s="8">
        <v>1.0</v>
      </c>
      <c r="B494" s="13" t="s">
        <v>7664</v>
      </c>
      <c r="C494" s="14">
        <v>1.8595297E7</v>
      </c>
      <c r="D494" s="14">
        <v>104.0</v>
      </c>
    </row>
    <row r="495">
      <c r="A495" s="8">
        <v>1.0</v>
      </c>
      <c r="B495" s="13" t="s">
        <v>7663</v>
      </c>
      <c r="C495" s="14">
        <v>768284.0</v>
      </c>
      <c r="D495" s="14">
        <v>0.0</v>
      </c>
    </row>
    <row r="496">
      <c r="A496" s="8">
        <v>1.0</v>
      </c>
      <c r="B496" s="13" t="s">
        <v>7663</v>
      </c>
      <c r="C496" s="14">
        <v>22248.0</v>
      </c>
      <c r="D496" s="14">
        <v>104.0</v>
      </c>
    </row>
    <row r="497">
      <c r="A497" s="8">
        <v>1.0</v>
      </c>
      <c r="B497" s="13" t="s">
        <v>7663</v>
      </c>
      <c r="C497" s="14">
        <v>1.9817561E7</v>
      </c>
      <c r="D497" s="14">
        <v>0.0</v>
      </c>
    </row>
    <row r="498">
      <c r="A498" s="8">
        <v>1.0</v>
      </c>
      <c r="B498" s="13" t="s">
        <v>7664</v>
      </c>
      <c r="C498" s="14">
        <v>5634406.0</v>
      </c>
      <c r="D498" s="14">
        <v>208.0</v>
      </c>
    </row>
    <row r="499">
      <c r="A499" s="8">
        <v>1.0</v>
      </c>
      <c r="B499" s="13" t="s">
        <v>7663</v>
      </c>
      <c r="C499" s="14">
        <v>1.9588251E7</v>
      </c>
      <c r="D499" s="14">
        <v>104.0</v>
      </c>
    </row>
    <row r="500">
      <c r="A500" s="8">
        <v>1.0</v>
      </c>
      <c r="B500" s="13" t="s">
        <v>7663</v>
      </c>
      <c r="C500" s="14">
        <v>8502302.0</v>
      </c>
      <c r="D500" s="14">
        <v>104.0</v>
      </c>
    </row>
    <row r="501">
      <c r="A501" s="8">
        <v>1.0</v>
      </c>
      <c r="B501" s="13" t="s">
        <v>7664</v>
      </c>
      <c r="C501" s="14">
        <v>1.2829584E7</v>
      </c>
      <c r="D501" s="14">
        <v>0.0</v>
      </c>
    </row>
    <row r="502">
      <c r="A502" s="8">
        <v>1.0</v>
      </c>
      <c r="B502" s="13" t="s">
        <v>7663</v>
      </c>
      <c r="C502" s="14">
        <v>139566.0</v>
      </c>
      <c r="D502" s="14">
        <v>0.0</v>
      </c>
    </row>
    <row r="503">
      <c r="A503" s="8">
        <v>1.0</v>
      </c>
      <c r="B503" s="13" t="s">
        <v>7663</v>
      </c>
      <c r="C503" s="14">
        <v>1.7287654E7</v>
      </c>
      <c r="D503" s="14">
        <v>104.0</v>
      </c>
    </row>
    <row r="504">
      <c r="A504" s="8">
        <v>1.0</v>
      </c>
      <c r="B504" s="13" t="s">
        <v>7663</v>
      </c>
      <c r="C504" s="14">
        <v>1.0417172E7</v>
      </c>
      <c r="D504" s="14">
        <v>0.0</v>
      </c>
    </row>
    <row r="505">
      <c r="A505" s="8">
        <v>1.0</v>
      </c>
      <c r="B505" s="13" t="s">
        <v>7663</v>
      </c>
      <c r="C505" s="14">
        <v>1.9690597E7</v>
      </c>
      <c r="D505" s="14">
        <v>0.0</v>
      </c>
    </row>
    <row r="506">
      <c r="A506" s="8">
        <v>1.0</v>
      </c>
      <c r="B506" s="13" t="s">
        <v>7664</v>
      </c>
      <c r="C506" s="14">
        <v>1.846542E7</v>
      </c>
      <c r="D506" s="14">
        <v>104.0</v>
      </c>
    </row>
    <row r="507">
      <c r="A507" s="8">
        <v>1.0</v>
      </c>
      <c r="B507" s="13" t="s">
        <v>7664</v>
      </c>
      <c r="C507" s="14">
        <v>110688.0</v>
      </c>
      <c r="D507" s="14">
        <v>0.0</v>
      </c>
    </row>
    <row r="508">
      <c r="A508" s="8">
        <v>1.0</v>
      </c>
      <c r="B508" s="13" t="s">
        <v>7664</v>
      </c>
      <c r="C508" s="14">
        <v>1.6813292E7</v>
      </c>
      <c r="D508" s="14">
        <v>104.0</v>
      </c>
    </row>
    <row r="509">
      <c r="A509" s="8">
        <v>1.0</v>
      </c>
      <c r="B509" s="13" t="s">
        <v>7663</v>
      </c>
      <c r="C509" s="14">
        <v>98804.0</v>
      </c>
      <c r="D509" s="14">
        <v>0.0</v>
      </c>
    </row>
    <row r="510">
      <c r="A510" s="8">
        <v>1.0</v>
      </c>
      <c r="B510" s="13" t="s">
        <v>7664</v>
      </c>
      <c r="C510" s="14">
        <v>1370673.0</v>
      </c>
      <c r="D510" s="14">
        <v>208.0</v>
      </c>
    </row>
    <row r="511">
      <c r="A511" s="8">
        <v>1.0</v>
      </c>
      <c r="B511" s="13" t="s">
        <v>7663</v>
      </c>
      <c r="C511" s="14">
        <v>963880.0</v>
      </c>
      <c r="D511" s="14">
        <v>0.0</v>
      </c>
    </row>
    <row r="512">
      <c r="A512" s="8">
        <v>1.0</v>
      </c>
      <c r="B512" s="13" t="s">
        <v>7663</v>
      </c>
      <c r="C512" s="14">
        <v>340310.0</v>
      </c>
      <c r="D512" s="14">
        <v>104.0</v>
      </c>
    </row>
    <row r="513">
      <c r="A513" s="8">
        <v>1.0</v>
      </c>
      <c r="B513" s="13" t="s">
        <v>7664</v>
      </c>
      <c r="C513" s="14">
        <v>971398.0</v>
      </c>
      <c r="D513" s="14">
        <v>0.0</v>
      </c>
    </row>
    <row r="514">
      <c r="A514" s="8">
        <v>1.0</v>
      </c>
      <c r="B514" s="13" t="s">
        <v>7664</v>
      </c>
      <c r="C514" s="14">
        <v>137213.0</v>
      </c>
      <c r="D514" s="14">
        <v>0.0</v>
      </c>
    </row>
    <row r="515">
      <c r="A515" s="8">
        <v>1.0</v>
      </c>
      <c r="B515" s="13" t="s">
        <v>7664</v>
      </c>
      <c r="C515" s="14">
        <v>1.384491E7</v>
      </c>
      <c r="D515" s="14">
        <v>0.0</v>
      </c>
    </row>
    <row r="516">
      <c r="A516" s="8">
        <v>1.0</v>
      </c>
      <c r="B516" s="13" t="s">
        <v>7663</v>
      </c>
      <c r="C516" s="14">
        <v>51648.0</v>
      </c>
      <c r="D516" s="14">
        <v>104.0</v>
      </c>
    </row>
    <row r="517">
      <c r="A517" s="8">
        <v>1.0</v>
      </c>
      <c r="B517" s="13" t="s">
        <v>7664</v>
      </c>
      <c r="C517" s="14">
        <v>193245.0</v>
      </c>
      <c r="D517" s="14">
        <v>104.0</v>
      </c>
    </row>
    <row r="518">
      <c r="A518" s="8">
        <v>1.0</v>
      </c>
      <c r="B518" s="13" t="s">
        <v>7664</v>
      </c>
      <c r="C518" s="14">
        <v>48324.0</v>
      </c>
      <c r="D518" s="14">
        <v>104.0</v>
      </c>
    </row>
    <row r="519">
      <c r="A519" s="8">
        <v>1.0</v>
      </c>
      <c r="B519" s="13" t="s">
        <v>7664</v>
      </c>
      <c r="C519" s="14">
        <v>9660594.0</v>
      </c>
      <c r="D519" s="14">
        <v>936.0</v>
      </c>
    </row>
    <row r="520">
      <c r="A520" s="8">
        <v>1.0</v>
      </c>
      <c r="B520" s="13" t="s">
        <v>7663</v>
      </c>
      <c r="C520" s="14">
        <v>6349806.0</v>
      </c>
      <c r="D520" s="14">
        <v>104.0</v>
      </c>
    </row>
    <row r="521">
      <c r="A521" s="8">
        <v>1.0</v>
      </c>
      <c r="B521" s="13" t="s">
        <v>7664</v>
      </c>
      <c r="C521" s="14">
        <v>2.0990271E7</v>
      </c>
      <c r="D521" s="14">
        <v>3014.0</v>
      </c>
    </row>
    <row r="522">
      <c r="A522" s="8">
        <v>1.0</v>
      </c>
      <c r="B522" s="13" t="s">
        <v>7663</v>
      </c>
      <c r="C522" s="14">
        <v>1.7324346E7</v>
      </c>
      <c r="D522" s="14">
        <v>520.0</v>
      </c>
    </row>
    <row r="523">
      <c r="A523" s="8">
        <v>1.0</v>
      </c>
      <c r="B523" s="13" t="s">
        <v>7663</v>
      </c>
      <c r="C523" s="14">
        <v>2.0399137E7</v>
      </c>
      <c r="D523" s="14">
        <v>0.0</v>
      </c>
    </row>
    <row r="524">
      <c r="A524" s="8">
        <v>1.0</v>
      </c>
      <c r="B524" s="13" t="s">
        <v>7664</v>
      </c>
      <c r="C524" s="14">
        <v>80276.0</v>
      </c>
      <c r="D524" s="14">
        <v>0.0</v>
      </c>
    </row>
    <row r="525">
      <c r="A525" s="8">
        <v>1.0</v>
      </c>
      <c r="B525" s="13" t="s">
        <v>7664</v>
      </c>
      <c r="C525" s="14">
        <v>1.4520848E7</v>
      </c>
      <c r="D525" s="14">
        <v>0.0</v>
      </c>
    </row>
    <row r="526">
      <c r="A526" s="8">
        <v>1.0</v>
      </c>
      <c r="B526" s="13" t="s">
        <v>7663</v>
      </c>
      <c r="C526" s="14">
        <v>2.2340188E7</v>
      </c>
      <c r="D526" s="14">
        <v>4337.0</v>
      </c>
    </row>
    <row r="527">
      <c r="A527" s="8">
        <v>1.0</v>
      </c>
      <c r="B527" s="13" t="s">
        <v>7664</v>
      </c>
      <c r="C527" s="14">
        <v>3040742.0</v>
      </c>
      <c r="D527" s="14">
        <v>0.0</v>
      </c>
    </row>
    <row r="528">
      <c r="A528" s="8">
        <v>1.0</v>
      </c>
      <c r="B528" s="13" t="s">
        <v>7663</v>
      </c>
      <c r="C528" s="14">
        <v>343217.0</v>
      </c>
      <c r="D528" s="14">
        <v>5135.0</v>
      </c>
    </row>
    <row r="529">
      <c r="A529" s="8">
        <v>1.0</v>
      </c>
      <c r="B529" s="13" t="s">
        <v>7664</v>
      </c>
      <c r="C529" s="14">
        <v>1.7366724E7</v>
      </c>
      <c r="D529" s="14">
        <v>0.0</v>
      </c>
    </row>
    <row r="530">
      <c r="A530" s="8">
        <v>1.0</v>
      </c>
      <c r="B530" s="13" t="s">
        <v>7663</v>
      </c>
      <c r="C530" s="14">
        <v>9315761.0</v>
      </c>
      <c r="D530" s="14">
        <v>0.0</v>
      </c>
    </row>
    <row r="531">
      <c r="A531" s="8">
        <v>1.0</v>
      </c>
      <c r="B531" s="13" t="s">
        <v>7663</v>
      </c>
      <c r="C531" s="14">
        <v>2.3972824E7</v>
      </c>
      <c r="D531" s="14">
        <v>104.0</v>
      </c>
    </row>
    <row r="532">
      <c r="A532" s="8">
        <v>1.0</v>
      </c>
      <c r="B532" s="13" t="s">
        <v>7664</v>
      </c>
      <c r="C532" s="14">
        <v>2000857.0</v>
      </c>
      <c r="D532" s="14">
        <v>104.0</v>
      </c>
    </row>
    <row r="533">
      <c r="A533" s="8">
        <v>1.0</v>
      </c>
      <c r="B533" s="13" t="s">
        <v>7664</v>
      </c>
      <c r="C533" s="14">
        <v>9595810.0</v>
      </c>
      <c r="D533" s="14">
        <v>104.0</v>
      </c>
    </row>
    <row r="534">
      <c r="A534" s="8">
        <v>1.0</v>
      </c>
      <c r="B534" s="13" t="s">
        <v>7664</v>
      </c>
      <c r="C534" s="14">
        <v>259295.0</v>
      </c>
      <c r="D534" s="14">
        <v>0.0</v>
      </c>
    </row>
    <row r="535">
      <c r="A535" s="8">
        <v>1.0</v>
      </c>
      <c r="B535" s="13" t="s">
        <v>7663</v>
      </c>
      <c r="C535" s="14">
        <v>1.01066E7</v>
      </c>
      <c r="D535" s="14">
        <v>0.0</v>
      </c>
    </row>
    <row r="536">
      <c r="A536" s="8">
        <v>1.0</v>
      </c>
      <c r="B536" s="13" t="s">
        <v>7663</v>
      </c>
      <c r="C536" s="14">
        <v>43323.0</v>
      </c>
      <c r="D536" s="14">
        <v>0.0</v>
      </c>
    </row>
    <row r="537">
      <c r="A537" s="8">
        <v>1.0</v>
      </c>
      <c r="B537" s="13" t="s">
        <v>7664</v>
      </c>
      <c r="C537" s="14">
        <v>28290.0</v>
      </c>
      <c r="D537" s="14">
        <v>0.0</v>
      </c>
    </row>
    <row r="538">
      <c r="A538" s="8">
        <v>1.0</v>
      </c>
      <c r="B538" s="13" t="s">
        <v>7663</v>
      </c>
      <c r="C538" s="14">
        <v>1.8009316E7</v>
      </c>
      <c r="D538" s="14">
        <v>128.0</v>
      </c>
    </row>
    <row r="539">
      <c r="A539" s="8">
        <v>1.0</v>
      </c>
      <c r="B539" s="13" t="s">
        <v>7663</v>
      </c>
      <c r="C539" s="14">
        <v>99167.0</v>
      </c>
      <c r="D539" s="14">
        <v>0.0</v>
      </c>
    </row>
    <row r="540">
      <c r="A540" s="8">
        <v>1.0</v>
      </c>
      <c r="B540" s="13" t="s">
        <v>7664</v>
      </c>
      <c r="C540" s="14">
        <v>163517.0</v>
      </c>
      <c r="D540" s="14">
        <v>73.0</v>
      </c>
    </row>
    <row r="541">
      <c r="A541" s="8">
        <v>1.0</v>
      </c>
      <c r="B541" s="13" t="s">
        <v>7663</v>
      </c>
      <c r="C541" s="14">
        <v>415026.0</v>
      </c>
      <c r="D541" s="14">
        <v>208.0</v>
      </c>
    </row>
    <row r="542">
      <c r="A542" s="8">
        <v>1.0</v>
      </c>
      <c r="B542" s="13" t="s">
        <v>7663</v>
      </c>
      <c r="C542" s="14">
        <v>738897.0</v>
      </c>
      <c r="D542" s="14">
        <v>312.0</v>
      </c>
    </row>
    <row r="543">
      <c r="A543" s="8">
        <v>1.0</v>
      </c>
      <c r="B543" s="13" t="s">
        <v>7663</v>
      </c>
      <c r="C543" s="14">
        <v>1.7740694E7</v>
      </c>
      <c r="D543" s="14">
        <v>104.0</v>
      </c>
    </row>
    <row r="544">
      <c r="A544" s="8">
        <v>1.0</v>
      </c>
      <c r="B544" s="13" t="s">
        <v>7663</v>
      </c>
      <c r="C544" s="14">
        <v>1574441.0</v>
      </c>
      <c r="D544" s="14">
        <v>0.0</v>
      </c>
    </row>
    <row r="545">
      <c r="A545" s="8">
        <v>1.0</v>
      </c>
      <c r="B545" s="13" t="s">
        <v>7664</v>
      </c>
      <c r="C545" s="14">
        <v>697270.0</v>
      </c>
      <c r="D545" s="14">
        <v>0.0</v>
      </c>
    </row>
    <row r="546">
      <c r="A546" s="8">
        <v>1.0</v>
      </c>
      <c r="B546" s="13" t="s">
        <v>7663</v>
      </c>
      <c r="C546" s="14">
        <v>1804797.0</v>
      </c>
      <c r="D546" s="14">
        <v>0.0</v>
      </c>
    </row>
    <row r="547">
      <c r="A547" s="8">
        <v>1.0</v>
      </c>
      <c r="B547" s="13" t="s">
        <v>7664</v>
      </c>
      <c r="C547" s="14">
        <v>3118064.0</v>
      </c>
      <c r="D547" s="14">
        <v>0.0</v>
      </c>
    </row>
    <row r="548">
      <c r="A548" s="8">
        <v>1.0</v>
      </c>
      <c r="B548" s="13" t="s">
        <v>7664</v>
      </c>
      <c r="C548" s="14">
        <v>508111.0</v>
      </c>
      <c r="D548" s="14">
        <v>208.0</v>
      </c>
    </row>
    <row r="549">
      <c r="A549" s="8">
        <v>1.0</v>
      </c>
      <c r="B549" s="13" t="s">
        <v>7663</v>
      </c>
      <c r="C549" s="14">
        <v>8244038.0</v>
      </c>
      <c r="D549" s="14">
        <v>104.0</v>
      </c>
    </row>
    <row r="550">
      <c r="A550" s="8">
        <v>1.0</v>
      </c>
      <c r="B550" s="13" t="s">
        <v>7664</v>
      </c>
      <c r="C550" s="14">
        <v>1.3537732E7</v>
      </c>
      <c r="D550" s="14">
        <v>304.0</v>
      </c>
    </row>
    <row r="551">
      <c r="A551" s="8">
        <v>1.0</v>
      </c>
      <c r="B551" s="13" t="s">
        <v>7663</v>
      </c>
      <c r="C551" s="14">
        <v>9128957.0</v>
      </c>
      <c r="D551" s="14">
        <v>0.0</v>
      </c>
    </row>
    <row r="552">
      <c r="A552" s="8">
        <v>1.0</v>
      </c>
      <c r="B552" s="13" t="s">
        <v>7664</v>
      </c>
      <c r="C552" s="14">
        <v>5188440.0</v>
      </c>
      <c r="D552" s="14">
        <v>104.0</v>
      </c>
    </row>
    <row r="553">
      <c r="A553" s="8">
        <v>1.0</v>
      </c>
      <c r="B553" s="13" t="s">
        <v>7663</v>
      </c>
      <c r="C553" s="14">
        <v>1.2502976E7</v>
      </c>
      <c r="D553" s="14">
        <v>0.0</v>
      </c>
    </row>
    <row r="554">
      <c r="A554" s="8">
        <v>1.0</v>
      </c>
      <c r="B554" s="13" t="s">
        <v>7664</v>
      </c>
      <c r="C554" s="14">
        <v>2.4321044E7</v>
      </c>
      <c r="D554" s="14">
        <v>2421.0</v>
      </c>
    </row>
    <row r="555">
      <c r="A555" s="8">
        <v>1.0</v>
      </c>
      <c r="B555" s="13" t="s">
        <v>7663</v>
      </c>
      <c r="C555" s="14">
        <v>5519448.0</v>
      </c>
      <c r="D555" s="14">
        <v>520.0</v>
      </c>
    </row>
    <row r="556">
      <c r="A556" s="8">
        <v>1.0</v>
      </c>
      <c r="B556" s="13" t="s">
        <v>7664</v>
      </c>
      <c r="C556" s="14">
        <v>1.3089334E7</v>
      </c>
      <c r="D556" s="14">
        <v>416.0</v>
      </c>
    </row>
    <row r="557">
      <c r="A557" s="8">
        <v>1.0</v>
      </c>
      <c r="B557" s="13" t="s">
        <v>7663</v>
      </c>
      <c r="C557" s="14">
        <v>380218.0</v>
      </c>
      <c r="D557" s="14">
        <v>104.0</v>
      </c>
    </row>
    <row r="558">
      <c r="A558" s="8">
        <v>1.0</v>
      </c>
      <c r="B558" s="13" t="s">
        <v>7664</v>
      </c>
      <c r="C558" s="14">
        <v>3146914.0</v>
      </c>
      <c r="D558" s="14">
        <v>104.0</v>
      </c>
    </row>
    <row r="559">
      <c r="A559" s="8">
        <v>1.0</v>
      </c>
      <c r="B559" s="13" t="s">
        <v>7664</v>
      </c>
      <c r="C559" s="14">
        <v>617482.0</v>
      </c>
      <c r="D559" s="14">
        <v>104.0</v>
      </c>
    </row>
    <row r="560">
      <c r="A560" s="8">
        <v>1.0</v>
      </c>
      <c r="B560" s="13" t="s">
        <v>7663</v>
      </c>
      <c r="C560" s="14">
        <v>2.0345281E7</v>
      </c>
      <c r="D560" s="14">
        <v>104.0</v>
      </c>
    </row>
    <row r="561">
      <c r="A561" s="8">
        <v>1.0</v>
      </c>
      <c r="B561" s="13" t="s">
        <v>7664</v>
      </c>
      <c r="C561" s="14">
        <v>467386.0</v>
      </c>
      <c r="D561" s="14">
        <v>104.0</v>
      </c>
    </row>
    <row r="562">
      <c r="A562" s="8">
        <v>1.0</v>
      </c>
      <c r="B562" s="13" t="s">
        <v>7663</v>
      </c>
      <c r="C562" s="14">
        <v>2.0186367E7</v>
      </c>
      <c r="D562" s="14">
        <v>104.0</v>
      </c>
    </row>
    <row r="563">
      <c r="A563" s="8">
        <v>1.0</v>
      </c>
      <c r="B563" s="13" t="s">
        <v>7663</v>
      </c>
      <c r="C563" s="14">
        <v>1.766505E7</v>
      </c>
      <c r="D563" s="14">
        <v>208.0</v>
      </c>
    </row>
    <row r="564">
      <c r="A564" s="8">
        <v>1.0</v>
      </c>
      <c r="B564" s="13" t="s">
        <v>7664</v>
      </c>
      <c r="C564" s="14">
        <v>442793.0</v>
      </c>
      <c r="D564" s="14">
        <v>0.0</v>
      </c>
    </row>
    <row r="565">
      <c r="A565" s="8">
        <v>1.0</v>
      </c>
      <c r="B565" s="13" t="s">
        <v>7664</v>
      </c>
      <c r="C565" s="14">
        <v>306488.0</v>
      </c>
      <c r="D565" s="14">
        <v>0.0</v>
      </c>
    </row>
    <row r="566">
      <c r="A566" s="8">
        <v>1.0</v>
      </c>
      <c r="B566" s="13" t="s">
        <v>7663</v>
      </c>
      <c r="C566" s="14">
        <v>398192.0</v>
      </c>
      <c r="D566" s="14">
        <v>0.0</v>
      </c>
    </row>
    <row r="567">
      <c r="A567" s="8">
        <v>1.0</v>
      </c>
      <c r="B567" s="13" t="s">
        <v>7663</v>
      </c>
      <c r="C567" s="14">
        <v>1522481.0</v>
      </c>
      <c r="D567" s="14">
        <v>104.0</v>
      </c>
    </row>
    <row r="568">
      <c r="A568" s="8">
        <v>1.0</v>
      </c>
      <c r="B568" s="13" t="s">
        <v>7664</v>
      </c>
      <c r="C568" s="14">
        <v>113435.0</v>
      </c>
      <c r="D568" s="14">
        <v>0.0</v>
      </c>
    </row>
    <row r="569">
      <c r="A569" s="8">
        <v>1.0</v>
      </c>
      <c r="B569" s="13" t="s">
        <v>7664</v>
      </c>
      <c r="C569" s="14">
        <v>1.2759416E7</v>
      </c>
      <c r="D569" s="14">
        <v>304.0</v>
      </c>
    </row>
    <row r="570">
      <c r="A570" s="8">
        <v>1.0</v>
      </c>
      <c r="B570" s="13" t="s">
        <v>7663</v>
      </c>
      <c r="C570" s="14">
        <v>9596392.0</v>
      </c>
      <c r="D570" s="14">
        <v>208.0</v>
      </c>
    </row>
    <row r="571">
      <c r="A571" s="8">
        <v>1.0</v>
      </c>
      <c r="B571" s="13" t="s">
        <v>7663</v>
      </c>
      <c r="C571" s="14">
        <v>9186423.0</v>
      </c>
      <c r="D571" s="14">
        <v>0.0</v>
      </c>
    </row>
    <row r="572">
      <c r="A572" s="8">
        <v>1.0</v>
      </c>
      <c r="B572" s="13" t="s">
        <v>7663</v>
      </c>
      <c r="C572" s="14">
        <v>9477196.0</v>
      </c>
      <c r="D572" s="14">
        <v>104.0</v>
      </c>
    </row>
    <row r="573">
      <c r="A573" s="8">
        <v>1.0</v>
      </c>
      <c r="B573" s="13" t="s">
        <v>7663</v>
      </c>
      <c r="C573" s="14">
        <v>1544165.0</v>
      </c>
      <c r="D573" s="14">
        <v>811.0</v>
      </c>
    </row>
    <row r="574">
      <c r="A574" s="8">
        <v>1.0</v>
      </c>
      <c r="B574" s="13" t="s">
        <v>7663</v>
      </c>
      <c r="C574" s="14">
        <v>1.192975E7</v>
      </c>
      <c r="D574" s="14">
        <v>0.0</v>
      </c>
    </row>
    <row r="575">
      <c r="A575" s="8">
        <v>1.0</v>
      </c>
      <c r="B575" s="13" t="s">
        <v>7664</v>
      </c>
      <c r="C575" s="14">
        <v>451250.0</v>
      </c>
      <c r="D575" s="14">
        <v>104.0</v>
      </c>
    </row>
    <row r="576">
      <c r="A576" s="8">
        <v>1.0</v>
      </c>
      <c r="B576" s="13" t="s">
        <v>7663</v>
      </c>
      <c r="C576" s="14">
        <v>1.1525214E7</v>
      </c>
      <c r="D576" s="14">
        <v>0.0</v>
      </c>
    </row>
    <row r="577">
      <c r="A577" s="8">
        <v>1.0</v>
      </c>
      <c r="B577" s="13" t="s">
        <v>7663</v>
      </c>
      <c r="C577" s="14">
        <v>2.0861175E7</v>
      </c>
      <c r="D577" s="14">
        <v>0.0</v>
      </c>
    </row>
    <row r="578">
      <c r="A578" s="8">
        <v>1.0</v>
      </c>
      <c r="B578" s="13" t="s">
        <v>7663</v>
      </c>
      <c r="C578" s="14">
        <v>1.7079922E7</v>
      </c>
      <c r="D578" s="14">
        <v>0.0</v>
      </c>
    </row>
    <row r="579">
      <c r="A579" s="8">
        <v>1.0</v>
      </c>
      <c r="B579" s="13" t="s">
        <v>7664</v>
      </c>
      <c r="C579" s="14">
        <v>1122801.0</v>
      </c>
      <c r="D579" s="14">
        <v>104.0</v>
      </c>
    </row>
    <row r="580">
      <c r="A580" s="8">
        <v>1.0</v>
      </c>
      <c r="B580" s="13" t="s">
        <v>7664</v>
      </c>
      <c r="C580" s="14">
        <v>2534148.0</v>
      </c>
      <c r="D580" s="14">
        <v>0.0</v>
      </c>
    </row>
    <row r="581">
      <c r="A581" s="8">
        <v>1.0</v>
      </c>
      <c r="B581" s="13" t="s">
        <v>7663</v>
      </c>
      <c r="C581" s="14">
        <v>9294551.0</v>
      </c>
      <c r="D581" s="14">
        <v>0.0</v>
      </c>
    </row>
    <row r="582">
      <c r="A582" s="8">
        <v>1.0</v>
      </c>
      <c r="B582" s="13" t="s">
        <v>7663</v>
      </c>
      <c r="C582" s="14">
        <v>8183790.0</v>
      </c>
      <c r="D582" s="14">
        <v>104.0</v>
      </c>
    </row>
    <row r="583">
      <c r="A583" s="8">
        <v>1.0</v>
      </c>
      <c r="B583" s="13" t="s">
        <v>7663</v>
      </c>
      <c r="C583" s="14">
        <v>2.201648E7</v>
      </c>
      <c r="D583" s="14">
        <v>0.0</v>
      </c>
    </row>
    <row r="584">
      <c r="A584" s="8">
        <v>1.0</v>
      </c>
      <c r="B584" s="13" t="s">
        <v>7663</v>
      </c>
      <c r="C584" s="14">
        <v>118644.0</v>
      </c>
      <c r="D584" s="14">
        <v>0.0</v>
      </c>
    </row>
    <row r="585">
      <c r="A585" s="8">
        <v>1.0</v>
      </c>
      <c r="B585" s="13" t="s">
        <v>7664</v>
      </c>
      <c r="C585" s="14">
        <v>1424433.0</v>
      </c>
      <c r="D585" s="14">
        <v>0.0</v>
      </c>
    </row>
    <row r="586">
      <c r="A586" s="8">
        <v>1.0</v>
      </c>
      <c r="B586" s="13" t="s">
        <v>7663</v>
      </c>
      <c r="C586" s="14">
        <v>2893662.0</v>
      </c>
      <c r="D586" s="14">
        <v>0.0</v>
      </c>
    </row>
    <row r="587">
      <c r="A587" s="8">
        <v>1.0</v>
      </c>
      <c r="B587" s="13" t="s">
        <v>7663</v>
      </c>
      <c r="C587" s="14">
        <v>1.313049E7</v>
      </c>
      <c r="D587" s="14">
        <v>104.0</v>
      </c>
    </row>
    <row r="588">
      <c r="A588" s="8">
        <v>1.0</v>
      </c>
      <c r="B588" s="13" t="s">
        <v>7663</v>
      </c>
      <c r="C588" s="14">
        <v>1.9601197E7</v>
      </c>
      <c r="D588" s="14">
        <v>299.0</v>
      </c>
    </row>
    <row r="589">
      <c r="A589" s="8">
        <v>1.0</v>
      </c>
      <c r="B589" s="13" t="s">
        <v>7664</v>
      </c>
      <c r="C589" s="14">
        <v>46198.0</v>
      </c>
      <c r="D589" s="14">
        <v>0.0</v>
      </c>
    </row>
    <row r="590">
      <c r="A590" s="8">
        <v>1.0</v>
      </c>
      <c r="B590" s="13" t="s">
        <v>7664</v>
      </c>
      <c r="C590" s="14">
        <v>9285271.0</v>
      </c>
      <c r="D590" s="14">
        <v>104.0</v>
      </c>
    </row>
    <row r="591">
      <c r="A591" s="8">
        <v>1.0</v>
      </c>
      <c r="B591" s="13" t="s">
        <v>7663</v>
      </c>
      <c r="C591" s="14">
        <v>1.1766496E7</v>
      </c>
      <c r="D591" s="14">
        <v>104.0</v>
      </c>
    </row>
    <row r="592">
      <c r="A592" s="8">
        <v>1.0</v>
      </c>
      <c r="B592" s="13" t="s">
        <v>7663</v>
      </c>
      <c r="C592" s="14">
        <v>1.4203068E7</v>
      </c>
      <c r="D592" s="14">
        <v>104.0</v>
      </c>
    </row>
    <row r="593">
      <c r="A593" s="8">
        <v>1.0</v>
      </c>
      <c r="B593" s="13" t="s">
        <v>7664</v>
      </c>
      <c r="C593" s="14">
        <v>1.4214654E7</v>
      </c>
      <c r="D593" s="14">
        <v>208.0</v>
      </c>
    </row>
    <row r="594">
      <c r="A594" s="8">
        <v>1.0</v>
      </c>
      <c r="B594" s="13" t="s">
        <v>7664</v>
      </c>
      <c r="C594" s="14">
        <v>234903.0</v>
      </c>
      <c r="D594" s="14">
        <v>0.0</v>
      </c>
    </row>
    <row r="595">
      <c r="A595" s="8">
        <v>1.0</v>
      </c>
      <c r="B595" s="13" t="s">
        <v>7663</v>
      </c>
      <c r="C595" s="14">
        <v>163713.0</v>
      </c>
      <c r="D595" s="14">
        <v>832.0</v>
      </c>
    </row>
    <row r="596">
      <c r="A596" s="8">
        <v>1.0</v>
      </c>
      <c r="B596" s="13" t="s">
        <v>7664</v>
      </c>
      <c r="C596" s="14">
        <v>9825724.0</v>
      </c>
      <c r="D596" s="14">
        <v>104.0</v>
      </c>
    </row>
    <row r="597">
      <c r="A597" s="8">
        <v>1.0</v>
      </c>
      <c r="B597" s="13" t="s">
        <v>7664</v>
      </c>
      <c r="C597" s="14">
        <v>1.2936818E7</v>
      </c>
      <c r="D597" s="14">
        <v>104.0</v>
      </c>
    </row>
    <row r="598">
      <c r="A598" s="8">
        <v>1.0</v>
      </c>
      <c r="B598" s="13" t="s">
        <v>7664</v>
      </c>
      <c r="C598" s="14">
        <v>266092.0</v>
      </c>
      <c r="D598" s="14">
        <v>208.0</v>
      </c>
    </row>
    <row r="599">
      <c r="A599" s="8">
        <v>1.0</v>
      </c>
      <c r="B599" s="13" t="s">
        <v>7664</v>
      </c>
      <c r="C599" s="14">
        <v>195636.0</v>
      </c>
      <c r="D599" s="14">
        <v>874.0</v>
      </c>
    </row>
    <row r="600">
      <c r="A600" s="8">
        <v>1.0</v>
      </c>
      <c r="B600" s="13" t="s">
        <v>7663</v>
      </c>
      <c r="C600" s="14">
        <v>12847.0</v>
      </c>
      <c r="D600" s="14">
        <v>0.0</v>
      </c>
    </row>
    <row r="601">
      <c r="A601" s="8">
        <v>1.0</v>
      </c>
      <c r="B601" s="13" t="s">
        <v>7664</v>
      </c>
      <c r="C601" s="14">
        <v>73433.0</v>
      </c>
      <c r="D601" s="14">
        <v>104.0</v>
      </c>
    </row>
    <row r="602">
      <c r="A602" s="8">
        <v>1.0</v>
      </c>
      <c r="B602" s="13" t="s">
        <v>7664</v>
      </c>
      <c r="C602" s="14">
        <v>1.8003026E7</v>
      </c>
      <c r="D602" s="14">
        <v>806.0</v>
      </c>
    </row>
    <row r="603">
      <c r="A603" s="8">
        <v>1.0</v>
      </c>
      <c r="B603" s="13" t="s">
        <v>7663</v>
      </c>
      <c r="C603" s="14">
        <v>1.8144848E7</v>
      </c>
      <c r="D603" s="14">
        <v>208.0</v>
      </c>
    </row>
    <row r="604">
      <c r="A604" s="8">
        <v>1.0</v>
      </c>
      <c r="B604" s="13" t="s">
        <v>7664</v>
      </c>
      <c r="C604" s="14">
        <v>3709832.0</v>
      </c>
      <c r="D604" s="14">
        <v>0.0</v>
      </c>
    </row>
    <row r="605">
      <c r="A605" s="8">
        <v>1.0</v>
      </c>
      <c r="B605" s="13" t="s">
        <v>7663</v>
      </c>
      <c r="C605" s="14">
        <v>116305.0</v>
      </c>
      <c r="D605" s="14">
        <v>208.0</v>
      </c>
    </row>
    <row r="606">
      <c r="A606" s="8">
        <v>1.0</v>
      </c>
      <c r="B606" s="13" t="s">
        <v>7663</v>
      </c>
      <c r="C606" s="14">
        <v>1.4570814E7</v>
      </c>
      <c r="D606" s="14">
        <v>0.0</v>
      </c>
    </row>
    <row r="607">
      <c r="A607" s="8">
        <v>1.0</v>
      </c>
      <c r="B607" s="13" t="s">
        <v>7664</v>
      </c>
      <c r="C607" s="14">
        <v>9734982.0</v>
      </c>
      <c r="D607" s="14">
        <v>0.0</v>
      </c>
    </row>
    <row r="608">
      <c r="A608" s="8">
        <v>1.0</v>
      </c>
      <c r="B608" s="13" t="s">
        <v>7663</v>
      </c>
      <c r="C608" s="14">
        <v>1132633.0</v>
      </c>
      <c r="D608" s="14">
        <v>208.0</v>
      </c>
    </row>
    <row r="609">
      <c r="A609" s="8">
        <v>1.0</v>
      </c>
      <c r="B609" s="13" t="s">
        <v>7663</v>
      </c>
      <c r="C609" s="14">
        <v>1.9173487E7</v>
      </c>
      <c r="D609" s="14">
        <v>0.0</v>
      </c>
    </row>
    <row r="610">
      <c r="A610" s="8">
        <v>1.0</v>
      </c>
      <c r="B610" s="13" t="s">
        <v>7664</v>
      </c>
      <c r="C610" s="14">
        <v>583621.0</v>
      </c>
      <c r="D610" s="14">
        <v>188.0</v>
      </c>
    </row>
    <row r="611">
      <c r="A611" s="8">
        <v>1.0</v>
      </c>
      <c r="B611" s="13" t="s">
        <v>7663</v>
      </c>
      <c r="C611" s="14">
        <v>2158036.0</v>
      </c>
      <c r="D611" s="14">
        <v>336.0</v>
      </c>
    </row>
    <row r="612">
      <c r="A612" s="8">
        <v>1.0</v>
      </c>
      <c r="B612" s="13" t="s">
        <v>7663</v>
      </c>
      <c r="C612" s="14">
        <v>1.9457383E7</v>
      </c>
      <c r="D612" s="14">
        <v>0.0</v>
      </c>
    </row>
    <row r="613">
      <c r="A613" s="8">
        <v>1.0</v>
      </c>
      <c r="B613" s="13" t="s">
        <v>7664</v>
      </c>
      <c r="C613" s="14">
        <v>2940594.0</v>
      </c>
      <c r="D613" s="14">
        <v>0.0</v>
      </c>
    </row>
    <row r="614">
      <c r="A614" s="8">
        <v>1.0</v>
      </c>
      <c r="B614" s="13" t="s">
        <v>7664</v>
      </c>
      <c r="C614" s="14">
        <v>1766193.0</v>
      </c>
      <c r="D614" s="14">
        <v>0.0</v>
      </c>
    </row>
    <row r="615">
      <c r="A615" s="8">
        <v>1.0</v>
      </c>
      <c r="B615" s="13" t="s">
        <v>7664</v>
      </c>
      <c r="C615" s="14">
        <v>2044719.0</v>
      </c>
      <c r="D615" s="14">
        <v>0.0</v>
      </c>
    </row>
    <row r="616">
      <c r="A616" s="8">
        <v>1.0</v>
      </c>
      <c r="B616" s="13" t="s">
        <v>7664</v>
      </c>
      <c r="C616" s="14">
        <v>271254.0</v>
      </c>
      <c r="D616" s="14">
        <v>208.0</v>
      </c>
    </row>
    <row r="617">
      <c r="A617" s="8">
        <v>1.0</v>
      </c>
      <c r="B617" s="13" t="s">
        <v>7663</v>
      </c>
      <c r="C617" s="14">
        <v>1217634.0</v>
      </c>
      <c r="D617" s="14">
        <v>0.0</v>
      </c>
    </row>
    <row r="618">
      <c r="A618" s="8">
        <v>1.0</v>
      </c>
      <c r="B618" s="13" t="s">
        <v>7663</v>
      </c>
      <c r="C618" s="14">
        <v>1.7536424E7</v>
      </c>
      <c r="D618" s="14">
        <v>0.0</v>
      </c>
    </row>
    <row r="619">
      <c r="A619" s="8">
        <v>1.0</v>
      </c>
      <c r="B619" s="13" t="s">
        <v>7664</v>
      </c>
      <c r="C619" s="14">
        <v>2.3954184E7</v>
      </c>
      <c r="D619" s="14">
        <v>624.0</v>
      </c>
    </row>
    <row r="620">
      <c r="A620" s="8">
        <v>1.0</v>
      </c>
      <c r="B620" s="13" t="s">
        <v>7663</v>
      </c>
      <c r="C620" s="14">
        <v>649974.0</v>
      </c>
      <c r="D620" s="14">
        <v>104.0</v>
      </c>
    </row>
    <row r="621">
      <c r="A621" s="8">
        <v>1.0</v>
      </c>
      <c r="B621" s="13" t="s">
        <v>7664</v>
      </c>
      <c r="C621" s="14">
        <v>1330627.0</v>
      </c>
      <c r="D621" s="14">
        <v>0.0</v>
      </c>
    </row>
    <row r="622">
      <c r="A622" s="8">
        <v>1.0</v>
      </c>
      <c r="B622" s="13" t="s">
        <v>7663</v>
      </c>
      <c r="C622" s="14">
        <v>381950.0</v>
      </c>
      <c r="D622" s="14">
        <v>0.0</v>
      </c>
    </row>
    <row r="623">
      <c r="A623" s="8">
        <v>1.0</v>
      </c>
      <c r="B623" s="13" t="s">
        <v>7663</v>
      </c>
      <c r="C623" s="14">
        <v>658112.0</v>
      </c>
      <c r="D623" s="14">
        <v>208.0</v>
      </c>
    </row>
    <row r="624">
      <c r="A624" s="8">
        <v>1.0</v>
      </c>
      <c r="B624" s="13" t="s">
        <v>7663</v>
      </c>
      <c r="C624" s="14">
        <v>136773.0</v>
      </c>
      <c r="D624" s="14">
        <v>208.0</v>
      </c>
    </row>
    <row r="625">
      <c r="A625" s="8">
        <v>1.0</v>
      </c>
      <c r="B625" s="13" t="s">
        <v>7663</v>
      </c>
      <c r="C625" s="14">
        <v>2.1491051E7</v>
      </c>
      <c r="D625" s="14">
        <v>208.0</v>
      </c>
    </row>
    <row r="626">
      <c r="A626" s="8">
        <v>1.0</v>
      </c>
      <c r="B626" s="13" t="s">
        <v>7664</v>
      </c>
      <c r="C626" s="14">
        <v>1410335.0</v>
      </c>
      <c r="D626" s="14">
        <v>312.0</v>
      </c>
    </row>
    <row r="627">
      <c r="A627" s="8">
        <v>1.0</v>
      </c>
      <c r="B627" s="13" t="s">
        <v>7663</v>
      </c>
      <c r="C627" s="14">
        <v>384345.0</v>
      </c>
      <c r="D627" s="14">
        <v>208.0</v>
      </c>
    </row>
    <row r="628">
      <c r="A628" s="8">
        <v>1.0</v>
      </c>
      <c r="B628" s="13" t="s">
        <v>7663</v>
      </c>
      <c r="C628" s="14">
        <v>138160.0</v>
      </c>
      <c r="D628" s="14">
        <v>208.0</v>
      </c>
    </row>
    <row r="629">
      <c r="A629" s="8">
        <v>1.0</v>
      </c>
      <c r="B629" s="13" t="s">
        <v>7664</v>
      </c>
      <c r="C629" s="14">
        <v>262137.0</v>
      </c>
      <c r="D629" s="14">
        <v>208.0</v>
      </c>
    </row>
    <row r="630">
      <c r="A630" s="8">
        <v>1.0</v>
      </c>
      <c r="B630" s="13" t="s">
        <v>7663</v>
      </c>
      <c r="C630" s="14">
        <v>1539777.0</v>
      </c>
      <c r="D630" s="14">
        <v>416.0</v>
      </c>
    </row>
    <row r="631">
      <c r="A631" s="8">
        <v>1.0</v>
      </c>
      <c r="B631" s="13" t="s">
        <v>7663</v>
      </c>
      <c r="C631" s="14">
        <v>1169853.0</v>
      </c>
      <c r="D631" s="14">
        <v>6548.0</v>
      </c>
    </row>
    <row r="632">
      <c r="A632" s="8">
        <v>1.0</v>
      </c>
      <c r="B632" s="13" t="s">
        <v>7664</v>
      </c>
      <c r="C632" s="14">
        <v>2.0216339E7</v>
      </c>
      <c r="D632" s="14">
        <v>0.0</v>
      </c>
    </row>
    <row r="633">
      <c r="A633" s="8">
        <v>1.0</v>
      </c>
      <c r="B633" s="13" t="s">
        <v>7663</v>
      </c>
      <c r="C633" s="14">
        <v>370404.0</v>
      </c>
      <c r="D633" s="14">
        <v>208.0</v>
      </c>
    </row>
    <row r="634">
      <c r="A634" s="8">
        <v>1.0</v>
      </c>
      <c r="B634" s="13" t="s">
        <v>7663</v>
      </c>
      <c r="C634" s="14">
        <v>101416.0</v>
      </c>
      <c r="D634" s="14">
        <v>0.0</v>
      </c>
    </row>
    <row r="635">
      <c r="A635" s="8">
        <v>1.0</v>
      </c>
      <c r="B635" s="13" t="s">
        <v>7664</v>
      </c>
      <c r="C635" s="14">
        <v>219871.0</v>
      </c>
      <c r="D635" s="14">
        <v>369.0</v>
      </c>
    </row>
    <row r="636">
      <c r="A636" s="8">
        <v>1.0</v>
      </c>
      <c r="B636" s="13" t="s">
        <v>7664</v>
      </c>
      <c r="C636" s="14">
        <v>231933.0</v>
      </c>
      <c r="D636" s="14">
        <v>208.0</v>
      </c>
    </row>
    <row r="637">
      <c r="A637" s="8">
        <v>1.0</v>
      </c>
      <c r="B637" s="13" t="s">
        <v>7663</v>
      </c>
      <c r="C637" s="14">
        <v>1351183.0</v>
      </c>
      <c r="D637" s="14">
        <v>208.0</v>
      </c>
    </row>
    <row r="638">
      <c r="A638" s="8">
        <v>1.0</v>
      </c>
      <c r="B638" s="13" t="s">
        <v>7663</v>
      </c>
      <c r="C638" s="14">
        <v>43993.0</v>
      </c>
      <c r="D638" s="14">
        <v>598.0</v>
      </c>
    </row>
    <row r="639">
      <c r="A639" s="8">
        <v>1.0</v>
      </c>
      <c r="B639" s="13" t="s">
        <v>7664</v>
      </c>
      <c r="C639" s="14">
        <v>1.0201468E7</v>
      </c>
      <c r="D639" s="14">
        <v>499.0</v>
      </c>
    </row>
    <row r="640">
      <c r="A640" s="8">
        <v>1.0</v>
      </c>
      <c r="B640" s="13" t="s">
        <v>7663</v>
      </c>
      <c r="C640" s="14">
        <v>1748403.0</v>
      </c>
      <c r="D640" s="14">
        <v>0.0</v>
      </c>
    </row>
    <row r="641">
      <c r="A641" s="8">
        <v>1.0</v>
      </c>
      <c r="B641" s="13" t="s">
        <v>7664</v>
      </c>
      <c r="C641" s="14">
        <v>1.5257851E7</v>
      </c>
      <c r="D641" s="14">
        <v>0.0</v>
      </c>
    </row>
    <row r="642">
      <c r="A642" s="8">
        <v>1.0</v>
      </c>
      <c r="B642" s="13" t="s">
        <v>7663</v>
      </c>
      <c r="C642" s="14">
        <v>2999120.0</v>
      </c>
      <c r="D642" s="14">
        <v>0.0</v>
      </c>
    </row>
    <row r="643">
      <c r="A643" s="8">
        <v>1.0</v>
      </c>
      <c r="B643" s="13" t="s">
        <v>7664</v>
      </c>
      <c r="C643" s="14">
        <v>1010059.0</v>
      </c>
      <c r="D643" s="14">
        <v>1244.0</v>
      </c>
    </row>
    <row r="644">
      <c r="A644" s="8">
        <v>1.0</v>
      </c>
      <c r="B644" s="13" t="s">
        <v>7663</v>
      </c>
      <c r="C644" s="14">
        <v>2903744.0</v>
      </c>
      <c r="D644" s="14">
        <v>0.0</v>
      </c>
    </row>
    <row r="645">
      <c r="A645" s="8">
        <v>1.0</v>
      </c>
      <c r="B645" s="13" t="s">
        <v>7663</v>
      </c>
      <c r="C645" s="14">
        <v>732399.0</v>
      </c>
      <c r="D645" s="14">
        <v>18126.0</v>
      </c>
    </row>
    <row r="646">
      <c r="A646" s="8">
        <v>1.0</v>
      </c>
      <c r="B646" s="13" t="s">
        <v>7664</v>
      </c>
      <c r="C646" s="14">
        <v>8211410.0</v>
      </c>
      <c r="D646" s="14">
        <v>299.0</v>
      </c>
    </row>
    <row r="647">
      <c r="A647" s="8">
        <v>1.0</v>
      </c>
      <c r="B647" s="13" t="s">
        <v>7664</v>
      </c>
      <c r="C647" s="14">
        <v>9337717.0</v>
      </c>
      <c r="D647" s="14">
        <v>0.0</v>
      </c>
    </row>
    <row r="648">
      <c r="A648" s="8">
        <v>1.0</v>
      </c>
      <c r="B648" s="13" t="s">
        <v>7663</v>
      </c>
      <c r="C648" s="14">
        <v>2569174.0</v>
      </c>
      <c r="D648" s="14">
        <v>299.0</v>
      </c>
    </row>
    <row r="649">
      <c r="A649" s="8">
        <v>1.0</v>
      </c>
      <c r="B649" s="13" t="s">
        <v>7663</v>
      </c>
      <c r="C649" s="14">
        <v>578319.0</v>
      </c>
      <c r="D649" s="14">
        <v>507.0</v>
      </c>
    </row>
    <row r="650">
      <c r="A650" s="8">
        <v>1.0</v>
      </c>
      <c r="B650" s="13" t="s">
        <v>7663</v>
      </c>
      <c r="C650" s="14">
        <v>1.1392638E7</v>
      </c>
      <c r="D650" s="14">
        <v>0.0</v>
      </c>
    </row>
    <row r="651">
      <c r="A651" s="8">
        <v>1.0</v>
      </c>
      <c r="B651" s="13" t="s">
        <v>7664</v>
      </c>
      <c r="C651" s="14">
        <v>1.6520881E7</v>
      </c>
      <c r="D651" s="14">
        <v>2421.0</v>
      </c>
    </row>
    <row r="652">
      <c r="A652" s="8">
        <v>1.0</v>
      </c>
      <c r="B652" s="13" t="s">
        <v>7664</v>
      </c>
      <c r="C652" s="14">
        <v>1.1558234E7</v>
      </c>
      <c r="D652" s="14">
        <v>104.0</v>
      </c>
    </row>
    <row r="653">
      <c r="A653" s="8">
        <v>1.0</v>
      </c>
      <c r="B653" s="13" t="s">
        <v>7664</v>
      </c>
      <c r="C653" s="14">
        <v>1.396091E7</v>
      </c>
      <c r="D653" s="14">
        <v>208.0</v>
      </c>
    </row>
    <row r="654">
      <c r="A654" s="8">
        <v>1.0</v>
      </c>
      <c r="B654" s="13" t="s">
        <v>7664</v>
      </c>
      <c r="C654" s="14">
        <v>1.8994843E7</v>
      </c>
      <c r="D654" s="14">
        <v>208.0</v>
      </c>
    </row>
    <row r="655">
      <c r="A655" s="8">
        <v>1.0</v>
      </c>
      <c r="B655" s="13" t="s">
        <v>7663</v>
      </c>
      <c r="C655" s="14">
        <v>2.3990044E7</v>
      </c>
      <c r="D655" s="14">
        <v>778.0</v>
      </c>
    </row>
    <row r="656">
      <c r="A656" s="8">
        <v>1.0</v>
      </c>
      <c r="B656" s="13" t="s">
        <v>7664</v>
      </c>
      <c r="C656" s="14">
        <v>2865230.0</v>
      </c>
      <c r="D656" s="14">
        <v>104.0</v>
      </c>
    </row>
    <row r="657">
      <c r="A657" s="8">
        <v>1.0</v>
      </c>
      <c r="B657" s="13" t="s">
        <v>7663</v>
      </c>
      <c r="C657" s="14">
        <v>4915660.0</v>
      </c>
      <c r="D657" s="14">
        <v>104.0</v>
      </c>
    </row>
    <row r="658">
      <c r="A658" s="8">
        <v>1.0</v>
      </c>
      <c r="B658" s="13" t="s">
        <v>7663</v>
      </c>
      <c r="C658" s="14">
        <v>454709.0</v>
      </c>
      <c r="D658" s="14">
        <v>208.0</v>
      </c>
    </row>
    <row r="659">
      <c r="A659" s="8">
        <v>1.0</v>
      </c>
      <c r="B659" s="13" t="s">
        <v>7664</v>
      </c>
      <c r="C659" s="14">
        <v>8711994.0</v>
      </c>
      <c r="D659" s="14">
        <v>416.0</v>
      </c>
    </row>
    <row r="660">
      <c r="A660" s="8">
        <v>1.0</v>
      </c>
      <c r="B660" s="13" t="s">
        <v>7663</v>
      </c>
      <c r="C660" s="14">
        <v>1.9024149E7</v>
      </c>
      <c r="D660" s="14">
        <v>0.0</v>
      </c>
    </row>
    <row r="661">
      <c r="A661" s="8">
        <v>1.0</v>
      </c>
      <c r="B661" s="13" t="s">
        <v>7663</v>
      </c>
      <c r="C661" s="14">
        <v>1.8906629E7</v>
      </c>
      <c r="D661" s="14">
        <v>0.0</v>
      </c>
    </row>
    <row r="662">
      <c r="A662" s="8">
        <v>1.0</v>
      </c>
      <c r="B662" s="13" t="s">
        <v>7663</v>
      </c>
      <c r="C662" s="14">
        <v>26292.0</v>
      </c>
      <c r="D662" s="14">
        <v>208.0</v>
      </c>
    </row>
    <row r="663">
      <c r="A663" s="8">
        <v>1.0</v>
      </c>
      <c r="B663" s="13" t="s">
        <v>7663</v>
      </c>
      <c r="C663" s="14">
        <v>9250485.0</v>
      </c>
      <c r="D663" s="14">
        <v>208.0</v>
      </c>
    </row>
    <row r="664">
      <c r="A664" s="8">
        <v>1.0</v>
      </c>
      <c r="B664" s="13" t="s">
        <v>7663</v>
      </c>
      <c r="C664" s="14">
        <v>1.0432186E7</v>
      </c>
      <c r="D664" s="14">
        <v>0.0</v>
      </c>
    </row>
    <row r="665">
      <c r="A665" s="8">
        <v>1.0</v>
      </c>
      <c r="B665" s="13" t="s">
        <v>7664</v>
      </c>
      <c r="C665" s="14">
        <v>1.4071956E7</v>
      </c>
      <c r="D665" s="14">
        <v>208.0</v>
      </c>
    </row>
    <row r="666">
      <c r="A666" s="8">
        <v>1.0</v>
      </c>
      <c r="B666" s="13" t="s">
        <v>7663</v>
      </c>
      <c r="C666" s="14">
        <v>2.3406612E7</v>
      </c>
      <c r="D666" s="14">
        <v>0.0</v>
      </c>
    </row>
    <row r="667">
      <c r="A667" s="8">
        <v>1.0</v>
      </c>
      <c r="B667" s="13" t="s">
        <v>7664</v>
      </c>
      <c r="C667" s="14">
        <v>9905660.0</v>
      </c>
      <c r="D667" s="14">
        <v>0.0</v>
      </c>
    </row>
    <row r="668">
      <c r="A668" s="8">
        <v>1.0</v>
      </c>
      <c r="B668" s="13" t="s">
        <v>7663</v>
      </c>
      <c r="C668" s="14">
        <v>1.0560286E7</v>
      </c>
      <c r="D668" s="14">
        <v>208.0</v>
      </c>
    </row>
    <row r="669">
      <c r="A669" s="8">
        <v>1.0</v>
      </c>
      <c r="B669" s="13" t="s">
        <v>7664</v>
      </c>
      <c r="C669" s="14">
        <v>1.1765274E7</v>
      </c>
      <c r="D669" s="14">
        <v>0.0</v>
      </c>
    </row>
    <row r="670">
      <c r="A670" s="8">
        <v>1.0</v>
      </c>
      <c r="B670" s="13" t="s">
        <v>7663</v>
      </c>
      <c r="C670" s="14">
        <v>1.8331848E7</v>
      </c>
      <c r="D670" s="14">
        <v>0.0</v>
      </c>
    </row>
    <row r="671">
      <c r="A671" s="8">
        <v>1.0</v>
      </c>
      <c r="B671" s="13" t="s">
        <v>7663</v>
      </c>
      <c r="C671" s="14">
        <v>174690.0</v>
      </c>
      <c r="D671" s="14">
        <v>242.0</v>
      </c>
    </row>
    <row r="672">
      <c r="A672" s="8">
        <v>1.0</v>
      </c>
      <c r="B672" s="13" t="s">
        <v>7664</v>
      </c>
      <c r="C672" s="14">
        <v>124378.0</v>
      </c>
      <c r="D672" s="14">
        <v>0.0</v>
      </c>
    </row>
    <row r="673">
      <c r="A673" s="8">
        <v>1.0</v>
      </c>
      <c r="B673" s="13" t="s">
        <v>7663</v>
      </c>
      <c r="C673" s="14">
        <v>565000.0</v>
      </c>
      <c r="D673" s="14">
        <v>104.0</v>
      </c>
    </row>
    <row r="674">
      <c r="A674" s="8">
        <v>1.0</v>
      </c>
      <c r="B674" s="13" t="s">
        <v>7663</v>
      </c>
      <c r="C674" s="14">
        <v>3376702.0</v>
      </c>
      <c r="D674" s="14">
        <v>312.0</v>
      </c>
    </row>
    <row r="675">
      <c r="A675" s="8">
        <v>1.0</v>
      </c>
      <c r="B675" s="13" t="s">
        <v>7664</v>
      </c>
      <c r="C675" s="14">
        <v>5740402.0</v>
      </c>
      <c r="D675" s="14">
        <v>96.0</v>
      </c>
    </row>
    <row r="676">
      <c r="A676" s="8">
        <v>1.0</v>
      </c>
      <c r="B676" s="13" t="s">
        <v>7663</v>
      </c>
      <c r="C676" s="14">
        <v>401086.0</v>
      </c>
      <c r="D676" s="14">
        <v>208.0</v>
      </c>
    </row>
    <row r="677">
      <c r="A677" s="8">
        <v>1.0</v>
      </c>
      <c r="B677" s="13" t="s">
        <v>7663</v>
      </c>
      <c r="C677" s="14">
        <v>258283.0</v>
      </c>
      <c r="D677" s="14">
        <v>208.0</v>
      </c>
    </row>
    <row r="678">
      <c r="A678" s="8">
        <v>1.0</v>
      </c>
      <c r="B678" s="13" t="s">
        <v>7664</v>
      </c>
      <c r="C678" s="14">
        <v>1.0813598E7</v>
      </c>
      <c r="D678" s="14">
        <v>0.0</v>
      </c>
    </row>
    <row r="679">
      <c r="A679" s="8">
        <v>1.0</v>
      </c>
      <c r="B679" s="13" t="s">
        <v>7663</v>
      </c>
      <c r="C679" s="14">
        <v>193544.0</v>
      </c>
      <c r="D679" s="14">
        <v>208.0</v>
      </c>
    </row>
    <row r="680">
      <c r="A680" s="8">
        <v>1.0</v>
      </c>
      <c r="B680" s="13" t="s">
        <v>7663</v>
      </c>
      <c r="C680" s="14">
        <v>131063.0</v>
      </c>
      <c r="D680" s="14">
        <v>507.0</v>
      </c>
    </row>
    <row r="681">
      <c r="A681" s="8">
        <v>1.0</v>
      </c>
      <c r="B681" s="13" t="s">
        <v>7663</v>
      </c>
      <c r="C681" s="14">
        <v>117921.0</v>
      </c>
      <c r="D681" s="14">
        <v>208.0</v>
      </c>
    </row>
    <row r="682">
      <c r="A682" s="8">
        <v>1.0</v>
      </c>
      <c r="B682" s="13" t="s">
        <v>7663</v>
      </c>
      <c r="C682" s="14">
        <v>13327.0</v>
      </c>
      <c r="D682" s="14">
        <v>168.0</v>
      </c>
    </row>
    <row r="683">
      <c r="A683" s="8">
        <v>1.0</v>
      </c>
      <c r="B683" s="13" t="s">
        <v>7664</v>
      </c>
      <c r="C683" s="14">
        <v>300785.0</v>
      </c>
      <c r="D683" s="14">
        <v>0.0</v>
      </c>
    </row>
    <row r="684">
      <c r="A684" s="8">
        <v>1.0</v>
      </c>
      <c r="B684" s="13" t="s">
        <v>7664</v>
      </c>
      <c r="C684" s="14">
        <v>21796.0</v>
      </c>
      <c r="D684" s="14">
        <v>0.0</v>
      </c>
    </row>
    <row r="685">
      <c r="A685" s="8">
        <v>1.0</v>
      </c>
      <c r="B685" s="13" t="s">
        <v>7663</v>
      </c>
      <c r="C685" s="14">
        <v>1442851.0</v>
      </c>
      <c r="D685" s="14">
        <v>0.0</v>
      </c>
    </row>
    <row r="686">
      <c r="A686" s="8">
        <v>1.0</v>
      </c>
      <c r="B686" s="13" t="s">
        <v>7663</v>
      </c>
      <c r="C686" s="14">
        <v>1.5160055E7</v>
      </c>
      <c r="D686" s="14">
        <v>4337.0</v>
      </c>
    </row>
    <row r="687">
      <c r="A687" s="8">
        <v>1.0</v>
      </c>
      <c r="B687" s="13" t="s">
        <v>7664</v>
      </c>
      <c r="C687" s="14">
        <v>136128.0</v>
      </c>
      <c r="D687" s="14">
        <v>0.0</v>
      </c>
    </row>
    <row r="688">
      <c r="A688" s="8">
        <v>1.0</v>
      </c>
      <c r="B688" s="13" t="s">
        <v>7663</v>
      </c>
      <c r="C688" s="14">
        <v>1017896.0</v>
      </c>
      <c r="D688" s="14">
        <v>0.0</v>
      </c>
    </row>
    <row r="689">
      <c r="A689" s="8">
        <v>1.0</v>
      </c>
      <c r="B689" s="13" t="s">
        <v>7663</v>
      </c>
      <c r="C689" s="14">
        <v>61166.0</v>
      </c>
      <c r="D689" s="14">
        <v>0.0</v>
      </c>
    </row>
    <row r="690">
      <c r="A690" s="8">
        <v>1.0</v>
      </c>
      <c r="B690" s="13" t="s">
        <v>7663</v>
      </c>
      <c r="C690" s="14">
        <v>1706821.0</v>
      </c>
      <c r="D690" s="14">
        <v>0.0</v>
      </c>
    </row>
    <row r="691">
      <c r="A691" s="8">
        <v>1.0</v>
      </c>
      <c r="B691" s="13" t="s">
        <v>7663</v>
      </c>
      <c r="C691" s="14">
        <v>343362.0</v>
      </c>
      <c r="D691" s="14">
        <v>0.0</v>
      </c>
    </row>
    <row r="692">
      <c r="A692" s="8">
        <v>1.0</v>
      </c>
      <c r="B692" s="13" t="s">
        <v>7664</v>
      </c>
      <c r="C692" s="14">
        <v>80587.0</v>
      </c>
      <c r="D692" s="14">
        <v>435.0</v>
      </c>
    </row>
    <row r="693">
      <c r="A693" s="8">
        <v>1.0</v>
      </c>
      <c r="B693" s="13" t="s">
        <v>7664</v>
      </c>
      <c r="C693" s="14">
        <v>8139954.0</v>
      </c>
      <c r="D693" s="14">
        <v>0.0</v>
      </c>
    </row>
    <row r="694">
      <c r="A694" s="8">
        <v>1.0</v>
      </c>
      <c r="B694" s="13" t="s">
        <v>7663</v>
      </c>
      <c r="C694" s="14">
        <v>1.7910628E7</v>
      </c>
      <c r="D694" s="14">
        <v>0.0</v>
      </c>
    </row>
    <row r="695">
      <c r="A695" s="8">
        <v>1.0</v>
      </c>
      <c r="B695" s="13" t="s">
        <v>7663</v>
      </c>
      <c r="C695" s="14">
        <v>125154.0</v>
      </c>
      <c r="D695" s="14">
        <v>8.0</v>
      </c>
    </row>
    <row r="696">
      <c r="A696" s="8">
        <v>1.0</v>
      </c>
      <c r="B696" s="13" t="s">
        <v>7663</v>
      </c>
      <c r="C696" s="14">
        <v>1.0031948E7</v>
      </c>
      <c r="D696" s="14">
        <v>33.0</v>
      </c>
    </row>
    <row r="697">
      <c r="A697" s="8">
        <v>1.0</v>
      </c>
      <c r="B697" s="13" t="s">
        <v>7663</v>
      </c>
      <c r="C697" s="14">
        <v>1.3685394E7</v>
      </c>
      <c r="D697" s="14">
        <v>598.0</v>
      </c>
    </row>
    <row r="698">
      <c r="A698" s="8">
        <v>1.0</v>
      </c>
      <c r="B698" s="13" t="s">
        <v>7664</v>
      </c>
      <c r="C698" s="14">
        <v>8435578.0</v>
      </c>
      <c r="D698" s="14">
        <v>299.0</v>
      </c>
    </row>
    <row r="699">
      <c r="A699" s="8">
        <v>1.0</v>
      </c>
      <c r="B699" s="13" t="s">
        <v>7663</v>
      </c>
      <c r="C699" s="14">
        <v>1.058859E7</v>
      </c>
      <c r="D699" s="14">
        <v>2824.0</v>
      </c>
    </row>
    <row r="700">
      <c r="A700" s="8">
        <v>1.0</v>
      </c>
      <c r="B700" s="13" t="s">
        <v>7664</v>
      </c>
      <c r="C700" s="14">
        <v>2.4341268E7</v>
      </c>
      <c r="D700" s="14">
        <v>299.0</v>
      </c>
    </row>
    <row r="701">
      <c r="A701" s="8">
        <v>1.0</v>
      </c>
      <c r="B701" s="13" t="s">
        <v>7664</v>
      </c>
      <c r="C701" s="14">
        <v>1754485.0</v>
      </c>
      <c r="D701" s="14">
        <v>0.0</v>
      </c>
    </row>
    <row r="702">
      <c r="A702" s="8">
        <v>1.0</v>
      </c>
      <c r="B702" s="13" t="s">
        <v>7663</v>
      </c>
      <c r="C702" s="14">
        <v>1200968.0</v>
      </c>
      <c r="D702" s="14">
        <v>0.0</v>
      </c>
    </row>
    <row r="703">
      <c r="A703" s="8">
        <v>1.0</v>
      </c>
      <c r="B703" s="13" t="s">
        <v>7664</v>
      </c>
      <c r="C703" s="14">
        <v>1450679.0</v>
      </c>
      <c r="D703" s="14">
        <v>0.0</v>
      </c>
    </row>
    <row r="704">
      <c r="A704" s="8">
        <v>1.0</v>
      </c>
      <c r="B704" s="13" t="s">
        <v>7664</v>
      </c>
      <c r="C704" s="14">
        <v>1.2184194E7</v>
      </c>
      <c r="D704" s="14">
        <v>0.0</v>
      </c>
    </row>
    <row r="705">
      <c r="A705" s="8">
        <v>1.0</v>
      </c>
      <c r="B705" s="13" t="s">
        <v>7663</v>
      </c>
      <c r="C705" s="14">
        <v>347577.0</v>
      </c>
      <c r="D705" s="14">
        <v>778.0</v>
      </c>
    </row>
    <row r="706">
      <c r="A706" s="8">
        <v>1.0</v>
      </c>
      <c r="B706" s="13" t="s">
        <v>7663</v>
      </c>
      <c r="C706" s="14">
        <v>1.4146576E7</v>
      </c>
      <c r="D706" s="14">
        <v>674.0</v>
      </c>
    </row>
    <row r="707">
      <c r="A707" s="8">
        <v>1.0</v>
      </c>
      <c r="B707" s="13" t="s">
        <v>7664</v>
      </c>
      <c r="C707" s="14">
        <v>1.3246084E7</v>
      </c>
      <c r="D707" s="14">
        <v>674.0</v>
      </c>
    </row>
    <row r="708">
      <c r="A708" s="8">
        <v>1.0</v>
      </c>
      <c r="B708" s="13" t="s">
        <v>7664</v>
      </c>
      <c r="C708" s="14">
        <v>624273.0</v>
      </c>
      <c r="D708" s="14">
        <v>0.0</v>
      </c>
    </row>
    <row r="709">
      <c r="A709" s="8">
        <v>1.0</v>
      </c>
      <c r="B709" s="13" t="s">
        <v>7664</v>
      </c>
      <c r="C709" s="14">
        <v>1.398844E7</v>
      </c>
      <c r="D709" s="14">
        <v>0.0</v>
      </c>
    </row>
    <row r="710">
      <c r="A710" s="8">
        <v>1.0</v>
      </c>
      <c r="B710" s="13" t="s">
        <v>7663</v>
      </c>
      <c r="C710" s="14">
        <v>1.6457567E7</v>
      </c>
      <c r="D710" s="14">
        <v>89.0</v>
      </c>
    </row>
    <row r="711">
      <c r="A711" s="8">
        <v>1.0</v>
      </c>
      <c r="B711" s="13" t="s">
        <v>7663</v>
      </c>
      <c r="C711" s="14">
        <v>1599165.0</v>
      </c>
      <c r="D711" s="14">
        <v>4441.0</v>
      </c>
    </row>
    <row r="712">
      <c r="A712" s="8">
        <v>1.0</v>
      </c>
      <c r="B712" s="13" t="s">
        <v>7664</v>
      </c>
      <c r="C712" s="14">
        <v>640240.0</v>
      </c>
      <c r="D712" s="14">
        <v>0.0</v>
      </c>
    </row>
    <row r="713">
      <c r="A713" s="8">
        <v>1.0</v>
      </c>
      <c r="B713" s="13" t="s">
        <v>7664</v>
      </c>
      <c r="C713" s="14">
        <v>187288.0</v>
      </c>
      <c r="D713" s="14">
        <v>0.0</v>
      </c>
    </row>
    <row r="714">
      <c r="A714" s="8">
        <v>1.0</v>
      </c>
      <c r="B714" s="13" t="s">
        <v>7663</v>
      </c>
      <c r="C714" s="14">
        <v>347787.0</v>
      </c>
      <c r="D714" s="14">
        <v>0.0</v>
      </c>
    </row>
    <row r="715">
      <c r="A715" s="8">
        <v>1.0</v>
      </c>
      <c r="B715" s="13" t="s">
        <v>7663</v>
      </c>
      <c r="C715" s="14">
        <v>283590.0</v>
      </c>
      <c r="D715" s="14">
        <v>104.0</v>
      </c>
    </row>
    <row r="716">
      <c r="A716" s="8">
        <v>1.0</v>
      </c>
      <c r="B716" s="13" t="s">
        <v>7663</v>
      </c>
      <c r="C716" s="14">
        <v>328047.0</v>
      </c>
      <c r="D716" s="14">
        <v>208.0</v>
      </c>
    </row>
    <row r="717">
      <c r="A717" s="8">
        <v>1.0</v>
      </c>
      <c r="B717" s="13" t="s">
        <v>7663</v>
      </c>
      <c r="C717" s="14">
        <v>196138.0</v>
      </c>
      <c r="D717" s="14">
        <v>104.0</v>
      </c>
    </row>
    <row r="718">
      <c r="A718" s="8">
        <v>1.0</v>
      </c>
      <c r="B718" s="13" t="s">
        <v>7664</v>
      </c>
      <c r="C718" s="14">
        <v>72493.0</v>
      </c>
      <c r="D718" s="14">
        <v>104.0</v>
      </c>
    </row>
    <row r="719">
      <c r="A719" s="8">
        <v>1.0</v>
      </c>
      <c r="B719" s="13" t="s">
        <v>7664</v>
      </c>
      <c r="C719" s="14">
        <v>177621.0</v>
      </c>
      <c r="D719" s="14">
        <v>0.0</v>
      </c>
    </row>
    <row r="720">
      <c r="A720" s="8">
        <v>1.0</v>
      </c>
      <c r="B720" s="13" t="s">
        <v>7664</v>
      </c>
      <c r="C720" s="14">
        <v>426344.0</v>
      </c>
      <c r="D720" s="14">
        <v>104.0</v>
      </c>
    </row>
    <row r="721">
      <c r="A721" s="8">
        <v>1.0</v>
      </c>
      <c r="B721" s="13" t="s">
        <v>7663</v>
      </c>
      <c r="C721" s="14">
        <v>1707777.0</v>
      </c>
      <c r="D721" s="14">
        <v>208.0</v>
      </c>
    </row>
    <row r="722">
      <c r="A722" s="8">
        <v>1.0</v>
      </c>
      <c r="B722" s="13" t="s">
        <v>7664</v>
      </c>
      <c r="C722" s="14">
        <v>2.0929955E7</v>
      </c>
      <c r="D722" s="14">
        <v>104.0</v>
      </c>
    </row>
    <row r="723">
      <c r="A723" s="8">
        <v>1.0</v>
      </c>
      <c r="B723" s="13" t="s">
        <v>7664</v>
      </c>
      <c r="C723" s="14">
        <v>54399.0</v>
      </c>
      <c r="D723" s="14">
        <v>104.0</v>
      </c>
    </row>
    <row r="724">
      <c r="A724" s="8">
        <v>1.0</v>
      </c>
      <c r="B724" s="13" t="s">
        <v>7664</v>
      </c>
      <c r="C724" s="14">
        <v>196576.0</v>
      </c>
      <c r="D724" s="14">
        <v>0.0</v>
      </c>
    </row>
    <row r="725">
      <c r="A725" s="8">
        <v>1.0</v>
      </c>
      <c r="B725" s="13" t="s">
        <v>7663</v>
      </c>
      <c r="C725" s="14">
        <v>487215.0</v>
      </c>
      <c r="D725" s="14">
        <v>104.0</v>
      </c>
    </row>
    <row r="726">
      <c r="A726" s="8">
        <v>1.0</v>
      </c>
      <c r="B726" s="13" t="s">
        <v>7664</v>
      </c>
      <c r="C726" s="14">
        <v>7355.0</v>
      </c>
      <c r="D726" s="14">
        <v>208.0</v>
      </c>
    </row>
    <row r="727">
      <c r="A727" s="8">
        <v>1.0</v>
      </c>
      <c r="B727" s="13" t="s">
        <v>7664</v>
      </c>
      <c r="C727" s="14">
        <v>297638.0</v>
      </c>
      <c r="D727" s="14">
        <v>104.0</v>
      </c>
    </row>
    <row r="728">
      <c r="A728" s="8">
        <v>1.0</v>
      </c>
      <c r="B728" s="13" t="s">
        <v>7664</v>
      </c>
      <c r="C728" s="14">
        <v>8067722.0</v>
      </c>
      <c r="D728" s="14">
        <v>0.0</v>
      </c>
    </row>
    <row r="729">
      <c r="A729" s="8">
        <v>1.0</v>
      </c>
      <c r="B729" s="13" t="s">
        <v>7663</v>
      </c>
      <c r="C729" s="14">
        <v>4772422.0</v>
      </c>
      <c r="D729" s="14">
        <v>0.0</v>
      </c>
    </row>
    <row r="730">
      <c r="A730" s="8">
        <v>1.0</v>
      </c>
      <c r="B730" s="13" t="s">
        <v>7664</v>
      </c>
      <c r="C730" s="14">
        <v>5150524.0</v>
      </c>
      <c r="D730" s="14">
        <v>0.0</v>
      </c>
    </row>
    <row r="731">
      <c r="A731" s="8">
        <v>1.0</v>
      </c>
      <c r="B731" s="13" t="s">
        <v>7664</v>
      </c>
      <c r="C731" s="14">
        <v>4841666.0</v>
      </c>
      <c r="D731" s="14">
        <v>4441.0</v>
      </c>
    </row>
    <row r="732">
      <c r="A732" s="8">
        <v>1.0</v>
      </c>
      <c r="B732" s="13" t="s">
        <v>7663</v>
      </c>
      <c r="C732" s="14">
        <v>3161458.0</v>
      </c>
      <c r="D732" s="14">
        <v>104.0</v>
      </c>
    </row>
    <row r="733">
      <c r="A733" s="8">
        <v>1.0</v>
      </c>
      <c r="B733" s="13" t="s">
        <v>7663</v>
      </c>
      <c r="C733" s="14">
        <v>575502.0</v>
      </c>
      <c r="D733" s="14">
        <v>0.0</v>
      </c>
    </row>
    <row r="734">
      <c r="A734" s="8">
        <v>1.0</v>
      </c>
      <c r="B734" s="13" t="s">
        <v>7664</v>
      </c>
      <c r="C734" s="14">
        <v>1707941.0</v>
      </c>
      <c r="D734" s="14">
        <v>0.0</v>
      </c>
    </row>
    <row r="735">
      <c r="A735" s="8">
        <v>1.0</v>
      </c>
      <c r="B735" s="13" t="s">
        <v>7664</v>
      </c>
      <c r="C735" s="14">
        <v>123484.0</v>
      </c>
      <c r="D735" s="14">
        <v>104.0</v>
      </c>
    </row>
    <row r="736">
      <c r="A736" s="8">
        <v>1.0</v>
      </c>
      <c r="B736" s="13" t="s">
        <v>7664</v>
      </c>
      <c r="C736" s="14">
        <v>1727107.0</v>
      </c>
      <c r="D736" s="14">
        <v>104.0</v>
      </c>
    </row>
    <row r="737">
      <c r="A737" s="8">
        <v>1.0</v>
      </c>
      <c r="B737" s="13" t="s">
        <v>7664</v>
      </c>
      <c r="C737" s="14">
        <v>209003.0</v>
      </c>
      <c r="D737" s="14">
        <v>0.0</v>
      </c>
    </row>
    <row r="738">
      <c r="A738" s="8">
        <v>1.0</v>
      </c>
      <c r="B738" s="13" t="s">
        <v>7663</v>
      </c>
      <c r="C738" s="14">
        <v>3301430.0</v>
      </c>
      <c r="D738" s="14">
        <v>104.0</v>
      </c>
    </row>
    <row r="739">
      <c r="A739" s="8">
        <v>1.0</v>
      </c>
      <c r="B739" s="13" t="s">
        <v>7664</v>
      </c>
      <c r="C739" s="14">
        <v>5393622.0</v>
      </c>
      <c r="D739" s="14">
        <v>416.0</v>
      </c>
    </row>
    <row r="740">
      <c r="A740" s="8">
        <v>1.0</v>
      </c>
      <c r="B740" s="13" t="s">
        <v>7664</v>
      </c>
      <c r="C740" s="14">
        <v>1002068.0</v>
      </c>
      <c r="D740" s="14">
        <v>0.0</v>
      </c>
    </row>
    <row r="741">
      <c r="A741" s="8">
        <v>1.0</v>
      </c>
      <c r="B741" s="13" t="s">
        <v>7664</v>
      </c>
      <c r="C741" s="14">
        <v>1.223834E7</v>
      </c>
      <c r="D741" s="14">
        <v>104.0</v>
      </c>
    </row>
    <row r="742">
      <c r="A742" s="8">
        <v>1.0</v>
      </c>
      <c r="B742" s="13" t="s">
        <v>7664</v>
      </c>
      <c r="C742" s="14">
        <v>1.5202467E7</v>
      </c>
      <c r="D742" s="14">
        <v>2525.0</v>
      </c>
    </row>
    <row r="743">
      <c r="A743" s="8">
        <v>1.0</v>
      </c>
      <c r="B743" s="13" t="s">
        <v>7664</v>
      </c>
      <c r="C743" s="14">
        <v>1.0374952E7</v>
      </c>
      <c r="D743" s="14">
        <v>104.0</v>
      </c>
    </row>
    <row r="744">
      <c r="A744" s="8">
        <v>1.0</v>
      </c>
      <c r="B744" s="13" t="s">
        <v>7663</v>
      </c>
      <c r="C744" s="14">
        <v>430654.0</v>
      </c>
      <c r="D744" s="14">
        <v>104.0</v>
      </c>
    </row>
    <row r="745">
      <c r="A745" s="8">
        <v>1.0</v>
      </c>
      <c r="B745" s="13" t="s">
        <v>7663</v>
      </c>
      <c r="C745" s="14">
        <v>99834.0</v>
      </c>
      <c r="D745" s="14">
        <v>520.0</v>
      </c>
    </row>
    <row r="746">
      <c r="A746" s="8">
        <v>1.0</v>
      </c>
      <c r="B746" s="13" t="s">
        <v>7663</v>
      </c>
      <c r="C746" s="14">
        <v>1026057.0</v>
      </c>
      <c r="D746" s="14">
        <v>104.0</v>
      </c>
    </row>
    <row r="747">
      <c r="A747" s="8">
        <v>1.0</v>
      </c>
      <c r="B747" s="13" t="s">
        <v>7664</v>
      </c>
      <c r="C747" s="14">
        <v>335642.0</v>
      </c>
      <c r="D747" s="14">
        <v>104.0</v>
      </c>
    </row>
    <row r="748">
      <c r="A748" s="8">
        <v>1.0</v>
      </c>
      <c r="B748" s="13" t="s">
        <v>7664</v>
      </c>
      <c r="C748" s="14">
        <v>8146604.0</v>
      </c>
      <c r="D748" s="14">
        <v>208.0</v>
      </c>
    </row>
    <row r="749">
      <c r="A749" s="8">
        <v>1.0</v>
      </c>
      <c r="B749" s="13" t="s">
        <v>7663</v>
      </c>
      <c r="C749" s="14">
        <v>8126890.0</v>
      </c>
      <c r="D749" s="14">
        <v>104.0</v>
      </c>
    </row>
    <row r="750">
      <c r="A750" s="8">
        <v>1.0</v>
      </c>
      <c r="B750" s="13" t="s">
        <v>7664</v>
      </c>
      <c r="C750" s="14">
        <v>1.3794886E7</v>
      </c>
      <c r="D750" s="14">
        <v>104.0</v>
      </c>
    </row>
    <row r="751">
      <c r="A751" s="8">
        <v>1.0</v>
      </c>
      <c r="B751" s="13" t="s">
        <v>7664</v>
      </c>
      <c r="C751" s="14">
        <v>9644006.0</v>
      </c>
      <c r="D751" s="14">
        <v>104.0</v>
      </c>
    </row>
    <row r="752">
      <c r="A752" s="8">
        <v>1.0</v>
      </c>
      <c r="B752" s="13" t="s">
        <v>7663</v>
      </c>
      <c r="C752" s="14">
        <v>1.0320336E7</v>
      </c>
      <c r="D752" s="14">
        <v>104.0</v>
      </c>
    </row>
    <row r="753">
      <c r="A753" s="8">
        <v>1.0</v>
      </c>
      <c r="B753" s="13" t="s">
        <v>7663</v>
      </c>
      <c r="C753" s="14">
        <v>1.1094038E7</v>
      </c>
      <c r="D753" s="14">
        <v>104.0</v>
      </c>
    </row>
    <row r="754">
      <c r="A754" s="8">
        <v>1.0</v>
      </c>
      <c r="B754" s="13" t="s">
        <v>7663</v>
      </c>
      <c r="C754" s="14">
        <v>1.1818336E7</v>
      </c>
      <c r="D754" s="14">
        <v>0.0</v>
      </c>
    </row>
    <row r="755">
      <c r="A755" s="8">
        <v>1.0</v>
      </c>
      <c r="B755" s="13" t="s">
        <v>7664</v>
      </c>
      <c r="C755" s="14">
        <v>1.4539532E7</v>
      </c>
      <c r="D755" s="14">
        <v>0.0</v>
      </c>
    </row>
    <row r="756">
      <c r="A756" s="8">
        <v>1.0</v>
      </c>
      <c r="B756" s="13" t="s">
        <v>7664</v>
      </c>
      <c r="C756" s="14">
        <v>1.7086352E7</v>
      </c>
      <c r="D756" s="14">
        <v>104.0</v>
      </c>
    </row>
    <row r="757">
      <c r="A757" s="8">
        <v>1.0</v>
      </c>
      <c r="B757" s="13" t="s">
        <v>7664</v>
      </c>
      <c r="C757" s="14">
        <v>1.7699452E7</v>
      </c>
      <c r="D757" s="14">
        <v>0.0</v>
      </c>
    </row>
    <row r="758">
      <c r="A758" s="8">
        <v>1.0</v>
      </c>
      <c r="B758" s="13" t="s">
        <v>7664</v>
      </c>
      <c r="C758" s="14">
        <v>1.7770318E7</v>
      </c>
      <c r="D758" s="14">
        <v>104.0</v>
      </c>
    </row>
    <row r="759">
      <c r="A759" s="8">
        <v>1.0</v>
      </c>
      <c r="B759" s="13" t="s">
        <v>7663</v>
      </c>
      <c r="C759" s="14">
        <v>1.783305E7</v>
      </c>
      <c r="D759" s="14">
        <v>104.0</v>
      </c>
    </row>
    <row r="760">
      <c r="A760" s="8">
        <v>1.0</v>
      </c>
      <c r="B760" s="13" t="s">
        <v>7664</v>
      </c>
      <c r="C760" s="14">
        <v>1.7893228E7</v>
      </c>
      <c r="D760" s="14">
        <v>104.0</v>
      </c>
    </row>
    <row r="761">
      <c r="A761" s="8">
        <v>1.0</v>
      </c>
      <c r="B761" s="13" t="s">
        <v>7664</v>
      </c>
      <c r="C761" s="14">
        <v>1.9125021E7</v>
      </c>
      <c r="D761" s="14">
        <v>0.0</v>
      </c>
    </row>
    <row r="762">
      <c r="A762" s="8">
        <v>1.0</v>
      </c>
      <c r="B762" s="13" t="s">
        <v>7664</v>
      </c>
      <c r="C762" s="14">
        <v>1.9826791E7</v>
      </c>
      <c r="D762" s="14">
        <v>0.0</v>
      </c>
    </row>
    <row r="763">
      <c r="A763" s="8">
        <v>1.0</v>
      </c>
      <c r="B763" s="13" t="s">
        <v>7663</v>
      </c>
      <c r="C763" s="14">
        <v>2.0076483E7</v>
      </c>
      <c r="D763" s="14">
        <v>104.0</v>
      </c>
    </row>
    <row r="764">
      <c r="A764" s="8">
        <v>1.0</v>
      </c>
      <c r="B764" s="13" t="s">
        <v>7663</v>
      </c>
      <c r="C764" s="14">
        <v>2.1321603E7</v>
      </c>
      <c r="D764" s="14">
        <v>0.0</v>
      </c>
    </row>
    <row r="765">
      <c r="A765" s="8">
        <v>1.0</v>
      </c>
      <c r="B765" s="13" t="s">
        <v>7664</v>
      </c>
      <c r="C765" s="14">
        <v>799139.0</v>
      </c>
      <c r="D765" s="14">
        <v>0.0</v>
      </c>
    </row>
    <row r="766">
      <c r="A766" s="8">
        <v>1.0</v>
      </c>
      <c r="B766" s="13" t="s">
        <v>7664</v>
      </c>
      <c r="C766" s="14">
        <v>1094731.0</v>
      </c>
      <c r="D766" s="14">
        <v>0.0</v>
      </c>
    </row>
    <row r="767">
      <c r="A767" s="8">
        <v>1.0</v>
      </c>
      <c r="B767" s="13" t="s">
        <v>7663</v>
      </c>
      <c r="C767" s="14">
        <v>447345.0</v>
      </c>
      <c r="D767" s="14">
        <v>0.0</v>
      </c>
    </row>
    <row r="768">
      <c r="A768" s="8">
        <v>1.0</v>
      </c>
      <c r="B768" s="13" t="s">
        <v>7664</v>
      </c>
      <c r="C768" s="14">
        <v>1614205.0</v>
      </c>
      <c r="D768" s="14">
        <v>104.0</v>
      </c>
    </row>
    <row r="769">
      <c r="A769" s="8">
        <v>1.0</v>
      </c>
      <c r="B769" s="13" t="s">
        <v>7663</v>
      </c>
      <c r="C769" s="14">
        <v>3552092.0</v>
      </c>
      <c r="D769" s="14">
        <v>208.0</v>
      </c>
    </row>
    <row r="770">
      <c r="A770" s="8">
        <v>1.0</v>
      </c>
      <c r="B770" s="13" t="s">
        <v>7663</v>
      </c>
      <c r="C770" s="14">
        <v>7615034.0</v>
      </c>
      <c r="D770" s="14">
        <v>0.0</v>
      </c>
    </row>
    <row r="771">
      <c r="A771" s="8">
        <v>1.0</v>
      </c>
      <c r="B771" s="13" t="s">
        <v>7663</v>
      </c>
      <c r="C771" s="14">
        <v>1569699.0</v>
      </c>
      <c r="D771" s="14">
        <v>0.0</v>
      </c>
    </row>
    <row r="772">
      <c r="A772" s="8">
        <v>1.0</v>
      </c>
      <c r="B772" s="13" t="s">
        <v>7663</v>
      </c>
      <c r="C772" s="14">
        <v>1642605.0</v>
      </c>
      <c r="D772" s="14">
        <v>104.0</v>
      </c>
    </row>
    <row r="773">
      <c r="A773" s="8">
        <v>1.0</v>
      </c>
      <c r="B773" s="13" t="s">
        <v>7663</v>
      </c>
      <c r="C773" s="14">
        <v>1927665.0</v>
      </c>
      <c r="D773" s="14">
        <v>0.0</v>
      </c>
    </row>
    <row r="774">
      <c r="A774" s="8">
        <v>1.0</v>
      </c>
      <c r="B774" s="13" t="s">
        <v>7663</v>
      </c>
      <c r="C774" s="14">
        <v>4199490.0</v>
      </c>
      <c r="D774" s="14">
        <v>104.0</v>
      </c>
    </row>
    <row r="775">
      <c r="A775" s="8">
        <v>1.0</v>
      </c>
      <c r="B775" s="13" t="s">
        <v>7663</v>
      </c>
      <c r="C775" s="14">
        <v>1.1635928E7</v>
      </c>
      <c r="D775" s="14">
        <v>0.0</v>
      </c>
    </row>
    <row r="776">
      <c r="A776" s="8">
        <v>1.0</v>
      </c>
      <c r="B776" s="13" t="s">
        <v>7663</v>
      </c>
      <c r="C776" s="14">
        <v>2.1699647E7</v>
      </c>
      <c r="D776" s="14">
        <v>0.0</v>
      </c>
    </row>
    <row r="777">
      <c r="A777" s="8">
        <v>1.0</v>
      </c>
      <c r="B777" s="13" t="s">
        <v>7664</v>
      </c>
      <c r="C777" s="14">
        <v>8636938.0</v>
      </c>
      <c r="D777" s="14">
        <v>0.0</v>
      </c>
    </row>
    <row r="778">
      <c r="A778" s="8">
        <v>1.0</v>
      </c>
      <c r="B778" s="13" t="s">
        <v>7664</v>
      </c>
      <c r="C778" s="14">
        <v>470731.0</v>
      </c>
      <c r="D778" s="14">
        <v>200.0</v>
      </c>
    </row>
    <row r="779">
      <c r="A779" s="8">
        <v>1.0</v>
      </c>
      <c r="B779" s="13" t="s">
        <v>7663</v>
      </c>
      <c r="C779" s="14">
        <v>1.276302E7</v>
      </c>
      <c r="D779" s="14">
        <v>0.0</v>
      </c>
    </row>
    <row r="780">
      <c r="A780" s="8">
        <v>1.0</v>
      </c>
      <c r="B780" s="13" t="s">
        <v>7664</v>
      </c>
      <c r="C780" s="14">
        <v>2.2018878E7</v>
      </c>
      <c r="D780" s="14">
        <v>200.0</v>
      </c>
    </row>
    <row r="781">
      <c r="A781" s="8">
        <v>1.0</v>
      </c>
      <c r="B781" s="13" t="s">
        <v>7663</v>
      </c>
      <c r="C781" s="14">
        <v>2.4330476E7</v>
      </c>
      <c r="D781" s="14">
        <v>9543.0</v>
      </c>
    </row>
    <row r="782">
      <c r="A782" s="8">
        <v>1.0</v>
      </c>
      <c r="B782" s="13" t="s">
        <v>7663</v>
      </c>
      <c r="C782" s="14">
        <v>382287.0</v>
      </c>
      <c r="D782" s="14">
        <v>507.0</v>
      </c>
    </row>
    <row r="783">
      <c r="A783" s="8">
        <v>1.0</v>
      </c>
      <c r="B783" s="13" t="s">
        <v>7664</v>
      </c>
      <c r="C783" s="14">
        <v>108272.0</v>
      </c>
      <c r="D783" s="14">
        <v>312.0</v>
      </c>
    </row>
    <row r="784">
      <c r="A784" s="8">
        <v>1.0</v>
      </c>
      <c r="B784" s="13" t="s">
        <v>7664</v>
      </c>
      <c r="C784" s="14">
        <v>2372984.0</v>
      </c>
      <c r="D784" s="14">
        <v>0.0</v>
      </c>
    </row>
    <row r="785">
      <c r="A785" s="8">
        <v>1.0</v>
      </c>
      <c r="B785" s="13" t="s">
        <v>7663</v>
      </c>
      <c r="C785" s="14">
        <v>531493.0</v>
      </c>
      <c r="D785" s="14">
        <v>104.0</v>
      </c>
    </row>
    <row r="786">
      <c r="A786" s="8">
        <v>1.0</v>
      </c>
      <c r="B786" s="13" t="s">
        <v>7663</v>
      </c>
      <c r="C786" s="14">
        <v>1.4239484E7</v>
      </c>
      <c r="D786" s="14">
        <v>208.0</v>
      </c>
    </row>
    <row r="787">
      <c r="A787" s="8">
        <v>1.0</v>
      </c>
      <c r="B787" s="13" t="s">
        <v>7664</v>
      </c>
      <c r="C787" s="14">
        <v>2.1287377E7</v>
      </c>
      <c r="D787" s="14">
        <v>0.0</v>
      </c>
    </row>
    <row r="788">
      <c r="A788" s="8">
        <v>1.0</v>
      </c>
      <c r="B788" s="13" t="s">
        <v>7663</v>
      </c>
      <c r="C788" s="14">
        <v>2.0886523E7</v>
      </c>
      <c r="D788" s="14">
        <v>104.0</v>
      </c>
    </row>
    <row r="789">
      <c r="A789" s="8">
        <v>1.0</v>
      </c>
      <c r="B789" s="13" t="s">
        <v>7664</v>
      </c>
      <c r="C789" s="14">
        <v>596199.0</v>
      </c>
      <c r="D789" s="14">
        <v>0.0</v>
      </c>
    </row>
    <row r="790">
      <c r="A790" s="8">
        <v>1.0</v>
      </c>
      <c r="B790" s="13" t="s">
        <v>7663</v>
      </c>
      <c r="C790" s="14">
        <v>8062574.0</v>
      </c>
      <c r="D790" s="14">
        <v>104.0</v>
      </c>
    </row>
    <row r="791">
      <c r="A791" s="8">
        <v>1.0</v>
      </c>
      <c r="B791" s="13" t="s">
        <v>7663</v>
      </c>
      <c r="C791" s="14">
        <v>1.2272724E7</v>
      </c>
      <c r="D791" s="14">
        <v>0.0</v>
      </c>
    </row>
    <row r="792">
      <c r="A792" s="8">
        <v>1.0</v>
      </c>
      <c r="B792" s="13" t="s">
        <v>7663</v>
      </c>
      <c r="C792" s="14">
        <v>609488.0</v>
      </c>
      <c r="D792" s="14">
        <v>104.0</v>
      </c>
    </row>
    <row r="793">
      <c r="A793" s="8">
        <v>1.0</v>
      </c>
      <c r="B793" s="13" t="s">
        <v>7664</v>
      </c>
      <c r="C793" s="14">
        <v>317723.0</v>
      </c>
      <c r="D793" s="14">
        <v>88.0</v>
      </c>
    </row>
    <row r="794">
      <c r="A794" s="8">
        <v>1.0</v>
      </c>
      <c r="B794" s="13" t="s">
        <v>7663</v>
      </c>
      <c r="C794" s="14">
        <v>10356.0</v>
      </c>
      <c r="D794" s="14">
        <v>6862.0</v>
      </c>
    </row>
    <row r="795">
      <c r="A795" s="8">
        <v>1.0</v>
      </c>
      <c r="B795" s="13" t="s">
        <v>7663</v>
      </c>
      <c r="C795" s="14">
        <v>5577672.0</v>
      </c>
      <c r="D795" s="14">
        <v>104.0</v>
      </c>
    </row>
    <row r="796">
      <c r="A796" s="8">
        <v>1.0</v>
      </c>
      <c r="B796" s="13" t="s">
        <v>7663</v>
      </c>
      <c r="C796" s="14">
        <v>1.6479189E7</v>
      </c>
      <c r="D796" s="14">
        <v>104.0</v>
      </c>
    </row>
    <row r="797">
      <c r="A797" s="8">
        <v>1.0</v>
      </c>
      <c r="B797" s="13" t="s">
        <v>7664</v>
      </c>
      <c r="C797" s="14">
        <v>2.0286847E7</v>
      </c>
      <c r="D797" s="14">
        <v>104.0</v>
      </c>
    </row>
    <row r="798">
      <c r="A798" s="8">
        <v>1.0</v>
      </c>
      <c r="B798" s="13" t="s">
        <v>7664</v>
      </c>
      <c r="C798" s="14">
        <v>469071.0</v>
      </c>
      <c r="D798" s="14">
        <v>104.0</v>
      </c>
    </row>
    <row r="799">
      <c r="A799" s="8">
        <v>1.0</v>
      </c>
      <c r="B799" s="13" t="s">
        <v>7663</v>
      </c>
      <c r="C799" s="14">
        <v>9674874.0</v>
      </c>
      <c r="D799" s="14">
        <v>104.0</v>
      </c>
    </row>
    <row r="800">
      <c r="A800" s="8">
        <v>1.0</v>
      </c>
      <c r="B800" s="13" t="s">
        <v>7664</v>
      </c>
      <c r="C800" s="14">
        <v>344363.0</v>
      </c>
      <c r="D800" s="14">
        <v>104.0</v>
      </c>
    </row>
    <row r="801">
      <c r="A801" s="8">
        <v>1.0</v>
      </c>
      <c r="B801" s="13" t="s">
        <v>7663</v>
      </c>
      <c r="C801" s="14">
        <v>423560.0</v>
      </c>
      <c r="D801" s="14">
        <v>0.0</v>
      </c>
    </row>
    <row r="802">
      <c r="A802" s="8">
        <v>1.0</v>
      </c>
      <c r="B802" s="13" t="s">
        <v>7664</v>
      </c>
      <c r="C802" s="14">
        <v>1014803.0</v>
      </c>
      <c r="D802" s="14">
        <v>0.0</v>
      </c>
    </row>
    <row r="803">
      <c r="A803" s="8">
        <v>1.0</v>
      </c>
      <c r="B803" s="13" t="s">
        <v>7664</v>
      </c>
      <c r="C803" s="14">
        <v>1.8976337E7</v>
      </c>
      <c r="D803" s="14">
        <v>104.0</v>
      </c>
    </row>
    <row r="804">
      <c r="A804" s="8">
        <v>1.0</v>
      </c>
      <c r="B804" s="13" t="s">
        <v>7663</v>
      </c>
      <c r="C804" s="14">
        <v>1.4959891E7</v>
      </c>
      <c r="D804" s="14">
        <v>0.0</v>
      </c>
    </row>
    <row r="805">
      <c r="A805" s="8">
        <v>1.0</v>
      </c>
      <c r="B805" s="13" t="s">
        <v>7663</v>
      </c>
      <c r="C805" s="14">
        <v>9036109.0</v>
      </c>
      <c r="D805" s="14">
        <v>104.0</v>
      </c>
    </row>
    <row r="806">
      <c r="A806" s="8">
        <v>1.0</v>
      </c>
      <c r="B806" s="13" t="s">
        <v>7664</v>
      </c>
      <c r="C806" s="14">
        <v>1580103.0</v>
      </c>
      <c r="D806" s="14">
        <v>507.0</v>
      </c>
    </row>
    <row r="807">
      <c r="A807" s="8">
        <v>1.0</v>
      </c>
      <c r="B807" s="13" t="s">
        <v>7663</v>
      </c>
      <c r="C807" s="14">
        <v>8236676.0</v>
      </c>
      <c r="D807" s="14">
        <v>1832.0</v>
      </c>
    </row>
    <row r="808">
      <c r="A808" s="8">
        <v>1.0</v>
      </c>
      <c r="B808" s="13" t="s">
        <v>7664</v>
      </c>
      <c r="C808" s="14">
        <v>1.8423936E7</v>
      </c>
      <c r="D808" s="14">
        <v>104.0</v>
      </c>
    </row>
    <row r="809">
      <c r="A809" s="8">
        <v>1.0</v>
      </c>
      <c r="B809" s="13" t="s">
        <v>7663</v>
      </c>
      <c r="C809" s="14">
        <v>1476639.0</v>
      </c>
      <c r="D809" s="14">
        <v>104.0</v>
      </c>
    </row>
    <row r="810">
      <c r="A810" s="8">
        <v>1.0</v>
      </c>
      <c r="B810" s="13" t="s">
        <v>7663</v>
      </c>
      <c r="C810" s="14">
        <v>53746.0</v>
      </c>
      <c r="D810" s="14">
        <v>104.0</v>
      </c>
    </row>
    <row r="811">
      <c r="A811" s="8">
        <v>1.0</v>
      </c>
      <c r="B811" s="13" t="s">
        <v>7663</v>
      </c>
      <c r="C811" s="14">
        <v>1.748011E7</v>
      </c>
      <c r="D811" s="14">
        <v>104.0</v>
      </c>
    </row>
    <row r="812">
      <c r="A812" s="8">
        <v>1.0</v>
      </c>
      <c r="B812" s="13" t="s">
        <v>7663</v>
      </c>
      <c r="C812" s="14">
        <v>1.6768336E7</v>
      </c>
      <c r="D812" s="14">
        <v>208.0</v>
      </c>
    </row>
    <row r="813">
      <c r="A813" s="8">
        <v>1.0</v>
      </c>
      <c r="B813" s="13" t="s">
        <v>7663</v>
      </c>
      <c r="C813" s="14">
        <v>91412.0</v>
      </c>
      <c r="D813" s="14">
        <v>0.0</v>
      </c>
    </row>
    <row r="814">
      <c r="A814" s="8">
        <v>1.0</v>
      </c>
      <c r="B814" s="13" t="s">
        <v>7664</v>
      </c>
      <c r="C814" s="14">
        <v>371325.0</v>
      </c>
      <c r="D814" s="14">
        <v>0.0</v>
      </c>
    </row>
    <row r="815">
      <c r="A815" s="8">
        <v>1.0</v>
      </c>
      <c r="B815" s="13" t="s">
        <v>7664</v>
      </c>
      <c r="C815" s="14">
        <v>330013.0</v>
      </c>
      <c r="D815" s="14">
        <v>0.0</v>
      </c>
    </row>
    <row r="816">
      <c r="A816" s="8">
        <v>1.0</v>
      </c>
      <c r="B816" s="13" t="s">
        <v>7664</v>
      </c>
      <c r="C816" s="14">
        <v>1.4163866E7</v>
      </c>
      <c r="D816" s="14">
        <v>0.0</v>
      </c>
    </row>
    <row r="817">
      <c r="A817" s="8">
        <v>1.0</v>
      </c>
      <c r="B817" s="13" t="s">
        <v>7664</v>
      </c>
      <c r="C817" s="14">
        <v>52734.0</v>
      </c>
      <c r="D817" s="14">
        <v>104.0</v>
      </c>
    </row>
    <row r="818">
      <c r="A818" s="8">
        <v>1.0</v>
      </c>
      <c r="B818" s="13" t="s">
        <v>7664</v>
      </c>
      <c r="C818" s="14">
        <v>168792.0</v>
      </c>
      <c r="D818" s="14">
        <v>0.0</v>
      </c>
    </row>
    <row r="819">
      <c r="A819" s="8">
        <v>1.0</v>
      </c>
      <c r="B819" s="13" t="s">
        <v>7663</v>
      </c>
      <c r="C819" s="14">
        <v>432514.0</v>
      </c>
      <c r="D819" s="14">
        <v>104.0</v>
      </c>
    </row>
    <row r="820">
      <c r="A820" s="8">
        <v>1.0</v>
      </c>
      <c r="B820" s="13" t="s">
        <v>7664</v>
      </c>
      <c r="C820" s="14">
        <v>2.1778371E7</v>
      </c>
      <c r="D820" s="14">
        <v>499.0</v>
      </c>
    </row>
    <row r="821">
      <c r="A821" s="8">
        <v>1.0</v>
      </c>
      <c r="B821" s="13" t="s">
        <v>7664</v>
      </c>
      <c r="C821" s="14">
        <v>1.6426139E7</v>
      </c>
      <c r="D821" s="14">
        <v>0.0</v>
      </c>
    </row>
    <row r="822">
      <c r="A822" s="8">
        <v>1.0</v>
      </c>
      <c r="B822" s="13" t="s">
        <v>7664</v>
      </c>
      <c r="C822" s="14">
        <v>1.102394E7</v>
      </c>
      <c r="D822" s="14">
        <v>1540.0</v>
      </c>
    </row>
    <row r="823">
      <c r="A823" s="8">
        <v>1.0</v>
      </c>
      <c r="B823" s="13" t="s">
        <v>7664</v>
      </c>
      <c r="C823" s="14">
        <v>2.339192E7</v>
      </c>
      <c r="D823" s="14">
        <v>0.0</v>
      </c>
    </row>
    <row r="824">
      <c r="A824" s="8">
        <v>1.0</v>
      </c>
      <c r="B824" s="13" t="s">
        <v>7664</v>
      </c>
      <c r="C824" s="14">
        <v>1929129.0</v>
      </c>
      <c r="D824" s="14">
        <v>0.0</v>
      </c>
    </row>
    <row r="825">
      <c r="A825" s="8">
        <v>1.0</v>
      </c>
      <c r="B825" s="13" t="s">
        <v>7664</v>
      </c>
      <c r="C825" s="14">
        <v>2788974.0</v>
      </c>
      <c r="D825" s="14">
        <v>0.0</v>
      </c>
    </row>
    <row r="826">
      <c r="A826" s="8">
        <v>1.0</v>
      </c>
      <c r="B826" s="13" t="s">
        <v>7664</v>
      </c>
      <c r="C826" s="14">
        <v>160393.0</v>
      </c>
      <c r="D826" s="14">
        <v>570.0</v>
      </c>
    </row>
    <row r="827">
      <c r="A827" s="8">
        <v>1.0</v>
      </c>
      <c r="B827" s="13" t="s">
        <v>7663</v>
      </c>
      <c r="C827" s="14">
        <v>8531054.0</v>
      </c>
      <c r="D827" s="14">
        <v>0.0</v>
      </c>
    </row>
    <row r="828">
      <c r="A828" s="8">
        <v>1.0</v>
      </c>
      <c r="B828" s="13" t="s">
        <v>7664</v>
      </c>
      <c r="C828" s="14">
        <v>2.3141636E7</v>
      </c>
      <c r="D828" s="14">
        <v>570.0</v>
      </c>
    </row>
    <row r="829">
      <c r="A829" s="8">
        <v>1.0</v>
      </c>
      <c r="B829" s="13" t="s">
        <v>7664</v>
      </c>
      <c r="C829" s="14">
        <v>2.252472E7</v>
      </c>
      <c r="D829" s="14">
        <v>299.0</v>
      </c>
    </row>
    <row r="830">
      <c r="A830" s="8">
        <v>1.0</v>
      </c>
      <c r="B830" s="13" t="s">
        <v>7663</v>
      </c>
      <c r="C830" s="14">
        <v>326647.0</v>
      </c>
      <c r="D830" s="14">
        <v>299.0</v>
      </c>
    </row>
    <row r="831">
      <c r="A831" s="8">
        <v>1.0</v>
      </c>
      <c r="B831" s="13" t="s">
        <v>7664</v>
      </c>
      <c r="C831" s="14">
        <v>884664.0</v>
      </c>
      <c r="D831" s="14">
        <v>2421.0</v>
      </c>
    </row>
    <row r="832">
      <c r="A832" s="8">
        <v>1.0</v>
      </c>
      <c r="B832" s="13" t="s">
        <v>7664</v>
      </c>
      <c r="C832" s="14">
        <v>9299803.0</v>
      </c>
      <c r="D832" s="14">
        <v>2421.0</v>
      </c>
    </row>
    <row r="833">
      <c r="A833" s="8">
        <v>1.0</v>
      </c>
      <c r="B833" s="13" t="s">
        <v>7663</v>
      </c>
      <c r="C833" s="14">
        <v>1.0675384E7</v>
      </c>
      <c r="D833" s="14">
        <v>0.0</v>
      </c>
    </row>
    <row r="834">
      <c r="A834" s="8">
        <v>1.0</v>
      </c>
      <c r="B834" s="13" t="s">
        <v>7664</v>
      </c>
      <c r="C834" s="14">
        <v>4722624.0</v>
      </c>
      <c r="D834" s="14">
        <v>0.0</v>
      </c>
    </row>
    <row r="835">
      <c r="A835" s="8">
        <v>1.0</v>
      </c>
      <c r="B835" s="13" t="s">
        <v>7663</v>
      </c>
      <c r="C835" s="14">
        <v>2.1614523E7</v>
      </c>
      <c r="D835" s="14">
        <v>104.0</v>
      </c>
    </row>
    <row r="836">
      <c r="A836" s="8">
        <v>1.0</v>
      </c>
      <c r="B836" s="13" t="s">
        <v>7664</v>
      </c>
      <c r="C836" s="14">
        <v>1.9715335E7</v>
      </c>
      <c r="D836" s="14">
        <v>624.0</v>
      </c>
    </row>
    <row r="837">
      <c r="A837" s="8">
        <v>1.0</v>
      </c>
      <c r="B837" s="13" t="s">
        <v>7664</v>
      </c>
      <c r="C837" s="14">
        <v>1313139.0</v>
      </c>
      <c r="D837" s="14">
        <v>0.0</v>
      </c>
    </row>
    <row r="838">
      <c r="A838" s="8">
        <v>1.0</v>
      </c>
      <c r="B838" s="13" t="s">
        <v>7664</v>
      </c>
      <c r="C838" s="14">
        <v>618869.0</v>
      </c>
      <c r="D838" s="14">
        <v>0.0</v>
      </c>
    </row>
    <row r="839">
      <c r="A839" s="8">
        <v>1.0</v>
      </c>
      <c r="B839" s="13" t="s">
        <v>7663</v>
      </c>
      <c r="C839" s="14">
        <v>1.4712488E7</v>
      </c>
      <c r="D839" s="14">
        <v>312.0</v>
      </c>
    </row>
    <row r="840">
      <c r="A840" s="8">
        <v>1.0</v>
      </c>
      <c r="B840" s="13" t="s">
        <v>7664</v>
      </c>
      <c r="C840" s="14">
        <v>6069480.0</v>
      </c>
      <c r="D840" s="14">
        <v>0.0</v>
      </c>
    </row>
    <row r="841">
      <c r="A841" s="8">
        <v>1.0</v>
      </c>
      <c r="B841" s="13" t="s">
        <v>7663</v>
      </c>
      <c r="C841" s="14">
        <v>2.2615484E7</v>
      </c>
      <c r="D841" s="14">
        <v>0.0</v>
      </c>
    </row>
    <row r="842">
      <c r="A842" s="8">
        <v>1.0</v>
      </c>
      <c r="B842" s="13" t="s">
        <v>7663</v>
      </c>
      <c r="C842" s="14">
        <v>1.438422E7</v>
      </c>
      <c r="D842" s="14">
        <v>104.0</v>
      </c>
    </row>
    <row r="843">
      <c r="A843" s="8">
        <v>1.0</v>
      </c>
      <c r="B843" s="13" t="s">
        <v>7663</v>
      </c>
      <c r="C843" s="14">
        <v>8238420.0</v>
      </c>
      <c r="D843" s="14">
        <v>104.0</v>
      </c>
    </row>
    <row r="844">
      <c r="A844" s="8">
        <v>1.0</v>
      </c>
      <c r="B844" s="13" t="s">
        <v>7664</v>
      </c>
      <c r="C844" s="14">
        <v>1.1965548E7</v>
      </c>
      <c r="D844" s="14">
        <v>104.0</v>
      </c>
    </row>
    <row r="845">
      <c r="A845" s="8">
        <v>1.0</v>
      </c>
      <c r="B845" s="13" t="s">
        <v>7663</v>
      </c>
      <c r="C845" s="14">
        <v>1.82854E7</v>
      </c>
      <c r="D845" s="14">
        <v>104.0</v>
      </c>
    </row>
    <row r="846">
      <c r="A846" s="8">
        <v>1.0</v>
      </c>
      <c r="B846" s="13" t="s">
        <v>7663</v>
      </c>
      <c r="C846" s="14">
        <v>1.7921704E7</v>
      </c>
      <c r="D846" s="14">
        <v>0.0</v>
      </c>
    </row>
    <row r="847">
      <c r="A847" s="8">
        <v>1.0</v>
      </c>
      <c r="B847" s="13" t="s">
        <v>7664</v>
      </c>
      <c r="C847" s="14">
        <v>842223.0</v>
      </c>
      <c r="D847" s="14">
        <v>104.0</v>
      </c>
    </row>
    <row r="848">
      <c r="A848" s="8">
        <v>1.0</v>
      </c>
      <c r="B848" s="13" t="s">
        <v>7663</v>
      </c>
      <c r="C848" s="14">
        <v>2.0130587E7</v>
      </c>
      <c r="D848" s="14">
        <v>104.0</v>
      </c>
    </row>
    <row r="849">
      <c r="A849" s="8">
        <v>1.0</v>
      </c>
      <c r="B849" s="13" t="s">
        <v>7663</v>
      </c>
      <c r="C849" s="14">
        <v>2724930.0</v>
      </c>
      <c r="D849" s="14">
        <v>104.0</v>
      </c>
    </row>
    <row r="850">
      <c r="A850" s="8">
        <v>1.0</v>
      </c>
      <c r="B850" s="13" t="s">
        <v>7663</v>
      </c>
      <c r="C850" s="14">
        <v>774536.0</v>
      </c>
      <c r="D850" s="14">
        <v>0.0</v>
      </c>
    </row>
    <row r="851">
      <c r="A851" s="8">
        <v>1.0</v>
      </c>
      <c r="B851" s="13" t="s">
        <v>7664</v>
      </c>
      <c r="C851" s="14">
        <v>1063560.0</v>
      </c>
      <c r="D851" s="14">
        <v>104.0</v>
      </c>
    </row>
    <row r="852">
      <c r="A852" s="8">
        <v>1.0</v>
      </c>
      <c r="B852" s="13" t="s">
        <v>7664</v>
      </c>
      <c r="C852" s="14">
        <v>1538741.0</v>
      </c>
      <c r="D852" s="14">
        <v>104.0</v>
      </c>
    </row>
    <row r="853">
      <c r="A853" s="8">
        <v>1.0</v>
      </c>
      <c r="B853" s="13" t="s">
        <v>7663</v>
      </c>
      <c r="C853" s="14">
        <v>1674365.0</v>
      </c>
      <c r="D853" s="14">
        <v>0.0</v>
      </c>
    </row>
    <row r="854">
      <c r="A854" s="8">
        <v>1.0</v>
      </c>
      <c r="B854" s="13" t="s">
        <v>7664</v>
      </c>
      <c r="C854" s="14">
        <v>1.1329542E7</v>
      </c>
      <c r="D854" s="14">
        <v>0.0</v>
      </c>
    </row>
    <row r="855">
      <c r="A855" s="8">
        <v>1.0</v>
      </c>
      <c r="B855" s="13" t="s">
        <v>7663</v>
      </c>
      <c r="C855" s="14">
        <v>1.9404637E7</v>
      </c>
      <c r="D855" s="14">
        <v>0.0</v>
      </c>
    </row>
    <row r="856">
      <c r="A856" s="8">
        <v>1.0</v>
      </c>
      <c r="B856" s="13" t="s">
        <v>7663</v>
      </c>
      <c r="C856" s="14">
        <v>9880036.0</v>
      </c>
      <c r="D856" s="14">
        <v>104.0</v>
      </c>
    </row>
    <row r="857">
      <c r="A857" s="8">
        <v>1.0</v>
      </c>
      <c r="B857" s="13" t="s">
        <v>7664</v>
      </c>
      <c r="C857" s="14">
        <v>787312.0</v>
      </c>
      <c r="D857" s="14">
        <v>0.0</v>
      </c>
    </row>
    <row r="858">
      <c r="A858" s="8">
        <v>1.0</v>
      </c>
      <c r="B858" s="13" t="s">
        <v>7664</v>
      </c>
      <c r="C858" s="14">
        <v>2.3323544E7</v>
      </c>
      <c r="D858" s="14">
        <v>0.0</v>
      </c>
    </row>
    <row r="859">
      <c r="A859" s="8">
        <v>1.0</v>
      </c>
      <c r="B859" s="13" t="s">
        <v>7663</v>
      </c>
      <c r="C859" s="14">
        <v>125598.0</v>
      </c>
      <c r="D859" s="14">
        <v>104.0</v>
      </c>
    </row>
    <row r="860">
      <c r="A860" s="8">
        <v>1.0</v>
      </c>
      <c r="B860" s="13" t="s">
        <v>7664</v>
      </c>
      <c r="C860" s="14">
        <v>4678774.0</v>
      </c>
      <c r="D860" s="14">
        <v>104.0</v>
      </c>
    </row>
    <row r="861">
      <c r="A861" s="8">
        <v>1.0</v>
      </c>
      <c r="B861" s="13" t="s">
        <v>7664</v>
      </c>
      <c r="C861" s="14">
        <v>559978.0</v>
      </c>
      <c r="D861" s="14">
        <v>0.0</v>
      </c>
    </row>
    <row r="862">
      <c r="A862" s="8">
        <v>1.0</v>
      </c>
      <c r="B862" s="13" t="s">
        <v>7664</v>
      </c>
      <c r="C862" s="14">
        <v>69134.0</v>
      </c>
      <c r="D862" s="14">
        <v>4441.0</v>
      </c>
    </row>
    <row r="863">
      <c r="A863" s="8">
        <v>1.0</v>
      </c>
      <c r="B863" s="13" t="s">
        <v>7664</v>
      </c>
      <c r="C863" s="14">
        <v>1.0972482E7</v>
      </c>
      <c r="D863" s="14">
        <v>0.0</v>
      </c>
    </row>
    <row r="864">
      <c r="A864" s="8">
        <v>1.0</v>
      </c>
      <c r="B864" s="13" t="s">
        <v>7664</v>
      </c>
      <c r="C864" s="14">
        <v>2645992.0</v>
      </c>
      <c r="D864" s="14">
        <v>104.0</v>
      </c>
    </row>
    <row r="865">
      <c r="A865" s="8">
        <v>1.0</v>
      </c>
      <c r="B865" s="13" t="s">
        <v>7664</v>
      </c>
      <c r="C865" s="14">
        <v>1120430.0</v>
      </c>
      <c r="D865" s="14">
        <v>0.0</v>
      </c>
    </row>
    <row r="866">
      <c r="A866" s="8">
        <v>1.0</v>
      </c>
      <c r="B866" s="13" t="s">
        <v>7664</v>
      </c>
      <c r="C866" s="14">
        <v>1.117416E7</v>
      </c>
      <c r="D866" s="14">
        <v>104.0</v>
      </c>
    </row>
    <row r="867">
      <c r="A867" s="8">
        <v>1.0</v>
      </c>
      <c r="B867" s="13" t="s">
        <v>7664</v>
      </c>
      <c r="C867" s="14">
        <v>612283.0</v>
      </c>
      <c r="D867" s="14">
        <v>0.0</v>
      </c>
    </row>
    <row r="868">
      <c r="A868" s="8">
        <v>1.0</v>
      </c>
      <c r="B868" s="13" t="s">
        <v>7664</v>
      </c>
      <c r="C868" s="14">
        <v>1231654.0</v>
      </c>
      <c r="D868" s="14">
        <v>104.0</v>
      </c>
    </row>
    <row r="869">
      <c r="A869" s="8">
        <v>1.0</v>
      </c>
      <c r="B869" s="13" t="s">
        <v>7664</v>
      </c>
      <c r="C869" s="14">
        <v>31551.0</v>
      </c>
      <c r="D869" s="14">
        <v>1456.0</v>
      </c>
    </row>
    <row r="870">
      <c r="A870" s="8">
        <v>1.0</v>
      </c>
      <c r="B870" s="13" t="s">
        <v>7663</v>
      </c>
      <c r="C870" s="14">
        <v>1.4203786E7</v>
      </c>
      <c r="D870" s="14">
        <v>0.0</v>
      </c>
    </row>
    <row r="871">
      <c r="A871" s="8">
        <v>1.0</v>
      </c>
      <c r="B871" s="13" t="s">
        <v>7663</v>
      </c>
      <c r="C871" s="14">
        <v>593355.0</v>
      </c>
      <c r="D871" s="14">
        <v>0.0</v>
      </c>
    </row>
    <row r="872">
      <c r="A872" s="8">
        <v>1.0</v>
      </c>
      <c r="B872" s="13" t="s">
        <v>7664</v>
      </c>
      <c r="C872" s="14">
        <v>1.2402298E7</v>
      </c>
      <c r="D872" s="14">
        <v>0.0</v>
      </c>
    </row>
    <row r="873">
      <c r="A873" s="8">
        <v>1.0</v>
      </c>
      <c r="B873" s="13" t="s">
        <v>7663</v>
      </c>
      <c r="C873" s="14">
        <v>3447440.0</v>
      </c>
      <c r="D873" s="14">
        <v>24.0</v>
      </c>
    </row>
    <row r="874">
      <c r="A874" s="8">
        <v>1.0</v>
      </c>
      <c r="B874" s="13" t="s">
        <v>7664</v>
      </c>
      <c r="C874" s="14">
        <v>6706990.0</v>
      </c>
      <c r="D874" s="14">
        <v>299.0</v>
      </c>
    </row>
    <row r="875">
      <c r="A875" s="8">
        <v>1.0</v>
      </c>
      <c r="B875" s="13" t="s">
        <v>7663</v>
      </c>
      <c r="C875" s="14">
        <v>9696768.0</v>
      </c>
      <c r="D875" s="14">
        <v>403.0</v>
      </c>
    </row>
    <row r="876">
      <c r="A876" s="8">
        <v>1.0</v>
      </c>
      <c r="B876" s="13" t="s">
        <v>7664</v>
      </c>
      <c r="C876" s="14">
        <v>1.2415446E7</v>
      </c>
      <c r="D876" s="14">
        <v>299.0</v>
      </c>
    </row>
    <row r="877">
      <c r="A877" s="8">
        <v>1.0</v>
      </c>
      <c r="B877" s="13" t="s">
        <v>7663</v>
      </c>
      <c r="C877" s="14">
        <v>2.0729265E7</v>
      </c>
      <c r="D877" s="14">
        <v>0.0</v>
      </c>
    </row>
    <row r="878">
      <c r="A878" s="8">
        <v>1.0</v>
      </c>
      <c r="B878" s="13" t="s">
        <v>7663</v>
      </c>
      <c r="C878" s="14">
        <v>9815724.0</v>
      </c>
      <c r="D878" s="14">
        <v>299.0</v>
      </c>
    </row>
    <row r="879">
      <c r="A879" s="8">
        <v>1.0</v>
      </c>
      <c r="B879" s="13" t="s">
        <v>7664</v>
      </c>
      <c r="C879" s="14">
        <v>9736784.0</v>
      </c>
      <c r="D879" s="14">
        <v>1751.0</v>
      </c>
    </row>
    <row r="880">
      <c r="A880" s="8">
        <v>1.0</v>
      </c>
      <c r="B880" s="13" t="s">
        <v>7664</v>
      </c>
      <c r="C880" s="14">
        <v>4231622.0</v>
      </c>
      <c r="D880" s="14">
        <v>0.0</v>
      </c>
    </row>
    <row r="881">
      <c r="A881" s="8">
        <v>1.0</v>
      </c>
      <c r="B881" s="13" t="s">
        <v>7664</v>
      </c>
      <c r="C881" s="14">
        <v>9548822.0</v>
      </c>
      <c r="D881" s="14">
        <v>570.0</v>
      </c>
    </row>
    <row r="882">
      <c r="A882" s="8">
        <v>1.0</v>
      </c>
      <c r="B882" s="13" t="s">
        <v>7664</v>
      </c>
      <c r="C882" s="14">
        <v>9965900.0</v>
      </c>
      <c r="D882" s="14">
        <v>0.0</v>
      </c>
    </row>
    <row r="883">
      <c r="A883" s="8">
        <v>1.0</v>
      </c>
      <c r="B883" s="13" t="s">
        <v>7663</v>
      </c>
      <c r="C883" s="14">
        <v>2.0775459E7</v>
      </c>
      <c r="D883" s="14">
        <v>0.0</v>
      </c>
    </row>
    <row r="884">
      <c r="A884" s="8">
        <v>1.0</v>
      </c>
      <c r="B884" s="13" t="s">
        <v>7664</v>
      </c>
      <c r="C884" s="14">
        <v>173695.0</v>
      </c>
      <c r="D884" s="14">
        <v>1973.0</v>
      </c>
    </row>
    <row r="885">
      <c r="A885" s="8">
        <v>1.0</v>
      </c>
      <c r="B885" s="13" t="s">
        <v>7663</v>
      </c>
      <c r="C885" s="14">
        <v>700791.0</v>
      </c>
      <c r="D885" s="14">
        <v>104.0</v>
      </c>
    </row>
    <row r="886">
      <c r="A886" s="8">
        <v>1.0</v>
      </c>
      <c r="B886" s="13" t="s">
        <v>7663</v>
      </c>
      <c r="C886" s="14">
        <v>445525.0</v>
      </c>
      <c r="D886" s="14">
        <v>0.0</v>
      </c>
    </row>
    <row r="887">
      <c r="A887" s="8">
        <v>1.0</v>
      </c>
      <c r="B887" s="13" t="s">
        <v>7663</v>
      </c>
      <c r="C887" s="14">
        <v>40558.0</v>
      </c>
      <c r="D887" s="14">
        <v>208.0</v>
      </c>
    </row>
    <row r="888">
      <c r="A888" s="8">
        <v>1.0</v>
      </c>
      <c r="B888" s="13" t="s">
        <v>7663</v>
      </c>
      <c r="C888" s="14">
        <v>991501.0</v>
      </c>
      <c r="D888" s="14">
        <v>0.0</v>
      </c>
    </row>
    <row r="889">
      <c r="A889" s="8">
        <v>1.0</v>
      </c>
      <c r="B889" s="13" t="s">
        <v>7663</v>
      </c>
      <c r="C889" s="14">
        <v>5883634.0</v>
      </c>
      <c r="D889" s="14">
        <v>0.0</v>
      </c>
    </row>
    <row r="890">
      <c r="A890" s="8">
        <v>1.0</v>
      </c>
      <c r="B890" s="13" t="s">
        <v>7664</v>
      </c>
      <c r="C890" s="14">
        <v>3697540.0</v>
      </c>
      <c r="D890" s="14">
        <v>0.0</v>
      </c>
    </row>
    <row r="891">
      <c r="A891" s="8">
        <v>1.0</v>
      </c>
      <c r="B891" s="13" t="s">
        <v>7664</v>
      </c>
      <c r="C891" s="14">
        <v>1357539.0</v>
      </c>
      <c r="D891" s="14">
        <v>104.0</v>
      </c>
    </row>
    <row r="892">
      <c r="A892" s="8">
        <v>1.0</v>
      </c>
      <c r="B892" s="13" t="s">
        <v>7663</v>
      </c>
      <c r="C892" s="14">
        <v>2971724.0</v>
      </c>
      <c r="D892" s="14">
        <v>0.0</v>
      </c>
    </row>
    <row r="893">
      <c r="A893" s="8">
        <v>1.0</v>
      </c>
      <c r="B893" s="13" t="s">
        <v>7664</v>
      </c>
      <c r="C893" s="14">
        <v>1.157232E7</v>
      </c>
      <c r="D893" s="14">
        <v>104.0</v>
      </c>
    </row>
    <row r="894">
      <c r="A894" s="8">
        <v>1.0</v>
      </c>
      <c r="B894" s="13" t="s">
        <v>7664</v>
      </c>
      <c r="C894" s="14">
        <v>8643462.0</v>
      </c>
      <c r="D894" s="14">
        <v>104.0</v>
      </c>
    </row>
    <row r="895">
      <c r="A895" s="8">
        <v>1.0</v>
      </c>
      <c r="B895" s="13" t="s">
        <v>7663</v>
      </c>
      <c r="C895" s="14">
        <v>1.0153914E7</v>
      </c>
      <c r="D895" s="14">
        <v>104.0</v>
      </c>
    </row>
    <row r="896">
      <c r="A896" s="8">
        <v>1.0</v>
      </c>
      <c r="B896" s="13" t="s">
        <v>7664</v>
      </c>
      <c r="C896" s="14">
        <v>1.0168866E7</v>
      </c>
      <c r="D896" s="14">
        <v>104.0</v>
      </c>
    </row>
    <row r="897">
      <c r="A897" s="8">
        <v>1.0</v>
      </c>
      <c r="B897" s="13" t="s">
        <v>7663</v>
      </c>
      <c r="C897" s="14">
        <v>1.0305448E7</v>
      </c>
      <c r="D897" s="14">
        <v>104.0</v>
      </c>
    </row>
    <row r="898">
      <c r="A898" s="8">
        <v>1.0</v>
      </c>
      <c r="B898" s="13" t="s">
        <v>7663</v>
      </c>
      <c r="C898" s="14">
        <v>1.4936671E7</v>
      </c>
      <c r="D898" s="14">
        <v>0.0</v>
      </c>
    </row>
    <row r="899">
      <c r="A899" s="8">
        <v>1.0</v>
      </c>
      <c r="B899" s="13" t="s">
        <v>7663</v>
      </c>
      <c r="C899" s="14">
        <v>1.6630893E7</v>
      </c>
      <c r="D899" s="14">
        <v>0.0</v>
      </c>
    </row>
    <row r="900">
      <c r="A900" s="8">
        <v>1.0</v>
      </c>
      <c r="B900" s="13" t="s">
        <v>7664</v>
      </c>
      <c r="C900" s="14">
        <v>1.6753256E7</v>
      </c>
      <c r="D900" s="14">
        <v>4441.0</v>
      </c>
    </row>
    <row r="901">
      <c r="A901" s="8">
        <v>1.0</v>
      </c>
      <c r="B901" s="13" t="s">
        <v>7664</v>
      </c>
      <c r="C901" s="14">
        <v>1.9045575E7</v>
      </c>
      <c r="D901" s="14">
        <v>104.0</v>
      </c>
    </row>
    <row r="902">
      <c r="A902" s="8">
        <v>1.0</v>
      </c>
      <c r="B902" s="13" t="s">
        <v>7664</v>
      </c>
      <c r="C902" s="14">
        <v>2.4192328E7</v>
      </c>
      <c r="D902" s="14">
        <v>0.0</v>
      </c>
    </row>
    <row r="903">
      <c r="A903" s="8">
        <v>1.0</v>
      </c>
      <c r="B903" s="13" t="s">
        <v>7663</v>
      </c>
      <c r="C903" s="14">
        <v>4161096.0</v>
      </c>
      <c r="D903" s="14">
        <v>104.0</v>
      </c>
    </row>
    <row r="904">
      <c r="A904" s="8">
        <v>1.0</v>
      </c>
      <c r="B904" s="13" t="s">
        <v>7663</v>
      </c>
      <c r="C904" s="14">
        <v>134632.0</v>
      </c>
      <c r="D904" s="14">
        <v>104.0</v>
      </c>
    </row>
    <row r="905">
      <c r="A905" s="8">
        <v>1.0</v>
      </c>
      <c r="B905" s="13" t="s">
        <v>7663</v>
      </c>
      <c r="C905" s="14">
        <v>6074284.0</v>
      </c>
      <c r="D905" s="14">
        <v>104.0</v>
      </c>
    </row>
    <row r="906">
      <c r="A906" s="8">
        <v>1.0</v>
      </c>
      <c r="B906" s="13" t="s">
        <v>7663</v>
      </c>
      <c r="C906" s="14">
        <v>9821586.0</v>
      </c>
      <c r="D906" s="14">
        <v>0.0</v>
      </c>
    </row>
    <row r="907">
      <c r="A907" s="8">
        <v>1.0</v>
      </c>
      <c r="B907" s="13" t="s">
        <v>7663</v>
      </c>
      <c r="C907" s="14">
        <v>1.0057958E7</v>
      </c>
      <c r="D907" s="14">
        <v>0.0</v>
      </c>
    </row>
    <row r="908">
      <c r="A908" s="8">
        <v>1.0</v>
      </c>
      <c r="B908" s="13" t="s">
        <v>7664</v>
      </c>
      <c r="C908" s="14">
        <v>2.4282108E7</v>
      </c>
      <c r="D908" s="14">
        <v>2611.0</v>
      </c>
    </row>
    <row r="909">
      <c r="A909" s="8">
        <v>1.0</v>
      </c>
      <c r="B909" s="13" t="s">
        <v>7664</v>
      </c>
      <c r="C909" s="14">
        <v>362869.0</v>
      </c>
      <c r="D909" s="14">
        <v>4337.0</v>
      </c>
    </row>
    <row r="910">
      <c r="A910" s="8">
        <v>1.0</v>
      </c>
      <c r="B910" s="13" t="s">
        <v>7663</v>
      </c>
      <c r="C910" s="14">
        <v>630335.0</v>
      </c>
      <c r="D910" s="14">
        <v>0.0</v>
      </c>
    </row>
    <row r="911">
      <c r="A911" s="8">
        <v>1.0</v>
      </c>
      <c r="B911" s="13" t="s">
        <v>7663</v>
      </c>
      <c r="C911" s="14">
        <v>9102289.0</v>
      </c>
      <c r="D911" s="14">
        <v>299.0</v>
      </c>
    </row>
    <row r="912">
      <c r="A912" s="8">
        <v>1.0</v>
      </c>
      <c r="B912" s="13" t="s">
        <v>7664</v>
      </c>
      <c r="C912" s="14">
        <v>1602815.0</v>
      </c>
      <c r="D912" s="14">
        <v>0.0</v>
      </c>
    </row>
    <row r="913">
      <c r="A913" s="8">
        <v>1.0</v>
      </c>
      <c r="B913" s="13" t="s">
        <v>7663</v>
      </c>
      <c r="C913" s="14">
        <v>9941760.0</v>
      </c>
      <c r="D913" s="14">
        <v>0.0</v>
      </c>
    </row>
    <row r="914">
      <c r="A914" s="8">
        <v>1.0</v>
      </c>
      <c r="B914" s="13" t="s">
        <v>7663</v>
      </c>
      <c r="C914" s="14">
        <v>732238.0</v>
      </c>
      <c r="D914" s="14">
        <v>0.0</v>
      </c>
    </row>
    <row r="915">
      <c r="A915" s="8">
        <v>1.0</v>
      </c>
      <c r="B915" s="13" t="s">
        <v>7663</v>
      </c>
      <c r="C915" s="14">
        <v>3545724.0</v>
      </c>
      <c r="D915" s="14">
        <v>0.0</v>
      </c>
    </row>
    <row r="916">
      <c r="A916" s="8">
        <v>1.0</v>
      </c>
      <c r="B916" s="13" t="s">
        <v>7663</v>
      </c>
      <c r="C916" s="14">
        <v>1.4802136E7</v>
      </c>
      <c r="D916" s="14">
        <v>0.0</v>
      </c>
    </row>
    <row r="917">
      <c r="A917" s="8">
        <v>1.0</v>
      </c>
      <c r="B917" s="13" t="s">
        <v>7664</v>
      </c>
      <c r="C917" s="14">
        <v>1.9989453E7</v>
      </c>
      <c r="D917" s="14">
        <v>0.0</v>
      </c>
    </row>
    <row r="918">
      <c r="A918" s="8">
        <v>1.0</v>
      </c>
      <c r="B918" s="13" t="s">
        <v>7663</v>
      </c>
      <c r="C918" s="14">
        <v>2.0077197E7</v>
      </c>
      <c r="D918" s="14">
        <v>0.0</v>
      </c>
    </row>
    <row r="919">
      <c r="A919" s="8">
        <v>1.0</v>
      </c>
      <c r="B919" s="13" t="s">
        <v>7664</v>
      </c>
      <c r="C919" s="14">
        <v>1199941.0</v>
      </c>
      <c r="D919" s="14">
        <v>0.0</v>
      </c>
    </row>
    <row r="920">
      <c r="A920" s="8">
        <v>1.0</v>
      </c>
      <c r="B920" s="13" t="s">
        <v>7663</v>
      </c>
      <c r="C920" s="14">
        <v>200814.0</v>
      </c>
      <c r="D920" s="14">
        <v>0.0</v>
      </c>
    </row>
    <row r="921">
      <c r="A921" s="8">
        <v>1.0</v>
      </c>
      <c r="B921" s="13" t="s">
        <v>7664</v>
      </c>
      <c r="C921" s="14">
        <v>1.1859546E7</v>
      </c>
      <c r="D921" s="14">
        <v>0.0</v>
      </c>
    </row>
    <row r="922">
      <c r="A922" s="8">
        <v>1.0</v>
      </c>
      <c r="B922" s="13" t="s">
        <v>7664</v>
      </c>
      <c r="C922" s="14">
        <v>1.7418562E7</v>
      </c>
      <c r="D922" s="14">
        <v>0.0</v>
      </c>
    </row>
    <row r="923">
      <c r="A923" s="8">
        <v>1.0</v>
      </c>
      <c r="B923" s="13" t="s">
        <v>7664</v>
      </c>
      <c r="C923" s="14">
        <v>2.3205532E7</v>
      </c>
      <c r="D923" s="14">
        <v>403.0</v>
      </c>
    </row>
    <row r="924">
      <c r="A924" s="8">
        <v>1.0</v>
      </c>
      <c r="B924" s="13" t="s">
        <v>7663</v>
      </c>
      <c r="C924" s="14">
        <v>9966774.0</v>
      </c>
      <c r="D924" s="14">
        <v>299.0</v>
      </c>
    </row>
    <row r="925">
      <c r="A925" s="8">
        <v>1.0</v>
      </c>
      <c r="B925" s="13" t="s">
        <v>7664</v>
      </c>
      <c r="C925" s="14">
        <v>5140232.0</v>
      </c>
      <c r="D925" s="14">
        <v>0.0</v>
      </c>
    </row>
    <row r="926">
      <c r="A926" s="8">
        <v>1.0</v>
      </c>
      <c r="B926" s="13" t="s">
        <v>7664</v>
      </c>
      <c r="C926" s="14">
        <v>9455070.0</v>
      </c>
      <c r="D926" s="14">
        <v>0.0</v>
      </c>
    </row>
    <row r="927">
      <c r="A927" s="8">
        <v>1.0</v>
      </c>
      <c r="B927" s="13" t="s">
        <v>7664</v>
      </c>
      <c r="C927" s="14">
        <v>2.0142211E7</v>
      </c>
      <c r="D927" s="14">
        <v>3199.0</v>
      </c>
    </row>
    <row r="928">
      <c r="A928" s="8">
        <v>1.0</v>
      </c>
      <c r="B928" s="13" t="s">
        <v>7664</v>
      </c>
      <c r="C928" s="14">
        <v>9979454.0</v>
      </c>
      <c r="D928" s="14">
        <v>96.0</v>
      </c>
    </row>
    <row r="929">
      <c r="A929" s="8">
        <v>1.0</v>
      </c>
      <c r="B929" s="13" t="s">
        <v>7663</v>
      </c>
      <c r="C929" s="14">
        <v>4869254.0</v>
      </c>
      <c r="D929" s="14">
        <v>304.0</v>
      </c>
    </row>
    <row r="930">
      <c r="A930" s="8">
        <v>1.0</v>
      </c>
      <c r="B930" s="13" t="s">
        <v>7664</v>
      </c>
      <c r="C930" s="14">
        <v>19649.0</v>
      </c>
      <c r="D930" s="14">
        <v>0.0</v>
      </c>
    </row>
    <row r="931">
      <c r="A931" s="8">
        <v>1.0</v>
      </c>
      <c r="B931" s="13" t="s">
        <v>7663</v>
      </c>
      <c r="C931" s="14">
        <v>1059331.0</v>
      </c>
      <c r="D931" s="14">
        <v>104.0</v>
      </c>
    </row>
    <row r="932">
      <c r="A932" s="8">
        <v>1.0</v>
      </c>
      <c r="B932" s="13" t="s">
        <v>7664</v>
      </c>
      <c r="C932" s="14">
        <v>725770.0</v>
      </c>
      <c r="D932" s="14">
        <v>2629.0</v>
      </c>
    </row>
    <row r="933">
      <c r="A933" s="8">
        <v>1.0</v>
      </c>
      <c r="B933" s="13" t="s">
        <v>7663</v>
      </c>
      <c r="C933" s="14">
        <v>324005.0</v>
      </c>
      <c r="D933" s="14">
        <v>208.0</v>
      </c>
    </row>
    <row r="934">
      <c r="A934" s="8">
        <v>1.0</v>
      </c>
      <c r="B934" s="13" t="s">
        <v>7663</v>
      </c>
      <c r="C934" s="14">
        <v>457785.0</v>
      </c>
      <c r="D934" s="14">
        <v>104.0</v>
      </c>
    </row>
    <row r="935">
      <c r="A935" s="8">
        <v>1.0</v>
      </c>
      <c r="B935" s="13" t="s">
        <v>7664</v>
      </c>
      <c r="C935" s="14">
        <v>1.7194988E7</v>
      </c>
      <c r="D935" s="14">
        <v>104.0</v>
      </c>
    </row>
    <row r="936">
      <c r="A936" s="8">
        <v>1.0</v>
      </c>
      <c r="B936" s="13" t="s">
        <v>7663</v>
      </c>
      <c r="C936" s="14">
        <v>1.6766378E7</v>
      </c>
      <c r="D936" s="14">
        <v>0.0</v>
      </c>
    </row>
    <row r="937">
      <c r="A937" s="8">
        <v>1.0</v>
      </c>
      <c r="B937" s="13" t="s">
        <v>7664</v>
      </c>
      <c r="C937" s="14">
        <v>1.9377427E7</v>
      </c>
      <c r="D937" s="14">
        <v>0.0</v>
      </c>
    </row>
    <row r="938">
      <c r="A938" s="8">
        <v>1.0</v>
      </c>
      <c r="B938" s="13" t="s">
        <v>7663</v>
      </c>
      <c r="C938" s="14">
        <v>1.9750605E7</v>
      </c>
      <c r="D938" s="14">
        <v>0.0</v>
      </c>
    </row>
    <row r="939">
      <c r="A939" s="8">
        <v>1.0</v>
      </c>
      <c r="B939" s="13" t="s">
        <v>7664</v>
      </c>
      <c r="C939" s="14">
        <v>2.1562887E7</v>
      </c>
      <c r="D939" s="14">
        <v>104.0</v>
      </c>
    </row>
    <row r="940">
      <c r="A940" s="8">
        <v>1.0</v>
      </c>
      <c r="B940" s="13" t="s">
        <v>7663</v>
      </c>
      <c r="C940" s="14">
        <v>725230.0</v>
      </c>
      <c r="D940" s="14">
        <v>0.0</v>
      </c>
    </row>
    <row r="941">
      <c r="A941" s="8">
        <v>1.0</v>
      </c>
      <c r="B941" s="13" t="s">
        <v>7664</v>
      </c>
      <c r="C941" s="14">
        <v>7984316.0</v>
      </c>
      <c r="D941" s="14">
        <v>104.0</v>
      </c>
    </row>
    <row r="942">
      <c r="A942" s="8">
        <v>1.0</v>
      </c>
      <c r="B942" s="13" t="s">
        <v>7663</v>
      </c>
      <c r="C942" s="14">
        <v>1.5219649E7</v>
      </c>
      <c r="D942" s="14">
        <v>0.0</v>
      </c>
    </row>
    <row r="943">
      <c r="A943" s="8">
        <v>1.0</v>
      </c>
      <c r="B943" s="13" t="s">
        <v>7663</v>
      </c>
      <c r="C943" s="14">
        <v>1.8648281E7</v>
      </c>
      <c r="D943" s="14">
        <v>0.0</v>
      </c>
    </row>
    <row r="944">
      <c r="A944" s="8">
        <v>1.0</v>
      </c>
      <c r="B944" s="13" t="s">
        <v>7664</v>
      </c>
      <c r="C944" s="14">
        <v>1.05243E7</v>
      </c>
      <c r="D944" s="14">
        <v>2421.0</v>
      </c>
    </row>
    <row r="945">
      <c r="A945" s="8">
        <v>1.0</v>
      </c>
      <c r="B945" s="13" t="s">
        <v>7663</v>
      </c>
      <c r="C945" s="14">
        <v>244892.0</v>
      </c>
      <c r="D945" s="14">
        <v>0.0</v>
      </c>
    </row>
    <row r="946">
      <c r="A946" s="8">
        <v>1.0</v>
      </c>
      <c r="B946" s="13" t="s">
        <v>7663</v>
      </c>
      <c r="C946" s="14">
        <v>2.2028764E7</v>
      </c>
      <c r="D946" s="14">
        <v>8674.0</v>
      </c>
    </row>
    <row r="947">
      <c r="A947" s="8">
        <v>2.0</v>
      </c>
      <c r="B947" s="15" t="s">
        <v>7664</v>
      </c>
      <c r="C947" s="16">
        <v>1.3125924E7</v>
      </c>
      <c r="D947" s="16">
        <v>776.0</v>
      </c>
    </row>
    <row r="948">
      <c r="A948" s="8">
        <v>2.0</v>
      </c>
      <c r="B948" s="15" t="s">
        <v>7664</v>
      </c>
      <c r="C948" s="16">
        <v>9761984.0</v>
      </c>
      <c r="D948" s="16">
        <v>0.0</v>
      </c>
    </row>
    <row r="949">
      <c r="A949" s="8">
        <v>2.0</v>
      </c>
      <c r="B949" s="15" t="s">
        <v>7664</v>
      </c>
      <c r="C949" s="16">
        <v>8557868.0</v>
      </c>
      <c r="D949" s="16">
        <v>74.0</v>
      </c>
    </row>
    <row r="950">
      <c r="A950" s="8">
        <v>2.0</v>
      </c>
      <c r="B950" s="15" t="s">
        <v>7664</v>
      </c>
      <c r="C950" s="16">
        <v>9198243.0</v>
      </c>
      <c r="D950" s="16">
        <v>74.0</v>
      </c>
    </row>
    <row r="951">
      <c r="A951" s="8">
        <v>2.0</v>
      </c>
      <c r="B951" s="15" t="s">
        <v>7664</v>
      </c>
      <c r="C951" s="16">
        <v>396606.0</v>
      </c>
      <c r="D951" s="16">
        <v>4916.0</v>
      </c>
    </row>
    <row r="952">
      <c r="A952" s="8">
        <v>2.0</v>
      </c>
      <c r="B952" s="15" t="s">
        <v>7664</v>
      </c>
      <c r="C952" s="16">
        <v>49704.0</v>
      </c>
      <c r="D952" s="16">
        <v>178.0</v>
      </c>
    </row>
    <row r="953">
      <c r="A953" s="8">
        <v>2.0</v>
      </c>
      <c r="B953" s="15" t="s">
        <v>7664</v>
      </c>
      <c r="C953" s="16">
        <v>726135.0</v>
      </c>
      <c r="D953" s="16">
        <v>0.0</v>
      </c>
    </row>
    <row r="954">
      <c r="A954" s="8">
        <v>2.0</v>
      </c>
      <c r="B954" s="15" t="s">
        <v>7664</v>
      </c>
      <c r="C954" s="16">
        <v>1.4513908E7</v>
      </c>
      <c r="D954" s="16">
        <v>112.0</v>
      </c>
    </row>
    <row r="955">
      <c r="A955" s="8">
        <v>2.0</v>
      </c>
      <c r="B955" s="15" t="s">
        <v>7664</v>
      </c>
      <c r="C955" s="16">
        <v>151091.0</v>
      </c>
      <c r="D955" s="16">
        <v>0.0</v>
      </c>
    </row>
    <row r="956">
      <c r="A956" s="8">
        <v>2.0</v>
      </c>
      <c r="B956" s="15" t="s">
        <v>7664</v>
      </c>
      <c r="C956" s="16">
        <v>2.1612747E7</v>
      </c>
      <c r="D956" s="16">
        <v>386.0</v>
      </c>
    </row>
    <row r="957">
      <c r="A957" s="8">
        <v>2.0</v>
      </c>
      <c r="B957" s="15" t="s">
        <v>7664</v>
      </c>
      <c r="C957" s="16">
        <v>1215524.0</v>
      </c>
      <c r="D957" s="16">
        <v>781.0</v>
      </c>
    </row>
    <row r="958">
      <c r="A958" s="8">
        <v>2.0</v>
      </c>
      <c r="B958" s="15" t="s">
        <v>7664</v>
      </c>
      <c r="C958" s="16">
        <v>2.1095137E7</v>
      </c>
      <c r="D958" s="16">
        <v>386.0</v>
      </c>
    </row>
    <row r="959">
      <c r="A959" s="8">
        <v>2.0</v>
      </c>
      <c r="B959" s="15" t="s">
        <v>7664</v>
      </c>
      <c r="C959" s="16">
        <v>18004.0</v>
      </c>
      <c r="D959" s="16">
        <v>11512.0</v>
      </c>
    </row>
    <row r="960">
      <c r="A960" s="8">
        <v>2.0</v>
      </c>
      <c r="B960" s="15" t="s">
        <v>7664</v>
      </c>
      <c r="C960" s="16">
        <v>378292.0</v>
      </c>
      <c r="D960" s="16">
        <v>386.0</v>
      </c>
    </row>
    <row r="961">
      <c r="A961" s="8">
        <v>2.0</v>
      </c>
      <c r="B961" s="15" t="s">
        <v>7664</v>
      </c>
      <c r="C961" s="16">
        <v>1282712.0</v>
      </c>
      <c r="D961" s="16">
        <v>0.0</v>
      </c>
    </row>
    <row r="962">
      <c r="A962" s="8">
        <v>2.0</v>
      </c>
      <c r="B962" s="15" t="s">
        <v>7664</v>
      </c>
      <c r="C962" s="16">
        <v>79854.0</v>
      </c>
      <c r="D962" s="16">
        <v>0.0</v>
      </c>
    </row>
    <row r="963">
      <c r="A963" s="8">
        <v>2.0</v>
      </c>
      <c r="B963" s="15" t="s">
        <v>7664</v>
      </c>
      <c r="C963" s="16">
        <v>732699.0</v>
      </c>
      <c r="D963" s="16">
        <v>0.0</v>
      </c>
    </row>
    <row r="964">
      <c r="A964" s="8">
        <v>2.0</v>
      </c>
      <c r="B964" s="15" t="s">
        <v>7664</v>
      </c>
      <c r="C964" s="16">
        <v>84462.0</v>
      </c>
      <c r="D964" s="16">
        <v>282.0</v>
      </c>
    </row>
    <row r="965">
      <c r="A965" s="8">
        <v>2.0</v>
      </c>
      <c r="B965" s="15" t="s">
        <v>7664</v>
      </c>
      <c r="C965" s="16">
        <v>1598833.0</v>
      </c>
      <c r="D965" s="16">
        <v>534.0</v>
      </c>
    </row>
    <row r="966">
      <c r="A966" s="8">
        <v>2.0</v>
      </c>
      <c r="B966" s="15" t="s">
        <v>7664</v>
      </c>
      <c r="C966" s="16">
        <v>222326.0</v>
      </c>
      <c r="D966" s="16">
        <v>0.0</v>
      </c>
    </row>
    <row r="967">
      <c r="A967" s="8">
        <v>2.0</v>
      </c>
      <c r="B967" s="15" t="s">
        <v>7664</v>
      </c>
      <c r="C967" s="16">
        <v>2.2300236E7</v>
      </c>
      <c r="D967" s="16">
        <v>0.0</v>
      </c>
    </row>
    <row r="968">
      <c r="A968" s="8">
        <v>2.0</v>
      </c>
      <c r="B968" s="15" t="s">
        <v>7664</v>
      </c>
      <c r="C968" s="16">
        <v>285152.0</v>
      </c>
      <c r="D968" s="16">
        <v>0.0</v>
      </c>
    </row>
    <row r="969">
      <c r="A969" s="8">
        <v>2.0</v>
      </c>
      <c r="B969" s="15" t="s">
        <v>7664</v>
      </c>
      <c r="C969" s="16">
        <v>2.3719304E7</v>
      </c>
      <c r="D969" s="16">
        <v>74.0</v>
      </c>
    </row>
    <row r="970">
      <c r="A970" s="8">
        <v>2.0</v>
      </c>
      <c r="B970" s="15" t="s">
        <v>7664</v>
      </c>
      <c r="C970" s="16">
        <v>1.0329878E7</v>
      </c>
      <c r="D970" s="16">
        <v>0.0</v>
      </c>
    </row>
    <row r="971">
      <c r="A971" s="8">
        <v>2.0</v>
      </c>
      <c r="B971" s="15" t="s">
        <v>7664</v>
      </c>
      <c r="C971" s="16">
        <v>102392.0</v>
      </c>
      <c r="D971" s="16">
        <v>74.0</v>
      </c>
    </row>
    <row r="972">
      <c r="A972" s="8">
        <v>2.0</v>
      </c>
      <c r="B972" s="15" t="s">
        <v>7664</v>
      </c>
      <c r="C972" s="16">
        <v>1000640.0</v>
      </c>
      <c r="D972" s="16">
        <v>9671.0</v>
      </c>
    </row>
    <row r="973">
      <c r="A973" s="8">
        <v>2.0</v>
      </c>
      <c r="B973" s="15" t="s">
        <v>7664</v>
      </c>
      <c r="C973" s="16">
        <v>690004.0</v>
      </c>
      <c r="D973" s="16">
        <v>0.0</v>
      </c>
    </row>
    <row r="974">
      <c r="A974" s="8">
        <v>2.0</v>
      </c>
      <c r="B974" s="15" t="s">
        <v>7664</v>
      </c>
      <c r="C974" s="16">
        <v>313535.0</v>
      </c>
      <c r="D974" s="16">
        <v>1465.0</v>
      </c>
    </row>
    <row r="975">
      <c r="A975" s="8">
        <v>2.0</v>
      </c>
      <c r="B975" s="15" t="s">
        <v>7664</v>
      </c>
      <c r="C975" s="16">
        <v>1.0613888E7</v>
      </c>
      <c r="D975" s="16">
        <v>0.0</v>
      </c>
    </row>
    <row r="976">
      <c r="A976" s="8">
        <v>2.0</v>
      </c>
      <c r="B976" s="15" t="s">
        <v>7664</v>
      </c>
      <c r="C976" s="16">
        <v>1.3013004E7</v>
      </c>
      <c r="D976" s="16">
        <v>867.0</v>
      </c>
    </row>
    <row r="977">
      <c r="A977" s="8">
        <v>2.0</v>
      </c>
      <c r="B977" s="15" t="s">
        <v>7664</v>
      </c>
      <c r="C977" s="16">
        <v>1.801562E7</v>
      </c>
      <c r="D977" s="16">
        <v>4175.0</v>
      </c>
    </row>
    <row r="978">
      <c r="A978" s="8">
        <v>2.0</v>
      </c>
      <c r="B978" s="15" t="s">
        <v>7664</v>
      </c>
      <c r="C978" s="16">
        <v>570715.0</v>
      </c>
      <c r="D978" s="16">
        <v>3107.0</v>
      </c>
    </row>
    <row r="979">
      <c r="A979" s="8">
        <v>2.0</v>
      </c>
      <c r="B979" s="15" t="s">
        <v>7664</v>
      </c>
      <c r="C979" s="16">
        <v>169735.0</v>
      </c>
      <c r="D979" s="16">
        <v>28551.0</v>
      </c>
    </row>
    <row r="980">
      <c r="A980" s="8">
        <v>2.0</v>
      </c>
      <c r="B980" s="15" t="s">
        <v>7664</v>
      </c>
      <c r="C980" s="16">
        <v>362609.0</v>
      </c>
      <c r="D980" s="16">
        <v>0.0</v>
      </c>
    </row>
    <row r="981">
      <c r="A981" s="8">
        <v>2.0</v>
      </c>
      <c r="B981" s="15" t="s">
        <v>7664</v>
      </c>
      <c r="C981" s="16">
        <v>131722.0</v>
      </c>
      <c r="D981" s="16">
        <v>976.0</v>
      </c>
    </row>
    <row r="982">
      <c r="A982" s="8">
        <v>2.0</v>
      </c>
      <c r="B982" s="15" t="s">
        <v>7664</v>
      </c>
      <c r="C982" s="16">
        <v>124593.0</v>
      </c>
      <c r="D982" s="16">
        <v>2269.0</v>
      </c>
    </row>
    <row r="983">
      <c r="A983" s="8">
        <v>2.0</v>
      </c>
      <c r="B983" s="15" t="s">
        <v>7664</v>
      </c>
      <c r="C983" s="16">
        <v>2390342.0</v>
      </c>
      <c r="D983" s="16">
        <v>2568.0</v>
      </c>
    </row>
    <row r="984">
      <c r="A984" s="8">
        <v>2.0</v>
      </c>
      <c r="B984" s="15" t="s">
        <v>7664</v>
      </c>
      <c r="C984" s="16">
        <v>2.1435509E7</v>
      </c>
      <c r="D984" s="16">
        <v>0.0</v>
      </c>
    </row>
    <row r="985">
      <c r="A985" s="8">
        <v>2.0</v>
      </c>
      <c r="B985" s="15" t="s">
        <v>7664</v>
      </c>
      <c r="C985" s="16">
        <v>8395436.0</v>
      </c>
      <c r="D985" s="16">
        <v>1044.0</v>
      </c>
    </row>
    <row r="986">
      <c r="A986" s="8">
        <v>2.0</v>
      </c>
      <c r="B986" s="15" t="s">
        <v>7664</v>
      </c>
      <c r="C986" s="16">
        <v>142351.0</v>
      </c>
      <c r="D986" s="16">
        <v>1970.0</v>
      </c>
    </row>
    <row r="987">
      <c r="A987" s="8">
        <v>2.0</v>
      </c>
      <c r="B987" s="15" t="s">
        <v>7664</v>
      </c>
      <c r="C987" s="16">
        <v>7480062.0</v>
      </c>
      <c r="D987" s="16">
        <v>1170.0</v>
      </c>
    </row>
    <row r="988">
      <c r="A988" s="8">
        <v>2.0</v>
      </c>
      <c r="B988" s="15" t="s">
        <v>7664</v>
      </c>
      <c r="C988" s="16">
        <v>1.9278701E7</v>
      </c>
      <c r="D988" s="16">
        <v>0.0</v>
      </c>
    </row>
    <row r="989">
      <c r="A989" s="8">
        <v>2.0</v>
      </c>
      <c r="B989" s="15" t="s">
        <v>7664</v>
      </c>
      <c r="C989" s="16">
        <v>242949.0</v>
      </c>
      <c r="D989" s="16">
        <v>3830.0</v>
      </c>
    </row>
    <row r="990">
      <c r="A990" s="8">
        <v>2.0</v>
      </c>
      <c r="B990" s="15" t="s">
        <v>7664</v>
      </c>
      <c r="C990" s="16">
        <v>100401.0</v>
      </c>
      <c r="D990" s="16">
        <v>3551.0</v>
      </c>
    </row>
    <row r="991">
      <c r="A991" s="8">
        <v>2.0</v>
      </c>
      <c r="B991" s="15" t="s">
        <v>7664</v>
      </c>
      <c r="C991" s="16">
        <v>1.0179968E7</v>
      </c>
      <c r="D991" s="16">
        <v>568.0</v>
      </c>
    </row>
    <row r="992">
      <c r="A992" s="8">
        <v>2.0</v>
      </c>
      <c r="B992" s="15" t="s">
        <v>7664</v>
      </c>
      <c r="C992" s="16">
        <v>1.0879992E7</v>
      </c>
      <c r="D992" s="16">
        <v>644.0</v>
      </c>
    </row>
    <row r="993">
      <c r="A993" s="8">
        <v>2.0</v>
      </c>
      <c r="B993" s="15" t="s">
        <v>7664</v>
      </c>
      <c r="C993" s="16">
        <v>9852648.0</v>
      </c>
      <c r="D993" s="16">
        <v>8167.0</v>
      </c>
    </row>
    <row r="994">
      <c r="A994" s="8">
        <v>2.0</v>
      </c>
      <c r="B994" s="15" t="s">
        <v>7664</v>
      </c>
      <c r="C994" s="16">
        <v>2974306.0</v>
      </c>
      <c r="D994" s="16">
        <v>1067.0</v>
      </c>
    </row>
    <row r="995">
      <c r="A995" s="8">
        <v>2.0</v>
      </c>
      <c r="B995" s="15" t="s">
        <v>7664</v>
      </c>
      <c r="C995" s="16">
        <v>2605234.0</v>
      </c>
      <c r="D995" s="16">
        <v>2495.0</v>
      </c>
    </row>
    <row r="996">
      <c r="A996" s="8">
        <v>2.0</v>
      </c>
      <c r="B996" s="15" t="s">
        <v>7664</v>
      </c>
      <c r="C996" s="16">
        <v>2799136.0</v>
      </c>
      <c r="D996" s="16">
        <v>0.0</v>
      </c>
    </row>
    <row r="997">
      <c r="A997" s="8">
        <v>2.0</v>
      </c>
      <c r="B997" s="15" t="s">
        <v>7664</v>
      </c>
      <c r="C997" s="16">
        <v>9753304.0</v>
      </c>
      <c r="D997" s="16">
        <v>0.0</v>
      </c>
    </row>
    <row r="998">
      <c r="A998" s="8">
        <v>2.0</v>
      </c>
      <c r="B998" s="15" t="s">
        <v>7664</v>
      </c>
      <c r="C998" s="16">
        <v>2.3851448E7</v>
      </c>
      <c r="D998" s="16">
        <v>74.0</v>
      </c>
    </row>
    <row r="999">
      <c r="A999" s="8">
        <v>2.0</v>
      </c>
      <c r="B999" s="15" t="s">
        <v>7664</v>
      </c>
      <c r="C999" s="16">
        <v>376994.0</v>
      </c>
      <c r="D999" s="16">
        <v>0.0</v>
      </c>
    </row>
    <row r="1000">
      <c r="A1000" s="8">
        <v>2.0</v>
      </c>
      <c r="B1000" s="15" t="s">
        <v>7664</v>
      </c>
      <c r="C1000" s="16">
        <v>2440262.0</v>
      </c>
      <c r="D1000" s="16">
        <v>386.0</v>
      </c>
    </row>
    <row r="1001">
      <c r="A1001" s="8">
        <v>2.0</v>
      </c>
      <c r="B1001" s="15" t="s">
        <v>7664</v>
      </c>
      <c r="C1001" s="16">
        <v>161573.0</v>
      </c>
      <c r="D1001" s="16">
        <v>74.0</v>
      </c>
    </row>
    <row r="1002">
      <c r="A1002" s="8">
        <v>2.0</v>
      </c>
      <c r="B1002" s="15" t="s">
        <v>7664</v>
      </c>
      <c r="C1002" s="16">
        <v>1.0284756E7</v>
      </c>
      <c r="D1002" s="16">
        <v>74.0</v>
      </c>
    </row>
    <row r="1003">
      <c r="A1003" s="8">
        <v>2.0</v>
      </c>
      <c r="B1003" s="15" t="s">
        <v>7664</v>
      </c>
      <c r="C1003" s="16">
        <v>1.4018882E7</v>
      </c>
      <c r="D1003" s="16">
        <v>0.0</v>
      </c>
    </row>
    <row r="1004">
      <c r="A1004" s="8">
        <v>2.0</v>
      </c>
      <c r="B1004" s="15" t="s">
        <v>7664</v>
      </c>
      <c r="C1004" s="16">
        <v>1.7499824E7</v>
      </c>
      <c r="D1004" s="16">
        <v>0.0</v>
      </c>
    </row>
    <row r="1005">
      <c r="A1005" s="8">
        <v>2.0</v>
      </c>
      <c r="B1005" s="15" t="s">
        <v>7664</v>
      </c>
      <c r="C1005" s="16">
        <v>2.1025739E7</v>
      </c>
      <c r="D1005" s="16">
        <v>386.0</v>
      </c>
    </row>
    <row r="1006">
      <c r="A1006" s="8">
        <v>2.0</v>
      </c>
      <c r="B1006" s="15" t="s">
        <v>7664</v>
      </c>
      <c r="C1006" s="16">
        <v>1.7009662E7</v>
      </c>
      <c r="D1006" s="16">
        <v>74.0</v>
      </c>
    </row>
    <row r="1007">
      <c r="A1007" s="8">
        <v>2.0</v>
      </c>
      <c r="B1007" s="15" t="s">
        <v>7664</v>
      </c>
      <c r="C1007" s="16">
        <v>1.9234999E7</v>
      </c>
      <c r="D1007" s="16">
        <v>0.0</v>
      </c>
    </row>
    <row r="1008">
      <c r="A1008" s="8">
        <v>2.0</v>
      </c>
      <c r="B1008" s="15" t="s">
        <v>7664</v>
      </c>
      <c r="C1008" s="16">
        <v>1.3073966E7</v>
      </c>
      <c r="D1008" s="16">
        <v>178.0</v>
      </c>
    </row>
    <row r="1009">
      <c r="A1009" s="8">
        <v>2.0</v>
      </c>
      <c r="B1009" s="15" t="s">
        <v>7664</v>
      </c>
      <c r="C1009" s="16">
        <v>5870684.0</v>
      </c>
      <c r="D1009" s="16">
        <v>74.0</v>
      </c>
    </row>
    <row r="1010">
      <c r="A1010" s="8">
        <v>2.0</v>
      </c>
      <c r="B1010" s="15" t="s">
        <v>7664</v>
      </c>
      <c r="C1010" s="16">
        <v>496653.0</v>
      </c>
      <c r="D1010" s="16">
        <v>906.0</v>
      </c>
    </row>
    <row r="1011">
      <c r="A1011" s="8">
        <v>2.0</v>
      </c>
      <c r="B1011" s="15" t="s">
        <v>7664</v>
      </c>
      <c r="C1011" s="16">
        <v>702359.0</v>
      </c>
      <c r="D1011" s="16">
        <v>178.0</v>
      </c>
    </row>
    <row r="1012">
      <c r="A1012" s="8">
        <v>2.0</v>
      </c>
      <c r="B1012" s="15" t="s">
        <v>7664</v>
      </c>
      <c r="C1012" s="16">
        <v>337822.0</v>
      </c>
      <c r="D1012" s="16">
        <v>74.0</v>
      </c>
    </row>
    <row r="1013">
      <c r="A1013" s="8">
        <v>2.0</v>
      </c>
      <c r="B1013" s="15" t="s">
        <v>7664</v>
      </c>
      <c r="C1013" s="16">
        <v>77901.0</v>
      </c>
      <c r="D1013" s="16">
        <v>74.0</v>
      </c>
    </row>
    <row r="1014">
      <c r="A1014" s="8">
        <v>2.0</v>
      </c>
      <c r="B1014" s="15" t="s">
        <v>7664</v>
      </c>
      <c r="C1014" s="16">
        <v>620693.0</v>
      </c>
      <c r="D1014" s="16">
        <v>0.0</v>
      </c>
    </row>
    <row r="1015">
      <c r="A1015" s="8">
        <v>2.0</v>
      </c>
      <c r="B1015" s="15" t="s">
        <v>7664</v>
      </c>
      <c r="C1015" s="16">
        <v>242176.0</v>
      </c>
      <c r="D1015" s="16">
        <v>74.0</v>
      </c>
    </row>
    <row r="1016">
      <c r="A1016" s="8">
        <v>2.0</v>
      </c>
      <c r="B1016" s="15" t="s">
        <v>7664</v>
      </c>
      <c r="C1016" s="16">
        <v>1.0462636E7</v>
      </c>
      <c r="D1016" s="16">
        <v>74.0</v>
      </c>
    </row>
    <row r="1017">
      <c r="A1017" s="8">
        <v>2.0</v>
      </c>
      <c r="B1017" s="15" t="s">
        <v>7664</v>
      </c>
      <c r="C1017" s="16">
        <v>9418086.0</v>
      </c>
      <c r="D1017" s="16">
        <v>0.0</v>
      </c>
    </row>
    <row r="1018">
      <c r="A1018" s="8">
        <v>2.0</v>
      </c>
      <c r="B1018" s="15" t="s">
        <v>7664</v>
      </c>
      <c r="C1018" s="16">
        <v>4659766.0</v>
      </c>
      <c r="D1018" s="16">
        <v>74.0</v>
      </c>
    </row>
    <row r="1019">
      <c r="A1019" s="8">
        <v>2.0</v>
      </c>
      <c r="B1019" s="15" t="s">
        <v>7664</v>
      </c>
      <c r="C1019" s="16">
        <v>113422.0</v>
      </c>
      <c r="D1019" s="16">
        <v>14648.0</v>
      </c>
    </row>
    <row r="1020">
      <c r="A1020" s="8">
        <v>2.0</v>
      </c>
      <c r="B1020" s="15" t="s">
        <v>7664</v>
      </c>
      <c r="C1020" s="16">
        <v>8528980.0</v>
      </c>
      <c r="D1020" s="16">
        <v>0.0</v>
      </c>
    </row>
    <row r="1021">
      <c r="A1021" s="8">
        <v>2.0</v>
      </c>
      <c r="B1021" s="15" t="s">
        <v>7664</v>
      </c>
      <c r="C1021" s="16">
        <v>1.6589629E7</v>
      </c>
      <c r="D1021" s="16">
        <v>178.0</v>
      </c>
    </row>
    <row r="1022">
      <c r="A1022" s="8">
        <v>2.0</v>
      </c>
      <c r="B1022" s="15" t="s">
        <v>7664</v>
      </c>
      <c r="C1022" s="16">
        <v>1.2970256E7</v>
      </c>
      <c r="D1022" s="16">
        <v>0.0</v>
      </c>
    </row>
    <row r="1023">
      <c r="A1023" s="8">
        <v>2.0</v>
      </c>
      <c r="B1023" s="15" t="s">
        <v>7664</v>
      </c>
      <c r="C1023" s="16">
        <v>3219964.0</v>
      </c>
      <c r="D1023" s="16">
        <v>581.0</v>
      </c>
    </row>
    <row r="1024">
      <c r="A1024" s="8">
        <v>2.0</v>
      </c>
      <c r="B1024" s="15" t="s">
        <v>7664</v>
      </c>
      <c r="C1024" s="16">
        <v>1.7736538E7</v>
      </c>
      <c r="D1024" s="16">
        <v>0.0</v>
      </c>
    </row>
    <row r="1025">
      <c r="A1025" s="8">
        <v>2.0</v>
      </c>
      <c r="B1025" s="15" t="s">
        <v>7664</v>
      </c>
      <c r="C1025" s="16">
        <v>1061037.0</v>
      </c>
      <c r="D1025" s="16">
        <v>0.0</v>
      </c>
    </row>
    <row r="1026">
      <c r="A1026" s="8">
        <v>2.0</v>
      </c>
      <c r="B1026" s="15" t="s">
        <v>7664</v>
      </c>
      <c r="C1026" s="16">
        <v>181628.0</v>
      </c>
      <c r="D1026" s="16">
        <v>178.0</v>
      </c>
    </row>
    <row r="1027">
      <c r="A1027" s="8">
        <v>2.0</v>
      </c>
      <c r="B1027" s="15" t="s">
        <v>7664</v>
      </c>
      <c r="C1027" s="16">
        <v>537195.0</v>
      </c>
      <c r="D1027" s="16">
        <v>0.0</v>
      </c>
    </row>
    <row r="1028">
      <c r="A1028" s="8">
        <v>2.0</v>
      </c>
      <c r="B1028" s="15" t="s">
        <v>7664</v>
      </c>
      <c r="C1028" s="16">
        <v>4882320.0</v>
      </c>
      <c r="D1028" s="16">
        <v>178.0</v>
      </c>
    </row>
    <row r="1029">
      <c r="A1029" s="8">
        <v>2.0</v>
      </c>
      <c r="B1029" s="15" t="s">
        <v>7664</v>
      </c>
      <c r="C1029" s="16">
        <v>400766.0</v>
      </c>
      <c r="D1029" s="16">
        <v>0.0</v>
      </c>
    </row>
    <row r="1030">
      <c r="A1030" s="8">
        <v>2.0</v>
      </c>
      <c r="B1030" s="15" t="s">
        <v>7664</v>
      </c>
      <c r="C1030" s="16">
        <v>8791231.0</v>
      </c>
      <c r="D1030" s="16">
        <v>0.0</v>
      </c>
    </row>
    <row r="1031">
      <c r="A1031" s="8">
        <v>2.0</v>
      </c>
      <c r="B1031" s="15" t="s">
        <v>7664</v>
      </c>
      <c r="C1031" s="16">
        <v>6116244.0</v>
      </c>
      <c r="D1031" s="16">
        <v>0.0</v>
      </c>
    </row>
    <row r="1032">
      <c r="A1032" s="8">
        <v>2.0</v>
      </c>
      <c r="B1032" s="15" t="s">
        <v>7664</v>
      </c>
      <c r="C1032" s="16">
        <v>731206.0</v>
      </c>
      <c r="D1032" s="16">
        <v>0.0</v>
      </c>
    </row>
    <row r="1033">
      <c r="A1033" s="8">
        <v>2.0</v>
      </c>
      <c r="B1033" s="15" t="s">
        <v>7664</v>
      </c>
      <c r="C1033" s="16">
        <v>1.9135573E7</v>
      </c>
      <c r="D1033" s="16">
        <v>586.0</v>
      </c>
    </row>
    <row r="1034">
      <c r="A1034" s="8">
        <v>2.0</v>
      </c>
      <c r="B1034" s="15" t="s">
        <v>7664</v>
      </c>
      <c r="C1034" s="16">
        <v>3399200.0</v>
      </c>
      <c r="D1034" s="16">
        <v>0.0</v>
      </c>
    </row>
    <row r="1035">
      <c r="A1035" s="8">
        <v>2.0</v>
      </c>
      <c r="B1035" s="15" t="s">
        <v>7664</v>
      </c>
      <c r="C1035" s="16">
        <v>9949.0</v>
      </c>
      <c r="D1035" s="16">
        <v>906.0</v>
      </c>
    </row>
    <row r="1036">
      <c r="A1036" s="8">
        <v>2.0</v>
      </c>
      <c r="B1036" s="15" t="s">
        <v>7664</v>
      </c>
      <c r="C1036" s="16">
        <v>1277983.0</v>
      </c>
      <c r="D1036" s="16">
        <v>0.0</v>
      </c>
    </row>
    <row r="1037">
      <c r="A1037" s="8">
        <v>2.0</v>
      </c>
      <c r="B1037" s="15" t="s">
        <v>7664</v>
      </c>
      <c r="C1037" s="16">
        <v>763954.0</v>
      </c>
      <c r="D1037" s="16">
        <v>217.0</v>
      </c>
    </row>
    <row r="1038">
      <c r="A1038" s="8">
        <v>2.0</v>
      </c>
      <c r="B1038" s="15" t="s">
        <v>7664</v>
      </c>
      <c r="C1038" s="16">
        <v>3902924.0</v>
      </c>
      <c r="D1038" s="16">
        <v>0.0</v>
      </c>
    </row>
    <row r="1039">
      <c r="A1039" s="8">
        <v>2.0</v>
      </c>
      <c r="B1039" s="15" t="s">
        <v>7664</v>
      </c>
      <c r="C1039" s="16">
        <v>941789.0</v>
      </c>
      <c r="D1039" s="16">
        <v>0.0</v>
      </c>
    </row>
    <row r="1040">
      <c r="A1040" s="8">
        <v>2.0</v>
      </c>
      <c r="B1040" s="15" t="s">
        <v>7664</v>
      </c>
      <c r="C1040" s="16">
        <v>490141.0</v>
      </c>
      <c r="D1040" s="16">
        <v>282.0</v>
      </c>
    </row>
    <row r="1041">
      <c r="A1041" s="8">
        <v>2.0</v>
      </c>
      <c r="B1041" s="15" t="s">
        <v>7664</v>
      </c>
      <c r="C1041" s="16">
        <v>1124905.0</v>
      </c>
      <c r="D1041" s="16">
        <v>0.0</v>
      </c>
    </row>
    <row r="1042">
      <c r="A1042" s="8">
        <v>2.0</v>
      </c>
      <c r="B1042" s="15" t="s">
        <v>7664</v>
      </c>
      <c r="C1042" s="16">
        <v>104696.0</v>
      </c>
      <c r="D1042" s="16">
        <v>0.0</v>
      </c>
    </row>
    <row r="1043">
      <c r="A1043" s="8">
        <v>2.0</v>
      </c>
      <c r="B1043" s="15" t="s">
        <v>7664</v>
      </c>
      <c r="C1043" s="16">
        <v>9594368.0</v>
      </c>
      <c r="D1043" s="16">
        <v>178.0</v>
      </c>
    </row>
    <row r="1044">
      <c r="A1044" s="8">
        <v>2.0</v>
      </c>
      <c r="B1044" s="15" t="s">
        <v>7664</v>
      </c>
      <c r="C1044" s="16">
        <v>1656505.0</v>
      </c>
      <c r="D1044" s="16">
        <v>113.0</v>
      </c>
    </row>
    <row r="1045">
      <c r="A1045" s="8">
        <v>2.0</v>
      </c>
      <c r="B1045" s="15" t="s">
        <v>7664</v>
      </c>
      <c r="C1045" s="16">
        <v>815083.0</v>
      </c>
      <c r="D1045" s="16">
        <v>0.0</v>
      </c>
    </row>
    <row r="1046">
      <c r="A1046" s="8">
        <v>2.0</v>
      </c>
      <c r="B1046" s="15" t="s">
        <v>7664</v>
      </c>
      <c r="C1046" s="16">
        <v>1.10043E7</v>
      </c>
      <c r="D1046" s="16">
        <v>786.0</v>
      </c>
    </row>
    <row r="1047">
      <c r="A1047" s="8">
        <v>2.0</v>
      </c>
      <c r="B1047" s="15" t="s">
        <v>7664</v>
      </c>
      <c r="C1047" s="16">
        <v>1.9006823E7</v>
      </c>
      <c r="D1047" s="16">
        <v>178.0</v>
      </c>
    </row>
    <row r="1048">
      <c r="A1048" s="8">
        <v>2.0</v>
      </c>
      <c r="B1048" s="15" t="s">
        <v>7664</v>
      </c>
      <c r="C1048" s="16">
        <v>954506.0</v>
      </c>
      <c r="D1048" s="16">
        <v>178.0</v>
      </c>
    </row>
    <row r="1049">
      <c r="A1049" s="8">
        <v>2.0</v>
      </c>
      <c r="B1049" s="15" t="s">
        <v>7664</v>
      </c>
      <c r="C1049" s="16">
        <v>1569901.0</v>
      </c>
      <c r="D1049" s="16">
        <v>0.0</v>
      </c>
    </row>
    <row r="1050">
      <c r="A1050" s="8">
        <v>2.0</v>
      </c>
      <c r="B1050" s="15" t="s">
        <v>7664</v>
      </c>
      <c r="C1050" s="16">
        <v>3371226.0</v>
      </c>
      <c r="D1050" s="16">
        <v>386.0</v>
      </c>
    </row>
    <row r="1051">
      <c r="A1051" s="8">
        <v>2.0</v>
      </c>
      <c r="B1051" s="15" t="s">
        <v>7664</v>
      </c>
      <c r="C1051" s="16">
        <v>5564958.0</v>
      </c>
      <c r="D1051" s="16">
        <v>0.0</v>
      </c>
    </row>
    <row r="1052">
      <c r="A1052" s="8">
        <v>2.0</v>
      </c>
      <c r="B1052" s="15" t="s">
        <v>7664</v>
      </c>
      <c r="C1052" s="16">
        <v>1.2854128E7</v>
      </c>
      <c r="D1052" s="16">
        <v>1541.0</v>
      </c>
    </row>
    <row r="1053">
      <c r="A1053" s="8">
        <v>2.0</v>
      </c>
      <c r="B1053" s="15" t="s">
        <v>7664</v>
      </c>
      <c r="C1053" s="16">
        <v>1.9924787E7</v>
      </c>
      <c r="D1053" s="16">
        <v>8104.0</v>
      </c>
    </row>
    <row r="1054">
      <c r="A1054" s="8">
        <v>2.0</v>
      </c>
      <c r="B1054" s="15" t="s">
        <v>7664</v>
      </c>
      <c r="C1054" s="16">
        <v>97902.0</v>
      </c>
      <c r="D1054" s="16">
        <v>2187.0</v>
      </c>
    </row>
    <row r="1055">
      <c r="A1055" s="8">
        <v>2.0</v>
      </c>
      <c r="B1055" s="15" t="s">
        <v>7664</v>
      </c>
      <c r="C1055" s="16">
        <v>1139937.0</v>
      </c>
      <c r="D1055" s="16">
        <v>776.0</v>
      </c>
    </row>
    <row r="1056">
      <c r="A1056" s="8">
        <v>2.0</v>
      </c>
      <c r="B1056" s="15" t="s">
        <v>7664</v>
      </c>
      <c r="C1056" s="16">
        <v>637534.0</v>
      </c>
      <c r="D1056" s="16">
        <v>13260.0</v>
      </c>
    </row>
    <row r="1057">
      <c r="A1057" s="8">
        <v>2.0</v>
      </c>
      <c r="B1057" s="15" t="s">
        <v>7664</v>
      </c>
      <c r="C1057" s="16">
        <v>177768.0</v>
      </c>
      <c r="D1057" s="16">
        <v>1069.0</v>
      </c>
    </row>
    <row r="1058">
      <c r="A1058" s="8">
        <v>2.0</v>
      </c>
      <c r="B1058" s="15" t="s">
        <v>7664</v>
      </c>
      <c r="C1058" s="16">
        <v>1957501.0</v>
      </c>
      <c r="D1058" s="16">
        <v>3568.0</v>
      </c>
    </row>
    <row r="1059">
      <c r="A1059" s="8">
        <v>2.0</v>
      </c>
      <c r="B1059" s="15" t="s">
        <v>7664</v>
      </c>
      <c r="C1059" s="16">
        <v>81219.0</v>
      </c>
      <c r="D1059" s="16">
        <v>0.0</v>
      </c>
    </row>
    <row r="1060">
      <c r="A1060" s="8">
        <v>2.0</v>
      </c>
      <c r="B1060" s="15" t="s">
        <v>7664</v>
      </c>
      <c r="C1060" s="16">
        <v>1.2588936E7</v>
      </c>
      <c r="D1060" s="16">
        <v>1343.0</v>
      </c>
    </row>
    <row r="1061">
      <c r="A1061" s="8">
        <v>2.0</v>
      </c>
      <c r="B1061" s="15" t="s">
        <v>7664</v>
      </c>
      <c r="C1061" s="16">
        <v>9542842.0</v>
      </c>
      <c r="D1061" s="16">
        <v>274.0</v>
      </c>
    </row>
    <row r="1062">
      <c r="A1062" s="8">
        <v>2.0</v>
      </c>
      <c r="B1062" s="15" t="s">
        <v>7664</v>
      </c>
      <c r="C1062" s="16">
        <v>1.9416099E7</v>
      </c>
      <c r="D1062" s="16">
        <v>274.0</v>
      </c>
    </row>
    <row r="1063">
      <c r="A1063" s="8">
        <v>2.0</v>
      </c>
      <c r="B1063" s="15" t="s">
        <v>7664</v>
      </c>
      <c r="C1063" s="16">
        <v>2.40395E7</v>
      </c>
      <c r="D1063" s="16">
        <v>0.0</v>
      </c>
    </row>
    <row r="1064">
      <c r="A1064" s="8">
        <v>2.0</v>
      </c>
      <c r="B1064" s="15" t="s">
        <v>7664</v>
      </c>
      <c r="C1064" s="16">
        <v>1.6699028E7</v>
      </c>
      <c r="D1064" s="16">
        <v>10230.0</v>
      </c>
    </row>
    <row r="1065">
      <c r="A1065" s="8">
        <v>2.0</v>
      </c>
      <c r="B1065" s="15" t="s">
        <v>7664</v>
      </c>
      <c r="C1065" s="16">
        <v>1.8374302E7</v>
      </c>
      <c r="D1065" s="16">
        <v>1409.0</v>
      </c>
    </row>
    <row r="1066">
      <c r="A1066" s="8">
        <v>2.0</v>
      </c>
      <c r="B1066" s="15" t="s">
        <v>7664</v>
      </c>
      <c r="C1066" s="16">
        <v>1.1559664E7</v>
      </c>
      <c r="D1066" s="16">
        <v>1318.0</v>
      </c>
    </row>
    <row r="1067">
      <c r="A1067" s="8">
        <v>2.0</v>
      </c>
      <c r="B1067" s="15" t="s">
        <v>7664</v>
      </c>
      <c r="C1067" s="16">
        <v>31161.0</v>
      </c>
      <c r="D1067" s="16">
        <v>0.0</v>
      </c>
    </row>
    <row r="1068">
      <c r="A1068" s="8">
        <v>2.0</v>
      </c>
      <c r="B1068" s="15" t="s">
        <v>7664</v>
      </c>
      <c r="C1068" s="16">
        <v>95789.0</v>
      </c>
      <c r="D1068" s="16">
        <v>2111.0</v>
      </c>
    </row>
    <row r="1069">
      <c r="A1069" s="8">
        <v>2.0</v>
      </c>
      <c r="B1069" s="15" t="s">
        <v>7664</v>
      </c>
      <c r="C1069" s="16">
        <v>2.3281752E7</v>
      </c>
      <c r="D1069" s="16">
        <v>1784.0</v>
      </c>
    </row>
    <row r="1070">
      <c r="A1070" s="8">
        <v>2.0</v>
      </c>
      <c r="B1070" s="15" t="s">
        <v>7664</v>
      </c>
      <c r="C1070" s="16">
        <v>472343.0</v>
      </c>
      <c r="D1070" s="16">
        <v>16868.0</v>
      </c>
    </row>
    <row r="1071">
      <c r="A1071" s="8">
        <v>2.0</v>
      </c>
      <c r="B1071" s="15" t="s">
        <v>7664</v>
      </c>
      <c r="C1071" s="16">
        <v>2.1853627E7</v>
      </c>
      <c r="D1071" s="16">
        <v>0.0</v>
      </c>
    </row>
    <row r="1072">
      <c r="A1072" s="8">
        <v>2.0</v>
      </c>
      <c r="B1072" s="15" t="s">
        <v>7664</v>
      </c>
      <c r="C1072" s="16">
        <v>1.8112672E7</v>
      </c>
      <c r="D1072" s="16">
        <v>0.0</v>
      </c>
    </row>
    <row r="1073">
      <c r="A1073" s="8">
        <v>2.0</v>
      </c>
      <c r="B1073" s="15" t="s">
        <v>7664</v>
      </c>
      <c r="C1073" s="16">
        <v>2.1555867E7</v>
      </c>
      <c r="D1073" s="16">
        <v>0.0</v>
      </c>
    </row>
    <row r="1074">
      <c r="A1074" s="8">
        <v>2.0</v>
      </c>
      <c r="B1074" s="15" t="s">
        <v>7664</v>
      </c>
      <c r="C1074" s="16">
        <v>1023972.0</v>
      </c>
      <c r="D1074" s="16">
        <v>2577.0</v>
      </c>
    </row>
    <row r="1075">
      <c r="A1075" s="8">
        <v>2.0</v>
      </c>
      <c r="B1075" s="15" t="s">
        <v>7664</v>
      </c>
      <c r="C1075" s="16">
        <v>1.2061774E7</v>
      </c>
      <c r="D1075" s="16">
        <v>1143.0</v>
      </c>
    </row>
    <row r="1076">
      <c r="A1076" s="8">
        <v>2.0</v>
      </c>
      <c r="B1076" s="15" t="s">
        <v>7664</v>
      </c>
      <c r="C1076" s="16">
        <v>348171.0</v>
      </c>
      <c r="D1076" s="16">
        <v>3273.0</v>
      </c>
    </row>
    <row r="1077">
      <c r="A1077" s="8">
        <v>2.0</v>
      </c>
      <c r="B1077" s="15" t="s">
        <v>7664</v>
      </c>
      <c r="C1077" s="16">
        <v>74361.0</v>
      </c>
      <c r="D1077" s="16">
        <v>3285.0</v>
      </c>
    </row>
    <row r="1078">
      <c r="A1078" s="8">
        <v>2.0</v>
      </c>
      <c r="B1078" s="15" t="s">
        <v>7664</v>
      </c>
      <c r="C1078" s="16">
        <v>2.290684E7</v>
      </c>
      <c r="D1078" s="16">
        <v>2391.0</v>
      </c>
    </row>
    <row r="1079">
      <c r="A1079" s="8">
        <v>2.0</v>
      </c>
      <c r="B1079" s="15" t="s">
        <v>7664</v>
      </c>
      <c r="C1079" s="16">
        <v>291030.0</v>
      </c>
      <c r="D1079" s="16">
        <v>3635.0</v>
      </c>
    </row>
    <row r="1080">
      <c r="A1080" s="8">
        <v>2.0</v>
      </c>
      <c r="B1080" s="15" t="s">
        <v>7664</v>
      </c>
      <c r="C1080" s="16">
        <v>788552.0</v>
      </c>
      <c r="D1080" s="16">
        <v>8793.0</v>
      </c>
    </row>
    <row r="1081">
      <c r="A1081" s="8">
        <v>2.0</v>
      </c>
      <c r="B1081" s="15" t="s">
        <v>7664</v>
      </c>
      <c r="C1081" s="16">
        <v>9801782.0</v>
      </c>
      <c r="D1081" s="16">
        <v>74.0</v>
      </c>
    </row>
    <row r="1082">
      <c r="A1082" s="8">
        <v>2.0</v>
      </c>
      <c r="B1082" s="15" t="s">
        <v>7664</v>
      </c>
      <c r="C1082" s="16">
        <v>7533264.0</v>
      </c>
      <c r="D1082" s="16">
        <v>0.0</v>
      </c>
    </row>
    <row r="1083">
      <c r="A1083" s="8">
        <v>2.0</v>
      </c>
      <c r="B1083" s="15" t="s">
        <v>7664</v>
      </c>
      <c r="C1083" s="16">
        <v>1165942.0</v>
      </c>
      <c r="D1083" s="16">
        <v>4650.0</v>
      </c>
    </row>
    <row r="1084">
      <c r="A1084" s="8">
        <v>2.0</v>
      </c>
      <c r="B1084" s="15" t="s">
        <v>7664</v>
      </c>
      <c r="C1084" s="16">
        <v>1.1100512E7</v>
      </c>
      <c r="D1084" s="16">
        <v>178.0</v>
      </c>
    </row>
    <row r="1085">
      <c r="A1085" s="8">
        <v>2.0</v>
      </c>
      <c r="B1085" s="15" t="s">
        <v>7664</v>
      </c>
      <c r="C1085" s="16">
        <v>1.0247664E7</v>
      </c>
      <c r="D1085" s="16">
        <v>74.0</v>
      </c>
    </row>
    <row r="1086">
      <c r="A1086" s="8">
        <v>2.0</v>
      </c>
      <c r="B1086" s="15" t="s">
        <v>7664</v>
      </c>
      <c r="C1086" s="16">
        <v>2.2738916E7</v>
      </c>
      <c r="D1086" s="16">
        <v>178.0</v>
      </c>
    </row>
    <row r="1087">
      <c r="A1087" s="8">
        <v>2.0</v>
      </c>
      <c r="B1087" s="15" t="s">
        <v>7664</v>
      </c>
      <c r="C1087" s="16">
        <v>517580.0</v>
      </c>
      <c r="D1087" s="16">
        <v>282.0</v>
      </c>
    </row>
    <row r="1088">
      <c r="A1088" s="8">
        <v>2.0</v>
      </c>
      <c r="B1088" s="15" t="s">
        <v>7664</v>
      </c>
      <c r="C1088" s="16">
        <v>214142.0</v>
      </c>
      <c r="D1088" s="16">
        <v>0.0</v>
      </c>
    </row>
    <row r="1089">
      <c r="A1089" s="8">
        <v>2.0</v>
      </c>
      <c r="B1089" s="15" t="s">
        <v>7664</v>
      </c>
      <c r="C1089" s="16">
        <v>324236.0</v>
      </c>
      <c r="D1089" s="16">
        <v>178.0</v>
      </c>
    </row>
    <row r="1090">
      <c r="A1090" s="8">
        <v>2.0</v>
      </c>
      <c r="B1090" s="15" t="s">
        <v>7664</v>
      </c>
      <c r="C1090" s="16">
        <v>6028768.0</v>
      </c>
      <c r="D1090" s="16">
        <v>178.0</v>
      </c>
    </row>
    <row r="1091">
      <c r="A1091" s="8">
        <v>2.0</v>
      </c>
      <c r="B1091" s="15" t="s">
        <v>7664</v>
      </c>
      <c r="C1091" s="16">
        <v>2.0905121E7</v>
      </c>
      <c r="D1091" s="16">
        <v>74.0</v>
      </c>
    </row>
    <row r="1092">
      <c r="A1092" s="8">
        <v>2.0</v>
      </c>
      <c r="B1092" s="15" t="s">
        <v>7664</v>
      </c>
      <c r="C1092" s="16">
        <v>810548.0</v>
      </c>
      <c r="D1092" s="16">
        <v>0.0</v>
      </c>
    </row>
    <row r="1093">
      <c r="A1093" s="8">
        <v>2.0</v>
      </c>
      <c r="B1093" s="15" t="s">
        <v>7664</v>
      </c>
      <c r="C1093" s="16">
        <v>337474.0</v>
      </c>
      <c r="D1093" s="16">
        <v>594.0</v>
      </c>
    </row>
    <row r="1094">
      <c r="A1094" s="8">
        <v>2.0</v>
      </c>
      <c r="B1094" s="15" t="s">
        <v>7664</v>
      </c>
      <c r="C1094" s="16">
        <v>1505545.0</v>
      </c>
      <c r="D1094" s="16">
        <v>0.0</v>
      </c>
    </row>
    <row r="1095">
      <c r="A1095" s="8">
        <v>2.0</v>
      </c>
      <c r="B1095" s="15" t="s">
        <v>7664</v>
      </c>
      <c r="C1095" s="16">
        <v>59298.0</v>
      </c>
      <c r="D1095" s="16">
        <v>74.0</v>
      </c>
    </row>
    <row r="1096">
      <c r="A1096" s="8">
        <v>2.0</v>
      </c>
      <c r="B1096" s="15" t="s">
        <v>7664</v>
      </c>
      <c r="C1096" s="16">
        <v>14396.0</v>
      </c>
      <c r="D1096" s="16">
        <v>74.0</v>
      </c>
    </row>
    <row r="1097">
      <c r="A1097" s="8">
        <v>2.0</v>
      </c>
      <c r="B1097" s="15" t="s">
        <v>7664</v>
      </c>
      <c r="C1097" s="16">
        <v>3212896.0</v>
      </c>
      <c r="D1097" s="16">
        <v>74.0</v>
      </c>
    </row>
    <row r="1098">
      <c r="A1098" s="8">
        <v>2.0</v>
      </c>
      <c r="B1098" s="15" t="s">
        <v>7664</v>
      </c>
      <c r="C1098" s="16">
        <v>1.2457692E7</v>
      </c>
      <c r="D1098" s="16">
        <v>0.0</v>
      </c>
    </row>
    <row r="1099">
      <c r="A1099" s="8">
        <v>2.0</v>
      </c>
      <c r="B1099" s="15" t="s">
        <v>7664</v>
      </c>
      <c r="C1099" s="16">
        <v>9401100.0</v>
      </c>
      <c r="D1099" s="16">
        <v>0.0</v>
      </c>
    </row>
    <row r="1100">
      <c r="A1100" s="8">
        <v>2.0</v>
      </c>
      <c r="B1100" s="15" t="s">
        <v>7664</v>
      </c>
      <c r="C1100" s="16">
        <v>1103907.0</v>
      </c>
      <c r="D1100" s="16">
        <v>0.0</v>
      </c>
    </row>
    <row r="1101">
      <c r="A1101" s="8">
        <v>2.0</v>
      </c>
      <c r="B1101" s="15" t="s">
        <v>7664</v>
      </c>
      <c r="C1101" s="16">
        <v>26888.0</v>
      </c>
      <c r="D1101" s="16">
        <v>0.0</v>
      </c>
    </row>
    <row r="1102">
      <c r="A1102" s="8">
        <v>2.0</v>
      </c>
      <c r="B1102" s="15" t="s">
        <v>7664</v>
      </c>
      <c r="C1102" s="16">
        <v>1.6501269E7</v>
      </c>
      <c r="D1102" s="16">
        <v>74.0</v>
      </c>
    </row>
    <row r="1103">
      <c r="A1103" s="8">
        <v>2.0</v>
      </c>
      <c r="B1103" s="15" t="s">
        <v>7664</v>
      </c>
      <c r="C1103" s="16">
        <v>3812426.0</v>
      </c>
      <c r="D1103" s="16">
        <v>0.0</v>
      </c>
    </row>
    <row r="1104">
      <c r="A1104" s="8">
        <v>2.0</v>
      </c>
      <c r="B1104" s="15" t="s">
        <v>7664</v>
      </c>
      <c r="C1104" s="16">
        <v>2089309.0</v>
      </c>
      <c r="D1104" s="16">
        <v>0.0</v>
      </c>
    </row>
    <row r="1105">
      <c r="A1105" s="8">
        <v>2.0</v>
      </c>
      <c r="B1105" s="15" t="s">
        <v>7664</v>
      </c>
      <c r="C1105" s="16">
        <v>9982916.0</v>
      </c>
      <c r="D1105" s="16">
        <v>4307.0</v>
      </c>
    </row>
    <row r="1106">
      <c r="A1106" s="8">
        <v>2.0</v>
      </c>
      <c r="B1106" s="15" t="s">
        <v>7664</v>
      </c>
      <c r="C1106" s="16">
        <v>270034.0</v>
      </c>
      <c r="D1106" s="16">
        <v>0.0</v>
      </c>
    </row>
    <row r="1107">
      <c r="A1107" s="8">
        <v>2.0</v>
      </c>
      <c r="B1107" s="15" t="s">
        <v>7664</v>
      </c>
      <c r="C1107" s="16">
        <v>382431.0</v>
      </c>
      <c r="D1107" s="16">
        <v>0.0</v>
      </c>
    </row>
    <row r="1108">
      <c r="A1108" s="8">
        <v>2.0</v>
      </c>
      <c r="B1108" s="15" t="s">
        <v>7664</v>
      </c>
      <c r="C1108" s="16">
        <v>92483.0</v>
      </c>
      <c r="D1108" s="16">
        <v>0.0</v>
      </c>
    </row>
    <row r="1109">
      <c r="A1109" s="8">
        <v>2.0</v>
      </c>
      <c r="B1109" s="15" t="s">
        <v>7664</v>
      </c>
      <c r="C1109" s="16">
        <v>705687.0</v>
      </c>
      <c r="D1109" s="16">
        <v>0.0</v>
      </c>
    </row>
    <row r="1110">
      <c r="A1110" s="8">
        <v>2.0</v>
      </c>
      <c r="B1110" s="15" t="s">
        <v>7664</v>
      </c>
      <c r="C1110" s="16">
        <v>4935534.0</v>
      </c>
      <c r="D1110" s="16">
        <v>0.0</v>
      </c>
    </row>
    <row r="1111">
      <c r="A1111" s="8">
        <v>2.0</v>
      </c>
      <c r="B1111" s="15" t="s">
        <v>7664</v>
      </c>
      <c r="C1111" s="16">
        <v>295169.0</v>
      </c>
      <c r="D1111" s="16">
        <v>568.0</v>
      </c>
    </row>
    <row r="1112">
      <c r="A1112" s="8">
        <v>2.0</v>
      </c>
      <c r="B1112" s="15" t="s">
        <v>7664</v>
      </c>
      <c r="C1112" s="16">
        <v>240859.0</v>
      </c>
      <c r="D1112" s="16">
        <v>4007.0</v>
      </c>
    </row>
    <row r="1113">
      <c r="A1113" s="8">
        <v>2.0</v>
      </c>
      <c r="B1113" s="15" t="s">
        <v>7664</v>
      </c>
      <c r="C1113" s="16">
        <v>54140.0</v>
      </c>
      <c r="D1113" s="16">
        <v>4606.0</v>
      </c>
    </row>
    <row r="1114">
      <c r="A1114" s="8">
        <v>2.0</v>
      </c>
      <c r="B1114" s="15" t="s">
        <v>7664</v>
      </c>
      <c r="C1114" s="16">
        <v>9389432.0</v>
      </c>
      <c r="D1114" s="16">
        <v>373.0</v>
      </c>
    </row>
    <row r="1115">
      <c r="A1115" s="8">
        <v>2.0</v>
      </c>
      <c r="B1115" s="15" t="s">
        <v>7664</v>
      </c>
      <c r="C1115" s="16">
        <v>1.5274293E7</v>
      </c>
      <c r="D1115" s="16">
        <v>2108.0</v>
      </c>
    </row>
    <row r="1116">
      <c r="A1116" s="8">
        <v>2.0</v>
      </c>
      <c r="B1116" s="15" t="s">
        <v>7664</v>
      </c>
      <c r="C1116" s="16">
        <v>370985.0</v>
      </c>
      <c r="D1116" s="16">
        <v>0.0</v>
      </c>
    </row>
    <row r="1117">
      <c r="A1117" s="8">
        <v>2.0</v>
      </c>
      <c r="B1117" s="15" t="s">
        <v>7664</v>
      </c>
      <c r="C1117" s="16">
        <v>165984.0</v>
      </c>
      <c r="D1117" s="16">
        <v>0.0</v>
      </c>
    </row>
    <row r="1118">
      <c r="A1118" s="8">
        <v>2.0</v>
      </c>
      <c r="B1118" s="15" t="s">
        <v>7664</v>
      </c>
      <c r="C1118" s="16">
        <v>1.0007028E7</v>
      </c>
      <c r="D1118" s="16">
        <v>0.0</v>
      </c>
    </row>
    <row r="1119">
      <c r="A1119" s="8">
        <v>2.0</v>
      </c>
      <c r="B1119" s="15" t="s">
        <v>7664</v>
      </c>
      <c r="C1119" s="16">
        <v>1.7129614E7</v>
      </c>
      <c r="D1119" s="16">
        <v>0.0</v>
      </c>
    </row>
    <row r="1120">
      <c r="A1120" s="8">
        <v>2.0</v>
      </c>
      <c r="B1120" s="15" t="s">
        <v>7664</v>
      </c>
      <c r="C1120" s="16">
        <v>1.7830868E7</v>
      </c>
      <c r="D1120" s="16">
        <v>2828.0</v>
      </c>
    </row>
    <row r="1121">
      <c r="A1121" s="8">
        <v>2.0</v>
      </c>
      <c r="B1121" s="15" t="s">
        <v>7664</v>
      </c>
      <c r="C1121" s="16">
        <v>1.9015831E7</v>
      </c>
      <c r="D1121" s="16">
        <v>0.0</v>
      </c>
    </row>
    <row r="1122">
      <c r="A1122" s="8">
        <v>2.0</v>
      </c>
      <c r="B1122" s="15" t="s">
        <v>7664</v>
      </c>
      <c r="C1122" s="16">
        <v>191720.0</v>
      </c>
      <c r="D1122" s="16">
        <v>0.0</v>
      </c>
    </row>
    <row r="1123">
      <c r="A1123" s="8">
        <v>2.0</v>
      </c>
      <c r="B1123" s="15" t="s">
        <v>7664</v>
      </c>
      <c r="C1123" s="16">
        <v>2281920.0</v>
      </c>
      <c r="D1123" s="16">
        <v>282.0</v>
      </c>
    </row>
    <row r="1124">
      <c r="A1124" s="8">
        <v>2.0</v>
      </c>
      <c r="B1124" s="15" t="s">
        <v>7664</v>
      </c>
      <c r="C1124" s="16">
        <v>42425.0</v>
      </c>
      <c r="D1124" s="16">
        <v>0.0</v>
      </c>
    </row>
    <row r="1125">
      <c r="A1125" s="8">
        <v>2.0</v>
      </c>
      <c r="B1125" s="15" t="s">
        <v>7664</v>
      </c>
      <c r="C1125" s="16">
        <v>7617.0</v>
      </c>
      <c r="D1125" s="16">
        <v>0.0</v>
      </c>
    </row>
    <row r="1126">
      <c r="A1126" s="8">
        <v>2.0</v>
      </c>
      <c r="B1126" s="15" t="s">
        <v>7664</v>
      </c>
      <c r="C1126" s="16">
        <v>1047825.0</v>
      </c>
      <c r="D1126" s="16">
        <v>178.0</v>
      </c>
    </row>
    <row r="1127">
      <c r="A1127" s="8">
        <v>2.0</v>
      </c>
      <c r="B1127" s="15" t="s">
        <v>7664</v>
      </c>
      <c r="C1127" s="16">
        <v>8556556.0</v>
      </c>
      <c r="D1127" s="16">
        <v>0.0</v>
      </c>
    </row>
    <row r="1128">
      <c r="A1128" s="8">
        <v>2.0</v>
      </c>
      <c r="B1128" s="15" t="s">
        <v>7664</v>
      </c>
      <c r="C1128" s="16">
        <v>3397610.0</v>
      </c>
      <c r="D1128" s="16">
        <v>386.0</v>
      </c>
    </row>
    <row r="1129">
      <c r="A1129" s="8">
        <v>2.0</v>
      </c>
      <c r="B1129" s="15" t="s">
        <v>7664</v>
      </c>
      <c r="C1129" s="16">
        <v>1262005.0</v>
      </c>
      <c r="D1129" s="16">
        <v>282.0</v>
      </c>
    </row>
    <row r="1130">
      <c r="A1130" s="8">
        <v>2.0</v>
      </c>
      <c r="B1130" s="15" t="s">
        <v>7664</v>
      </c>
      <c r="C1130" s="16">
        <v>69749.0</v>
      </c>
      <c r="D1130" s="16">
        <v>0.0</v>
      </c>
    </row>
    <row r="1131">
      <c r="A1131" s="8">
        <v>2.0</v>
      </c>
      <c r="B1131" s="15" t="s">
        <v>7664</v>
      </c>
      <c r="C1131" s="16">
        <v>549283.0</v>
      </c>
      <c r="D1131" s="16">
        <v>0.0</v>
      </c>
    </row>
    <row r="1132">
      <c r="A1132" s="8">
        <v>2.0</v>
      </c>
      <c r="B1132" s="15" t="s">
        <v>7664</v>
      </c>
      <c r="C1132" s="16">
        <v>301814.0</v>
      </c>
      <c r="D1132" s="16">
        <v>0.0</v>
      </c>
    </row>
    <row r="1133">
      <c r="A1133" s="8">
        <v>2.0</v>
      </c>
      <c r="B1133" s="15" t="s">
        <v>7664</v>
      </c>
      <c r="C1133" s="16">
        <v>11893.0</v>
      </c>
      <c r="D1133" s="16">
        <v>0.0</v>
      </c>
    </row>
    <row r="1134">
      <c r="A1134" s="8">
        <v>2.0</v>
      </c>
      <c r="B1134" s="15" t="s">
        <v>7664</v>
      </c>
      <c r="C1134" s="16">
        <v>9780822.0</v>
      </c>
      <c r="D1134" s="16">
        <v>386.0</v>
      </c>
    </row>
    <row r="1135">
      <c r="A1135" s="8">
        <v>2.0</v>
      </c>
      <c r="B1135" s="15" t="s">
        <v>7664</v>
      </c>
      <c r="C1135" s="16">
        <v>1935363.0</v>
      </c>
      <c r="D1135" s="16">
        <v>594.0</v>
      </c>
    </row>
    <row r="1136">
      <c r="A1136" s="8">
        <v>2.0</v>
      </c>
      <c r="B1136" s="15" t="s">
        <v>7664</v>
      </c>
      <c r="C1136" s="16">
        <v>7332136.0</v>
      </c>
      <c r="D1136" s="16">
        <v>178.0</v>
      </c>
    </row>
    <row r="1137">
      <c r="A1137" s="8">
        <v>2.0</v>
      </c>
      <c r="B1137" s="15" t="s">
        <v>7664</v>
      </c>
      <c r="C1137" s="16">
        <v>1446783.0</v>
      </c>
      <c r="D1137" s="16">
        <v>386.0</v>
      </c>
    </row>
    <row r="1138">
      <c r="A1138" s="8">
        <v>2.0</v>
      </c>
      <c r="B1138" s="15" t="s">
        <v>7664</v>
      </c>
      <c r="C1138" s="16">
        <v>157368.0</v>
      </c>
      <c r="D1138" s="16">
        <v>386.0</v>
      </c>
    </row>
    <row r="1139">
      <c r="A1139" s="8">
        <v>2.0</v>
      </c>
      <c r="B1139" s="15" t="s">
        <v>7664</v>
      </c>
      <c r="C1139" s="16">
        <v>758556.0</v>
      </c>
      <c r="D1139" s="16">
        <v>0.0</v>
      </c>
    </row>
    <row r="1140">
      <c r="A1140" s="8">
        <v>2.0</v>
      </c>
      <c r="B1140" s="15" t="s">
        <v>7664</v>
      </c>
      <c r="C1140" s="16">
        <v>190874.0</v>
      </c>
      <c r="D1140" s="16">
        <v>178.0</v>
      </c>
    </row>
    <row r="1141">
      <c r="A1141" s="8">
        <v>2.0</v>
      </c>
      <c r="B1141" s="15" t="s">
        <v>7664</v>
      </c>
      <c r="C1141" s="16">
        <v>2158086.0</v>
      </c>
      <c r="D1141" s="16">
        <v>178.0</v>
      </c>
    </row>
    <row r="1142">
      <c r="A1142" s="8">
        <v>2.0</v>
      </c>
      <c r="B1142" s="15" t="s">
        <v>7664</v>
      </c>
      <c r="C1142" s="16">
        <v>933954.0</v>
      </c>
      <c r="D1142" s="16">
        <v>802.0</v>
      </c>
    </row>
    <row r="1143">
      <c r="A1143" s="8">
        <v>2.0</v>
      </c>
      <c r="B1143" s="15" t="s">
        <v>7664</v>
      </c>
      <c r="C1143" s="16">
        <v>8811223.0</v>
      </c>
      <c r="D1143" s="16">
        <v>0.0</v>
      </c>
    </row>
    <row r="1144">
      <c r="A1144" s="8">
        <v>2.0</v>
      </c>
      <c r="B1144" s="15" t="s">
        <v>7664</v>
      </c>
      <c r="C1144" s="16">
        <v>9386070.0</v>
      </c>
      <c r="D1144" s="16">
        <v>129.0</v>
      </c>
    </row>
    <row r="1145">
      <c r="A1145" s="8">
        <v>2.0</v>
      </c>
      <c r="B1145" s="15" t="s">
        <v>7664</v>
      </c>
      <c r="C1145" s="16">
        <v>9636164.0</v>
      </c>
      <c r="D1145" s="16">
        <v>178.0</v>
      </c>
    </row>
    <row r="1146">
      <c r="A1146" s="8">
        <v>2.0</v>
      </c>
      <c r="B1146" s="15" t="s">
        <v>7664</v>
      </c>
      <c r="C1146" s="16">
        <v>1.041755E7</v>
      </c>
      <c r="D1146" s="16">
        <v>0.0</v>
      </c>
    </row>
    <row r="1147">
      <c r="A1147" s="8">
        <v>2.0</v>
      </c>
      <c r="B1147" s="15" t="s">
        <v>7664</v>
      </c>
      <c r="C1147" s="16">
        <v>1.0754844E7</v>
      </c>
      <c r="D1147" s="16">
        <v>282.0</v>
      </c>
    </row>
    <row r="1148">
      <c r="A1148" s="8">
        <v>2.0</v>
      </c>
      <c r="B1148" s="15" t="s">
        <v>7664</v>
      </c>
      <c r="C1148" s="16">
        <v>1.173637E7</v>
      </c>
      <c r="D1148" s="16">
        <v>178.0</v>
      </c>
    </row>
    <row r="1149">
      <c r="A1149" s="8">
        <v>2.0</v>
      </c>
      <c r="B1149" s="15" t="s">
        <v>7664</v>
      </c>
      <c r="C1149" s="16">
        <v>1.1308364E7</v>
      </c>
      <c r="D1149" s="16">
        <v>1010.0</v>
      </c>
    </row>
    <row r="1150">
      <c r="A1150" s="8">
        <v>2.0</v>
      </c>
      <c r="B1150" s="15" t="s">
        <v>7664</v>
      </c>
      <c r="C1150" s="16">
        <v>1.1717962E7</v>
      </c>
      <c r="D1150" s="16">
        <v>74.0</v>
      </c>
    </row>
    <row r="1151">
      <c r="A1151" s="8">
        <v>2.0</v>
      </c>
      <c r="B1151" s="15" t="s">
        <v>7664</v>
      </c>
      <c r="C1151" s="16">
        <v>1.4906313E7</v>
      </c>
      <c r="D1151" s="16">
        <v>0.0</v>
      </c>
    </row>
    <row r="1152">
      <c r="A1152" s="8">
        <v>2.0</v>
      </c>
      <c r="B1152" s="15" t="s">
        <v>7664</v>
      </c>
      <c r="C1152" s="16">
        <v>1.7642116E7</v>
      </c>
      <c r="D1152" s="16">
        <v>178.0</v>
      </c>
    </row>
    <row r="1153">
      <c r="A1153" s="8">
        <v>2.0</v>
      </c>
      <c r="B1153" s="15" t="s">
        <v>7664</v>
      </c>
      <c r="C1153" s="16">
        <v>1.8222526E7</v>
      </c>
      <c r="D1153" s="16">
        <v>178.0</v>
      </c>
    </row>
    <row r="1154">
      <c r="A1154" s="8">
        <v>2.0</v>
      </c>
      <c r="B1154" s="15" t="s">
        <v>7664</v>
      </c>
      <c r="C1154" s="16">
        <v>2.0873433E7</v>
      </c>
      <c r="D1154" s="16">
        <v>74.0</v>
      </c>
    </row>
    <row r="1155">
      <c r="A1155" s="8">
        <v>2.0</v>
      </c>
      <c r="B1155" s="15" t="s">
        <v>7664</v>
      </c>
      <c r="C1155" s="16">
        <v>2.2924312E7</v>
      </c>
      <c r="D1155" s="16">
        <v>178.0</v>
      </c>
    </row>
    <row r="1156">
      <c r="A1156" s="8">
        <v>2.0</v>
      </c>
      <c r="B1156" s="15" t="s">
        <v>7664</v>
      </c>
      <c r="C1156" s="16">
        <v>524904.0</v>
      </c>
      <c r="D1156" s="16">
        <v>0.0</v>
      </c>
    </row>
    <row r="1157">
      <c r="A1157" s="8">
        <v>2.0</v>
      </c>
      <c r="B1157" s="15" t="s">
        <v>7664</v>
      </c>
      <c r="C1157" s="16">
        <v>207141.0</v>
      </c>
      <c r="D1157" s="16">
        <v>0.0</v>
      </c>
    </row>
    <row r="1158">
      <c r="A1158" s="8">
        <v>2.0</v>
      </c>
      <c r="B1158" s="15" t="s">
        <v>7664</v>
      </c>
      <c r="C1158" s="16">
        <v>228370.0</v>
      </c>
      <c r="D1158" s="16">
        <v>178.0</v>
      </c>
    </row>
    <row r="1159">
      <c r="A1159" s="8">
        <v>2.0</v>
      </c>
      <c r="B1159" s="15" t="s">
        <v>7664</v>
      </c>
      <c r="C1159" s="16">
        <v>118345.0</v>
      </c>
      <c r="D1159" s="16">
        <v>178.0</v>
      </c>
    </row>
    <row r="1160">
      <c r="A1160" s="8">
        <v>2.0</v>
      </c>
      <c r="B1160" s="15" t="s">
        <v>7664</v>
      </c>
      <c r="C1160" s="16">
        <v>746097.0</v>
      </c>
      <c r="D1160" s="16">
        <v>970.0</v>
      </c>
    </row>
    <row r="1161">
      <c r="A1161" s="8">
        <v>2.0</v>
      </c>
      <c r="B1161" s="15" t="s">
        <v>7664</v>
      </c>
      <c r="C1161" s="16">
        <v>800511.0</v>
      </c>
      <c r="D1161" s="16">
        <v>178.0</v>
      </c>
    </row>
    <row r="1162">
      <c r="A1162" s="8">
        <v>2.0</v>
      </c>
      <c r="B1162" s="15" t="s">
        <v>7664</v>
      </c>
      <c r="C1162" s="16">
        <v>367359.0</v>
      </c>
      <c r="D1162" s="16">
        <v>178.0</v>
      </c>
    </row>
    <row r="1163">
      <c r="A1163" s="8">
        <v>2.0</v>
      </c>
      <c r="B1163" s="15" t="s">
        <v>7664</v>
      </c>
      <c r="C1163" s="16">
        <v>3040922.0</v>
      </c>
      <c r="D1163" s="16">
        <v>74.0</v>
      </c>
    </row>
    <row r="1164">
      <c r="A1164" s="8">
        <v>2.0</v>
      </c>
      <c r="B1164" s="15" t="s">
        <v>7664</v>
      </c>
      <c r="C1164" s="16">
        <v>474509.0</v>
      </c>
      <c r="D1164" s="16">
        <v>0.0</v>
      </c>
    </row>
    <row r="1165">
      <c r="A1165" s="8">
        <v>2.0</v>
      </c>
      <c r="B1165" s="15" t="s">
        <v>7664</v>
      </c>
      <c r="C1165" s="16">
        <v>1.3897406E7</v>
      </c>
      <c r="D1165" s="16">
        <v>0.0</v>
      </c>
    </row>
    <row r="1166">
      <c r="A1166" s="8">
        <v>2.0</v>
      </c>
      <c r="B1166" s="15" t="s">
        <v>7664</v>
      </c>
      <c r="C1166" s="16">
        <v>9216055.0</v>
      </c>
      <c r="D1166" s="16">
        <v>370.0</v>
      </c>
    </row>
    <row r="1167">
      <c r="A1167" s="8">
        <v>2.0</v>
      </c>
      <c r="B1167" s="15" t="s">
        <v>7664</v>
      </c>
      <c r="C1167" s="16">
        <v>204129.0</v>
      </c>
      <c r="D1167" s="16">
        <v>0.0</v>
      </c>
    </row>
    <row r="1168">
      <c r="A1168" s="8">
        <v>2.0</v>
      </c>
      <c r="B1168" s="15" t="s">
        <v>7664</v>
      </c>
      <c r="C1168" s="16">
        <v>2322776.0</v>
      </c>
      <c r="D1168" s="16">
        <v>0.0</v>
      </c>
    </row>
    <row r="1169">
      <c r="A1169" s="8">
        <v>2.0</v>
      </c>
      <c r="B1169" s="15" t="s">
        <v>7664</v>
      </c>
      <c r="C1169" s="16">
        <v>9807136.0</v>
      </c>
      <c r="D1169" s="16">
        <v>2599.0</v>
      </c>
    </row>
    <row r="1170">
      <c r="A1170" s="8">
        <v>2.0</v>
      </c>
      <c r="B1170" s="15" t="s">
        <v>7664</v>
      </c>
      <c r="C1170" s="16">
        <v>1.7485896E7</v>
      </c>
      <c r="D1170" s="16">
        <v>0.0</v>
      </c>
    </row>
    <row r="1171">
      <c r="A1171" s="8">
        <v>2.0</v>
      </c>
      <c r="B1171" s="15" t="s">
        <v>7664</v>
      </c>
      <c r="C1171" s="16">
        <v>90637.0</v>
      </c>
      <c r="D1171" s="16">
        <v>178.0</v>
      </c>
    </row>
    <row r="1172">
      <c r="A1172" s="8">
        <v>2.0</v>
      </c>
      <c r="B1172" s="15" t="s">
        <v>7664</v>
      </c>
      <c r="C1172" s="16">
        <v>1.9337805E7</v>
      </c>
      <c r="D1172" s="16">
        <v>74.0</v>
      </c>
    </row>
    <row r="1173">
      <c r="A1173" s="8">
        <v>2.0</v>
      </c>
      <c r="B1173" s="15" t="s">
        <v>7664</v>
      </c>
      <c r="C1173" s="16">
        <v>1.804882E7</v>
      </c>
      <c r="D1173" s="16">
        <v>386.0</v>
      </c>
    </row>
    <row r="1174">
      <c r="A1174" s="8">
        <v>2.0</v>
      </c>
      <c r="B1174" s="15" t="s">
        <v>7664</v>
      </c>
      <c r="C1174" s="16">
        <v>2320156.0</v>
      </c>
      <c r="D1174" s="16">
        <v>0.0</v>
      </c>
    </row>
    <row r="1175">
      <c r="A1175" s="8">
        <v>2.0</v>
      </c>
      <c r="B1175" s="15" t="s">
        <v>7664</v>
      </c>
      <c r="C1175" s="16">
        <v>157501.0</v>
      </c>
      <c r="D1175" s="16">
        <v>477.0</v>
      </c>
    </row>
    <row r="1176">
      <c r="A1176" s="8">
        <v>2.0</v>
      </c>
      <c r="B1176" s="15" t="s">
        <v>7664</v>
      </c>
      <c r="C1176" s="16">
        <v>2.387714E7</v>
      </c>
      <c r="D1176" s="16">
        <v>269.0</v>
      </c>
    </row>
    <row r="1177">
      <c r="A1177" s="8">
        <v>2.0</v>
      </c>
      <c r="B1177" s="15" t="s">
        <v>7664</v>
      </c>
      <c r="C1177" s="16">
        <v>7733774.0</v>
      </c>
      <c r="D1177" s="16">
        <v>0.0</v>
      </c>
    </row>
    <row r="1178">
      <c r="A1178" s="8">
        <v>2.0</v>
      </c>
      <c r="B1178" s="15" t="s">
        <v>7664</v>
      </c>
      <c r="C1178" s="16">
        <v>627935.0</v>
      </c>
      <c r="D1178" s="16">
        <v>873.0</v>
      </c>
    </row>
    <row r="1179">
      <c r="A1179" s="8">
        <v>2.0</v>
      </c>
      <c r="B1179" s="15" t="s">
        <v>7664</v>
      </c>
      <c r="C1179" s="16">
        <v>8117000.0</v>
      </c>
      <c r="D1179" s="16">
        <v>356.0</v>
      </c>
    </row>
    <row r="1180">
      <c r="A1180" s="8">
        <v>2.0</v>
      </c>
      <c r="B1180" s="15" t="s">
        <v>7664</v>
      </c>
      <c r="C1180" s="16">
        <v>1.3494656E7</v>
      </c>
      <c r="D1180" s="16">
        <v>378.0</v>
      </c>
    </row>
    <row r="1181">
      <c r="A1181" s="8">
        <v>2.0</v>
      </c>
      <c r="B1181" s="15" t="s">
        <v>7664</v>
      </c>
      <c r="C1181" s="16">
        <v>1.8996893E7</v>
      </c>
      <c r="D1181" s="16">
        <v>0.0</v>
      </c>
    </row>
    <row r="1182">
      <c r="A1182" s="8">
        <v>2.0</v>
      </c>
      <c r="B1182" s="15" t="s">
        <v>7664</v>
      </c>
      <c r="C1182" s="16">
        <v>2.3219228E7</v>
      </c>
      <c r="D1182" s="16">
        <v>0.0</v>
      </c>
    </row>
    <row r="1183">
      <c r="A1183" s="8">
        <v>2.0</v>
      </c>
      <c r="B1183" s="15" t="s">
        <v>7664</v>
      </c>
      <c r="C1183" s="16">
        <v>1232323.0</v>
      </c>
      <c r="D1183" s="16">
        <v>1214.0</v>
      </c>
    </row>
    <row r="1184">
      <c r="A1184" s="8">
        <v>2.0</v>
      </c>
      <c r="B1184" s="15" t="s">
        <v>7664</v>
      </c>
      <c r="C1184" s="16">
        <v>323904.0</v>
      </c>
      <c r="D1184" s="16">
        <v>0.0</v>
      </c>
    </row>
    <row r="1185">
      <c r="A1185" s="8">
        <v>2.0</v>
      </c>
      <c r="B1185" s="15" t="s">
        <v>7664</v>
      </c>
      <c r="C1185" s="16">
        <v>2.195022E7</v>
      </c>
      <c r="D1185" s="16">
        <v>269.0</v>
      </c>
    </row>
    <row r="1186">
      <c r="A1186" s="8">
        <v>2.0</v>
      </c>
      <c r="B1186" s="15" t="s">
        <v>7664</v>
      </c>
      <c r="C1186" s="16">
        <v>8812583.0</v>
      </c>
      <c r="D1186" s="16">
        <v>0.0</v>
      </c>
    </row>
    <row r="1187">
      <c r="A1187" s="8">
        <v>2.0</v>
      </c>
      <c r="B1187" s="15" t="s">
        <v>7664</v>
      </c>
      <c r="C1187" s="16">
        <v>2.2431268E7</v>
      </c>
      <c r="D1187" s="16">
        <v>2961.0</v>
      </c>
    </row>
    <row r="1188">
      <c r="A1188" s="8">
        <v>2.0</v>
      </c>
      <c r="B1188" s="15" t="s">
        <v>7664</v>
      </c>
      <c r="C1188" s="16">
        <v>1.9582245E7</v>
      </c>
      <c r="D1188" s="16">
        <v>0.0</v>
      </c>
    </row>
    <row r="1189">
      <c r="A1189" s="8">
        <v>2.0</v>
      </c>
      <c r="B1189" s="15" t="s">
        <v>7664</v>
      </c>
      <c r="C1189" s="16">
        <v>1.8889357E7</v>
      </c>
      <c r="D1189" s="16">
        <v>74.0</v>
      </c>
    </row>
    <row r="1190">
      <c r="A1190" s="8">
        <v>2.0</v>
      </c>
      <c r="B1190" s="15" t="s">
        <v>7664</v>
      </c>
      <c r="C1190" s="16">
        <v>1.160151E7</v>
      </c>
      <c r="D1190" s="16">
        <v>74.0</v>
      </c>
    </row>
    <row r="1191">
      <c r="A1191" s="8">
        <v>2.0</v>
      </c>
      <c r="B1191" s="15" t="s">
        <v>7664</v>
      </c>
      <c r="C1191" s="16">
        <v>657625.0</v>
      </c>
      <c r="D1191" s="16">
        <v>0.0</v>
      </c>
    </row>
    <row r="1192">
      <c r="A1192" s="8">
        <v>2.0</v>
      </c>
      <c r="B1192" s="15" t="s">
        <v>7664</v>
      </c>
      <c r="C1192" s="16">
        <v>1681851.0</v>
      </c>
      <c r="D1192" s="16">
        <v>74.0</v>
      </c>
    </row>
    <row r="1193">
      <c r="A1193" s="8">
        <v>2.0</v>
      </c>
      <c r="B1193" s="15" t="s">
        <v>7664</v>
      </c>
      <c r="C1193" s="16">
        <v>1.8595297E7</v>
      </c>
      <c r="D1193" s="16">
        <v>74.0</v>
      </c>
    </row>
    <row r="1194">
      <c r="A1194" s="8">
        <v>2.0</v>
      </c>
      <c r="B1194" s="15" t="s">
        <v>7664</v>
      </c>
      <c r="C1194" s="16">
        <v>5634406.0</v>
      </c>
      <c r="D1194" s="16">
        <v>178.0</v>
      </c>
    </row>
    <row r="1195">
      <c r="A1195" s="8">
        <v>2.0</v>
      </c>
      <c r="B1195" s="15" t="s">
        <v>7664</v>
      </c>
      <c r="C1195" s="16">
        <v>1.2829584E7</v>
      </c>
      <c r="D1195" s="16">
        <v>0.0</v>
      </c>
    </row>
    <row r="1196">
      <c r="A1196" s="8">
        <v>2.0</v>
      </c>
      <c r="B1196" s="15" t="s">
        <v>7664</v>
      </c>
      <c r="C1196" s="16">
        <v>1.846542E7</v>
      </c>
      <c r="D1196" s="16">
        <v>74.0</v>
      </c>
    </row>
    <row r="1197">
      <c r="A1197" s="8">
        <v>2.0</v>
      </c>
      <c r="B1197" s="15" t="s">
        <v>7664</v>
      </c>
      <c r="C1197" s="16">
        <v>110688.0</v>
      </c>
      <c r="D1197" s="16">
        <v>0.0</v>
      </c>
    </row>
    <row r="1198">
      <c r="A1198" s="8">
        <v>2.0</v>
      </c>
      <c r="B1198" s="15" t="s">
        <v>7664</v>
      </c>
      <c r="C1198" s="16">
        <v>1.6813292E7</v>
      </c>
      <c r="D1198" s="16">
        <v>74.0</v>
      </c>
    </row>
    <row r="1199">
      <c r="A1199" s="8">
        <v>2.0</v>
      </c>
      <c r="B1199" s="15" t="s">
        <v>7664</v>
      </c>
      <c r="C1199" s="16">
        <v>1370673.0</v>
      </c>
      <c r="D1199" s="16">
        <v>178.0</v>
      </c>
    </row>
    <row r="1200">
      <c r="A1200" s="8">
        <v>2.0</v>
      </c>
      <c r="B1200" s="15" t="s">
        <v>7664</v>
      </c>
      <c r="C1200" s="16">
        <v>971398.0</v>
      </c>
      <c r="D1200" s="16">
        <v>0.0</v>
      </c>
    </row>
    <row r="1201">
      <c r="A1201" s="8">
        <v>2.0</v>
      </c>
      <c r="B1201" s="15" t="s">
        <v>7664</v>
      </c>
      <c r="C1201" s="16">
        <v>137213.0</v>
      </c>
      <c r="D1201" s="16">
        <v>0.0</v>
      </c>
    </row>
    <row r="1202">
      <c r="A1202" s="8">
        <v>2.0</v>
      </c>
      <c r="B1202" s="15" t="s">
        <v>7664</v>
      </c>
      <c r="C1202" s="16">
        <v>1.384491E7</v>
      </c>
      <c r="D1202" s="16">
        <v>0.0</v>
      </c>
    </row>
    <row r="1203">
      <c r="A1203" s="8">
        <v>2.0</v>
      </c>
      <c r="B1203" s="15" t="s">
        <v>7664</v>
      </c>
      <c r="C1203" s="16">
        <v>193245.0</v>
      </c>
      <c r="D1203" s="16">
        <v>74.0</v>
      </c>
    </row>
    <row r="1204">
      <c r="A1204" s="8">
        <v>2.0</v>
      </c>
      <c r="B1204" s="15" t="s">
        <v>7664</v>
      </c>
      <c r="C1204" s="16">
        <v>48324.0</v>
      </c>
      <c r="D1204" s="16">
        <v>74.0</v>
      </c>
    </row>
    <row r="1205">
      <c r="A1205" s="8">
        <v>2.0</v>
      </c>
      <c r="B1205" s="15" t="s">
        <v>7664</v>
      </c>
      <c r="C1205" s="16">
        <v>9660594.0</v>
      </c>
      <c r="D1205" s="16">
        <v>906.0</v>
      </c>
    </row>
    <row r="1206">
      <c r="A1206" s="8">
        <v>2.0</v>
      </c>
      <c r="B1206" s="15" t="s">
        <v>7664</v>
      </c>
      <c r="C1206" s="16">
        <v>2.0990271E7</v>
      </c>
      <c r="D1206" s="16">
        <v>2984.0</v>
      </c>
    </row>
    <row r="1207">
      <c r="A1207" s="8">
        <v>2.0</v>
      </c>
      <c r="B1207" s="15" t="s">
        <v>7664</v>
      </c>
      <c r="C1207" s="16">
        <v>80276.0</v>
      </c>
      <c r="D1207" s="16">
        <v>0.0</v>
      </c>
    </row>
    <row r="1208">
      <c r="A1208" s="8">
        <v>2.0</v>
      </c>
      <c r="B1208" s="15" t="s">
        <v>7664</v>
      </c>
      <c r="C1208" s="16">
        <v>1.4520848E7</v>
      </c>
      <c r="D1208" s="16">
        <v>0.0</v>
      </c>
    </row>
    <row r="1209">
      <c r="A1209" s="8">
        <v>2.0</v>
      </c>
      <c r="B1209" s="15" t="s">
        <v>7664</v>
      </c>
      <c r="C1209" s="16">
        <v>3040742.0</v>
      </c>
      <c r="D1209" s="16">
        <v>0.0</v>
      </c>
    </row>
    <row r="1210">
      <c r="A1210" s="8">
        <v>2.0</v>
      </c>
      <c r="B1210" s="15" t="s">
        <v>7664</v>
      </c>
      <c r="C1210" s="16">
        <v>1.7366724E7</v>
      </c>
      <c r="D1210" s="16">
        <v>0.0</v>
      </c>
    </row>
    <row r="1211">
      <c r="A1211" s="8">
        <v>2.0</v>
      </c>
      <c r="B1211" s="15" t="s">
        <v>7664</v>
      </c>
      <c r="C1211" s="16">
        <v>2000857.0</v>
      </c>
      <c r="D1211" s="16">
        <v>74.0</v>
      </c>
    </row>
    <row r="1212">
      <c r="A1212" s="8">
        <v>2.0</v>
      </c>
      <c r="B1212" s="15" t="s">
        <v>7664</v>
      </c>
      <c r="C1212" s="16">
        <v>9595810.0</v>
      </c>
      <c r="D1212" s="16">
        <v>74.0</v>
      </c>
    </row>
    <row r="1213">
      <c r="A1213" s="8">
        <v>2.0</v>
      </c>
      <c r="B1213" s="15" t="s">
        <v>7664</v>
      </c>
      <c r="C1213" s="16">
        <v>259295.0</v>
      </c>
      <c r="D1213" s="16">
        <v>0.0</v>
      </c>
    </row>
    <row r="1214">
      <c r="A1214" s="8">
        <v>2.0</v>
      </c>
      <c r="B1214" s="15" t="s">
        <v>7664</v>
      </c>
      <c r="C1214" s="16">
        <v>28290.0</v>
      </c>
      <c r="D1214" s="16">
        <v>0.0</v>
      </c>
    </row>
    <row r="1215">
      <c r="A1215" s="8">
        <v>2.0</v>
      </c>
      <c r="B1215" s="15" t="s">
        <v>7664</v>
      </c>
      <c r="C1215" s="16">
        <v>163517.0</v>
      </c>
      <c r="D1215" s="16">
        <v>43.0</v>
      </c>
    </row>
    <row r="1216">
      <c r="A1216" s="8">
        <v>2.0</v>
      </c>
      <c r="B1216" s="15" t="s">
        <v>7664</v>
      </c>
      <c r="C1216" s="16">
        <v>697270.0</v>
      </c>
      <c r="D1216" s="16">
        <v>0.0</v>
      </c>
    </row>
    <row r="1217">
      <c r="A1217" s="8">
        <v>2.0</v>
      </c>
      <c r="B1217" s="15" t="s">
        <v>7664</v>
      </c>
      <c r="C1217" s="16">
        <v>3118064.0</v>
      </c>
      <c r="D1217" s="16">
        <v>0.0</v>
      </c>
    </row>
    <row r="1218">
      <c r="A1218" s="8">
        <v>2.0</v>
      </c>
      <c r="B1218" s="15" t="s">
        <v>7664</v>
      </c>
      <c r="C1218" s="16">
        <v>508111.0</v>
      </c>
      <c r="D1218" s="16">
        <v>178.0</v>
      </c>
    </row>
    <row r="1219">
      <c r="A1219" s="8">
        <v>2.0</v>
      </c>
      <c r="B1219" s="15" t="s">
        <v>7664</v>
      </c>
      <c r="C1219" s="16">
        <v>1.3537732E7</v>
      </c>
      <c r="D1219" s="16">
        <v>274.0</v>
      </c>
    </row>
    <row r="1220">
      <c r="A1220" s="8">
        <v>2.0</v>
      </c>
      <c r="B1220" s="15" t="s">
        <v>7664</v>
      </c>
      <c r="C1220" s="16">
        <v>5188440.0</v>
      </c>
      <c r="D1220" s="16">
        <v>74.0</v>
      </c>
    </row>
    <row r="1221">
      <c r="A1221" s="8">
        <v>2.0</v>
      </c>
      <c r="B1221" s="15" t="s">
        <v>7664</v>
      </c>
      <c r="C1221" s="16">
        <v>2.4321044E7</v>
      </c>
      <c r="D1221" s="16">
        <v>2391.0</v>
      </c>
    </row>
    <row r="1222">
      <c r="A1222" s="8">
        <v>2.0</v>
      </c>
      <c r="B1222" s="15" t="s">
        <v>7664</v>
      </c>
      <c r="C1222" s="16">
        <v>1.3089334E7</v>
      </c>
      <c r="D1222" s="16">
        <v>386.0</v>
      </c>
    </row>
    <row r="1223">
      <c r="A1223" s="8">
        <v>2.0</v>
      </c>
      <c r="B1223" s="15" t="s">
        <v>7664</v>
      </c>
      <c r="C1223" s="16">
        <v>3146914.0</v>
      </c>
      <c r="D1223" s="16">
        <v>74.0</v>
      </c>
    </row>
    <row r="1224">
      <c r="A1224" s="8">
        <v>2.0</v>
      </c>
      <c r="B1224" s="15" t="s">
        <v>7664</v>
      </c>
      <c r="C1224" s="16">
        <v>617482.0</v>
      </c>
      <c r="D1224" s="16">
        <v>74.0</v>
      </c>
    </row>
    <row r="1225">
      <c r="A1225" s="8">
        <v>2.0</v>
      </c>
      <c r="B1225" s="15" t="s">
        <v>7664</v>
      </c>
      <c r="C1225" s="16">
        <v>467386.0</v>
      </c>
      <c r="D1225" s="16">
        <v>74.0</v>
      </c>
    </row>
    <row r="1226">
      <c r="A1226" s="8">
        <v>2.0</v>
      </c>
      <c r="B1226" s="15" t="s">
        <v>7664</v>
      </c>
      <c r="C1226" s="16">
        <v>442793.0</v>
      </c>
      <c r="D1226" s="16">
        <v>0.0</v>
      </c>
    </row>
    <row r="1227">
      <c r="A1227" s="8">
        <v>2.0</v>
      </c>
      <c r="B1227" s="15" t="s">
        <v>7664</v>
      </c>
      <c r="C1227" s="16">
        <v>306488.0</v>
      </c>
      <c r="D1227" s="16">
        <v>0.0</v>
      </c>
    </row>
    <row r="1228">
      <c r="A1228" s="8">
        <v>2.0</v>
      </c>
      <c r="B1228" s="15" t="s">
        <v>7664</v>
      </c>
      <c r="C1228" s="16">
        <v>113435.0</v>
      </c>
      <c r="D1228" s="16">
        <v>0.0</v>
      </c>
    </row>
    <row r="1229">
      <c r="A1229" s="8">
        <v>2.0</v>
      </c>
      <c r="B1229" s="15" t="s">
        <v>7664</v>
      </c>
      <c r="C1229" s="16">
        <v>1.2759416E7</v>
      </c>
      <c r="D1229" s="16">
        <v>274.0</v>
      </c>
    </row>
    <row r="1230">
      <c r="A1230" s="8">
        <v>2.0</v>
      </c>
      <c r="B1230" s="15" t="s">
        <v>7664</v>
      </c>
      <c r="C1230" s="16">
        <v>451250.0</v>
      </c>
      <c r="D1230" s="16">
        <v>74.0</v>
      </c>
    </row>
    <row r="1231">
      <c r="A1231" s="8">
        <v>2.0</v>
      </c>
      <c r="B1231" s="15" t="s">
        <v>7664</v>
      </c>
      <c r="C1231" s="16">
        <v>1122801.0</v>
      </c>
      <c r="D1231" s="16">
        <v>74.0</v>
      </c>
    </row>
    <row r="1232">
      <c r="A1232" s="8">
        <v>2.0</v>
      </c>
      <c r="B1232" s="15" t="s">
        <v>7664</v>
      </c>
      <c r="C1232" s="16">
        <v>2534148.0</v>
      </c>
      <c r="D1232" s="16">
        <v>0.0</v>
      </c>
    </row>
    <row r="1233">
      <c r="A1233" s="8">
        <v>2.0</v>
      </c>
      <c r="B1233" s="15" t="s">
        <v>7664</v>
      </c>
      <c r="C1233" s="16">
        <v>1424433.0</v>
      </c>
      <c r="D1233" s="16">
        <v>0.0</v>
      </c>
    </row>
    <row r="1234">
      <c r="A1234" s="8">
        <v>2.0</v>
      </c>
      <c r="B1234" s="15" t="s">
        <v>7664</v>
      </c>
      <c r="C1234" s="16">
        <v>46198.0</v>
      </c>
      <c r="D1234" s="16">
        <v>0.0</v>
      </c>
    </row>
    <row r="1235">
      <c r="A1235" s="8">
        <v>2.0</v>
      </c>
      <c r="B1235" s="15" t="s">
        <v>7664</v>
      </c>
      <c r="C1235" s="16">
        <v>9285271.0</v>
      </c>
      <c r="D1235" s="16">
        <v>74.0</v>
      </c>
    </row>
    <row r="1236">
      <c r="A1236" s="8">
        <v>2.0</v>
      </c>
      <c r="B1236" s="15" t="s">
        <v>7664</v>
      </c>
      <c r="C1236" s="16">
        <v>1.4214654E7</v>
      </c>
      <c r="D1236" s="16">
        <v>178.0</v>
      </c>
    </row>
    <row r="1237">
      <c r="A1237" s="8">
        <v>2.0</v>
      </c>
      <c r="B1237" s="15" t="s">
        <v>7664</v>
      </c>
      <c r="C1237" s="16">
        <v>234903.0</v>
      </c>
      <c r="D1237" s="16">
        <v>0.0</v>
      </c>
    </row>
    <row r="1238">
      <c r="A1238" s="8">
        <v>2.0</v>
      </c>
      <c r="B1238" s="15" t="s">
        <v>7664</v>
      </c>
      <c r="C1238" s="16">
        <v>9825724.0</v>
      </c>
      <c r="D1238" s="16">
        <v>74.0</v>
      </c>
    </row>
    <row r="1239">
      <c r="A1239" s="8">
        <v>2.0</v>
      </c>
      <c r="B1239" s="15" t="s">
        <v>7664</v>
      </c>
      <c r="C1239" s="16">
        <v>1.2936818E7</v>
      </c>
      <c r="D1239" s="16">
        <v>74.0</v>
      </c>
    </row>
    <row r="1240">
      <c r="A1240" s="8">
        <v>2.0</v>
      </c>
      <c r="B1240" s="15" t="s">
        <v>7664</v>
      </c>
      <c r="C1240" s="16">
        <v>266092.0</v>
      </c>
      <c r="D1240" s="16">
        <v>178.0</v>
      </c>
    </row>
    <row r="1241">
      <c r="A1241" s="8">
        <v>2.0</v>
      </c>
      <c r="B1241" s="15" t="s">
        <v>7664</v>
      </c>
      <c r="C1241" s="16">
        <v>195636.0</v>
      </c>
      <c r="D1241" s="16">
        <v>844.0</v>
      </c>
    </row>
    <row r="1242">
      <c r="A1242" s="8">
        <v>2.0</v>
      </c>
      <c r="B1242" s="15" t="s">
        <v>7664</v>
      </c>
      <c r="C1242" s="16">
        <v>73433.0</v>
      </c>
      <c r="D1242" s="16">
        <v>74.0</v>
      </c>
    </row>
    <row r="1243">
      <c r="A1243" s="8">
        <v>2.0</v>
      </c>
      <c r="B1243" s="15" t="s">
        <v>7664</v>
      </c>
      <c r="C1243" s="16">
        <v>1.8003026E7</v>
      </c>
      <c r="D1243" s="16">
        <v>776.0</v>
      </c>
    </row>
    <row r="1244">
      <c r="A1244" s="8">
        <v>2.0</v>
      </c>
      <c r="B1244" s="15" t="s">
        <v>7664</v>
      </c>
      <c r="C1244" s="16">
        <v>3709832.0</v>
      </c>
      <c r="D1244" s="16">
        <v>0.0</v>
      </c>
    </row>
    <row r="1245">
      <c r="A1245" s="8">
        <v>2.0</v>
      </c>
      <c r="B1245" s="15" t="s">
        <v>7664</v>
      </c>
      <c r="C1245" s="16">
        <v>9734982.0</v>
      </c>
      <c r="D1245" s="16">
        <v>0.0</v>
      </c>
    </row>
    <row r="1246">
      <c r="A1246" s="8">
        <v>2.0</v>
      </c>
      <c r="B1246" s="15" t="s">
        <v>7664</v>
      </c>
      <c r="C1246" s="16">
        <v>583621.0</v>
      </c>
      <c r="D1246" s="16">
        <v>158.0</v>
      </c>
    </row>
    <row r="1247">
      <c r="A1247" s="8">
        <v>2.0</v>
      </c>
      <c r="B1247" s="15" t="s">
        <v>7664</v>
      </c>
      <c r="C1247" s="16">
        <v>2940594.0</v>
      </c>
      <c r="D1247" s="16">
        <v>0.0</v>
      </c>
    </row>
    <row r="1248">
      <c r="A1248" s="8">
        <v>2.0</v>
      </c>
      <c r="B1248" s="15" t="s">
        <v>7664</v>
      </c>
      <c r="C1248" s="16">
        <v>1766193.0</v>
      </c>
      <c r="D1248" s="16">
        <v>0.0</v>
      </c>
    </row>
    <row r="1249">
      <c r="A1249" s="8">
        <v>2.0</v>
      </c>
      <c r="B1249" s="15" t="s">
        <v>7664</v>
      </c>
      <c r="C1249" s="16">
        <v>2044719.0</v>
      </c>
      <c r="D1249" s="16">
        <v>0.0</v>
      </c>
    </row>
    <row r="1250">
      <c r="A1250" s="8">
        <v>2.0</v>
      </c>
      <c r="B1250" s="15" t="s">
        <v>7664</v>
      </c>
      <c r="C1250" s="16">
        <v>271254.0</v>
      </c>
      <c r="D1250" s="16">
        <v>178.0</v>
      </c>
    </row>
    <row r="1251">
      <c r="A1251" s="8">
        <v>2.0</v>
      </c>
      <c r="B1251" s="15" t="s">
        <v>7664</v>
      </c>
      <c r="C1251" s="16">
        <v>2.3954184E7</v>
      </c>
      <c r="D1251" s="16">
        <v>594.0</v>
      </c>
    </row>
    <row r="1252">
      <c r="A1252" s="8">
        <v>2.0</v>
      </c>
      <c r="B1252" s="15" t="s">
        <v>7664</v>
      </c>
      <c r="C1252" s="16">
        <v>1330627.0</v>
      </c>
      <c r="D1252" s="16">
        <v>0.0</v>
      </c>
    </row>
    <row r="1253">
      <c r="A1253" s="8">
        <v>2.0</v>
      </c>
      <c r="B1253" s="15" t="s">
        <v>7664</v>
      </c>
      <c r="C1253" s="16">
        <v>1410335.0</v>
      </c>
      <c r="D1253" s="16">
        <v>282.0</v>
      </c>
    </row>
    <row r="1254">
      <c r="A1254" s="8">
        <v>2.0</v>
      </c>
      <c r="B1254" s="15" t="s">
        <v>7664</v>
      </c>
      <c r="C1254" s="16">
        <v>262137.0</v>
      </c>
      <c r="D1254" s="16">
        <v>178.0</v>
      </c>
    </row>
    <row r="1255">
      <c r="A1255" s="8">
        <v>2.0</v>
      </c>
      <c r="B1255" s="15" t="s">
        <v>7664</v>
      </c>
      <c r="C1255" s="16">
        <v>2.0216339E7</v>
      </c>
      <c r="D1255" s="16">
        <v>0.0</v>
      </c>
    </row>
    <row r="1256">
      <c r="A1256" s="8">
        <v>2.0</v>
      </c>
      <c r="B1256" s="15" t="s">
        <v>7664</v>
      </c>
      <c r="C1256" s="16">
        <v>219871.0</v>
      </c>
      <c r="D1256" s="16">
        <v>339.0</v>
      </c>
    </row>
    <row r="1257">
      <c r="A1257" s="8">
        <v>2.0</v>
      </c>
      <c r="B1257" s="15" t="s">
        <v>7664</v>
      </c>
      <c r="C1257" s="16">
        <v>231933.0</v>
      </c>
      <c r="D1257" s="16">
        <v>178.0</v>
      </c>
    </row>
    <row r="1258">
      <c r="A1258" s="8">
        <v>2.0</v>
      </c>
      <c r="B1258" s="15" t="s">
        <v>7664</v>
      </c>
      <c r="C1258" s="16">
        <v>1.0201468E7</v>
      </c>
      <c r="D1258" s="16">
        <v>469.0</v>
      </c>
    </row>
    <row r="1259">
      <c r="A1259" s="8">
        <v>2.0</v>
      </c>
      <c r="B1259" s="15" t="s">
        <v>7664</v>
      </c>
      <c r="C1259" s="16">
        <v>1.5257851E7</v>
      </c>
      <c r="D1259" s="16">
        <v>0.0</v>
      </c>
    </row>
    <row r="1260">
      <c r="A1260" s="8">
        <v>2.0</v>
      </c>
      <c r="B1260" s="15" t="s">
        <v>7664</v>
      </c>
      <c r="C1260" s="16">
        <v>1010059.0</v>
      </c>
      <c r="D1260" s="16">
        <v>1214.0</v>
      </c>
    </row>
    <row r="1261">
      <c r="A1261" s="8">
        <v>2.0</v>
      </c>
      <c r="B1261" s="15" t="s">
        <v>7664</v>
      </c>
      <c r="C1261" s="16">
        <v>8211410.0</v>
      </c>
      <c r="D1261" s="16">
        <v>269.0</v>
      </c>
    </row>
    <row r="1262">
      <c r="A1262" s="8">
        <v>2.0</v>
      </c>
      <c r="B1262" s="15" t="s">
        <v>7664</v>
      </c>
      <c r="C1262" s="16">
        <v>9337717.0</v>
      </c>
      <c r="D1262" s="16">
        <v>0.0</v>
      </c>
    </row>
    <row r="1263">
      <c r="A1263" s="8">
        <v>2.0</v>
      </c>
      <c r="B1263" s="15" t="s">
        <v>7664</v>
      </c>
      <c r="C1263" s="16">
        <v>1.6520881E7</v>
      </c>
      <c r="D1263" s="16">
        <v>2391.0</v>
      </c>
    </row>
    <row r="1264">
      <c r="A1264" s="8">
        <v>2.0</v>
      </c>
      <c r="B1264" s="15" t="s">
        <v>7664</v>
      </c>
      <c r="C1264" s="16">
        <v>1.1558234E7</v>
      </c>
      <c r="D1264" s="16">
        <v>74.0</v>
      </c>
    </row>
    <row r="1265">
      <c r="A1265" s="8">
        <v>2.0</v>
      </c>
      <c r="B1265" s="15" t="s">
        <v>7664</v>
      </c>
      <c r="C1265" s="16">
        <v>1.396091E7</v>
      </c>
      <c r="D1265" s="16">
        <v>178.0</v>
      </c>
    </row>
    <row r="1266">
      <c r="A1266" s="8">
        <v>2.0</v>
      </c>
      <c r="B1266" s="15" t="s">
        <v>7664</v>
      </c>
      <c r="C1266" s="16">
        <v>1.8994843E7</v>
      </c>
      <c r="D1266" s="16">
        <v>178.0</v>
      </c>
    </row>
    <row r="1267">
      <c r="A1267" s="8">
        <v>2.0</v>
      </c>
      <c r="B1267" s="15" t="s">
        <v>7664</v>
      </c>
      <c r="C1267" s="16">
        <v>2865230.0</v>
      </c>
      <c r="D1267" s="16">
        <v>74.0</v>
      </c>
    </row>
    <row r="1268">
      <c r="A1268" s="8">
        <v>2.0</v>
      </c>
      <c r="B1268" s="15" t="s">
        <v>7664</v>
      </c>
      <c r="C1268" s="16">
        <v>8711994.0</v>
      </c>
      <c r="D1268" s="16">
        <v>386.0</v>
      </c>
    </row>
    <row r="1269">
      <c r="A1269" s="8">
        <v>2.0</v>
      </c>
      <c r="B1269" s="15" t="s">
        <v>7664</v>
      </c>
      <c r="C1269" s="16">
        <v>1.4071956E7</v>
      </c>
      <c r="D1269" s="16">
        <v>178.0</v>
      </c>
    </row>
    <row r="1270">
      <c r="A1270" s="8">
        <v>2.0</v>
      </c>
      <c r="B1270" s="15" t="s">
        <v>7664</v>
      </c>
      <c r="C1270" s="16">
        <v>9905660.0</v>
      </c>
      <c r="D1270" s="16">
        <v>0.0</v>
      </c>
    </row>
    <row r="1271">
      <c r="A1271" s="8">
        <v>2.0</v>
      </c>
      <c r="B1271" s="15" t="s">
        <v>7664</v>
      </c>
      <c r="C1271" s="16">
        <v>1.1765274E7</v>
      </c>
      <c r="D1271" s="16">
        <v>0.0</v>
      </c>
    </row>
    <row r="1272">
      <c r="A1272" s="8">
        <v>2.0</v>
      </c>
      <c r="B1272" s="15" t="s">
        <v>7664</v>
      </c>
      <c r="C1272" s="16">
        <v>124378.0</v>
      </c>
      <c r="D1272" s="16">
        <v>0.0</v>
      </c>
    </row>
    <row r="1273">
      <c r="A1273" s="8">
        <v>2.0</v>
      </c>
      <c r="B1273" s="15" t="s">
        <v>7664</v>
      </c>
      <c r="C1273" s="16">
        <v>5740402.0</v>
      </c>
      <c r="D1273" s="16">
        <v>66.0</v>
      </c>
    </row>
    <row r="1274">
      <c r="A1274" s="8">
        <v>2.0</v>
      </c>
      <c r="B1274" s="15" t="s">
        <v>7664</v>
      </c>
      <c r="C1274" s="16">
        <v>1.0813598E7</v>
      </c>
      <c r="D1274" s="16">
        <v>0.0</v>
      </c>
    </row>
    <row r="1275">
      <c r="A1275" s="8">
        <v>2.0</v>
      </c>
      <c r="B1275" s="15" t="s">
        <v>7664</v>
      </c>
      <c r="C1275" s="16">
        <v>300785.0</v>
      </c>
      <c r="D1275" s="16">
        <v>0.0</v>
      </c>
    </row>
    <row r="1276">
      <c r="A1276" s="8">
        <v>2.0</v>
      </c>
      <c r="B1276" s="15" t="s">
        <v>7664</v>
      </c>
      <c r="C1276" s="16">
        <v>21796.0</v>
      </c>
      <c r="D1276" s="16">
        <v>0.0</v>
      </c>
    </row>
    <row r="1277">
      <c r="A1277" s="8">
        <v>2.0</v>
      </c>
      <c r="B1277" s="15" t="s">
        <v>7664</v>
      </c>
      <c r="C1277" s="16">
        <v>136128.0</v>
      </c>
      <c r="D1277" s="16">
        <v>0.0</v>
      </c>
    </row>
    <row r="1278">
      <c r="A1278" s="8">
        <v>2.0</v>
      </c>
      <c r="B1278" s="15" t="s">
        <v>7664</v>
      </c>
      <c r="C1278" s="16">
        <v>80587.0</v>
      </c>
      <c r="D1278" s="16">
        <v>405.0</v>
      </c>
    </row>
    <row r="1279">
      <c r="A1279" s="8">
        <v>2.0</v>
      </c>
      <c r="B1279" s="15" t="s">
        <v>7664</v>
      </c>
      <c r="C1279" s="16">
        <v>8139954.0</v>
      </c>
      <c r="D1279" s="16">
        <v>0.0</v>
      </c>
    </row>
    <row r="1280">
      <c r="A1280" s="8">
        <v>2.0</v>
      </c>
      <c r="B1280" s="15" t="s">
        <v>7664</v>
      </c>
      <c r="C1280" s="16">
        <v>8435578.0</v>
      </c>
      <c r="D1280" s="16">
        <v>269.0</v>
      </c>
    </row>
    <row r="1281">
      <c r="A1281" s="8">
        <v>2.0</v>
      </c>
      <c r="B1281" s="15" t="s">
        <v>7664</v>
      </c>
      <c r="C1281" s="16">
        <v>2.4341268E7</v>
      </c>
      <c r="D1281" s="16">
        <v>269.0</v>
      </c>
    </row>
    <row r="1282">
      <c r="A1282" s="8">
        <v>2.0</v>
      </c>
      <c r="B1282" s="15" t="s">
        <v>7664</v>
      </c>
      <c r="C1282" s="16">
        <v>1754485.0</v>
      </c>
      <c r="D1282" s="16">
        <v>0.0</v>
      </c>
    </row>
    <row r="1283">
      <c r="A1283" s="8">
        <v>2.0</v>
      </c>
      <c r="B1283" s="15" t="s">
        <v>7664</v>
      </c>
      <c r="C1283" s="16">
        <v>1450679.0</v>
      </c>
      <c r="D1283" s="16">
        <v>0.0</v>
      </c>
    </row>
    <row r="1284">
      <c r="A1284" s="8">
        <v>2.0</v>
      </c>
      <c r="B1284" s="15" t="s">
        <v>7664</v>
      </c>
      <c r="C1284" s="16">
        <v>1.2184194E7</v>
      </c>
      <c r="D1284" s="16">
        <v>0.0</v>
      </c>
    </row>
    <row r="1285">
      <c r="A1285" s="8">
        <v>2.0</v>
      </c>
      <c r="B1285" s="15" t="s">
        <v>7664</v>
      </c>
      <c r="C1285" s="16">
        <v>1.3246084E7</v>
      </c>
      <c r="D1285" s="16">
        <v>644.0</v>
      </c>
    </row>
    <row r="1286">
      <c r="A1286" s="8">
        <v>2.0</v>
      </c>
      <c r="B1286" s="15" t="s">
        <v>7664</v>
      </c>
      <c r="C1286" s="16">
        <v>624273.0</v>
      </c>
      <c r="D1286" s="16">
        <v>0.0</v>
      </c>
    </row>
    <row r="1287">
      <c r="A1287" s="8">
        <v>2.0</v>
      </c>
      <c r="B1287" s="15" t="s">
        <v>7664</v>
      </c>
      <c r="C1287" s="16">
        <v>1.398844E7</v>
      </c>
      <c r="D1287" s="16">
        <v>0.0</v>
      </c>
    </row>
    <row r="1288">
      <c r="A1288" s="8">
        <v>2.0</v>
      </c>
      <c r="B1288" s="15" t="s">
        <v>7664</v>
      </c>
      <c r="C1288" s="16">
        <v>640240.0</v>
      </c>
      <c r="D1288" s="16">
        <v>0.0</v>
      </c>
    </row>
    <row r="1289">
      <c r="A1289" s="8">
        <v>2.0</v>
      </c>
      <c r="B1289" s="15" t="s">
        <v>7664</v>
      </c>
      <c r="C1289" s="16">
        <v>187288.0</v>
      </c>
      <c r="D1289" s="16">
        <v>0.0</v>
      </c>
    </row>
    <row r="1290">
      <c r="A1290" s="8">
        <v>2.0</v>
      </c>
      <c r="B1290" s="15" t="s">
        <v>7664</v>
      </c>
      <c r="C1290" s="16">
        <v>72493.0</v>
      </c>
      <c r="D1290" s="16">
        <v>74.0</v>
      </c>
    </row>
    <row r="1291">
      <c r="A1291" s="8">
        <v>2.0</v>
      </c>
      <c r="B1291" s="15" t="s">
        <v>7664</v>
      </c>
      <c r="C1291" s="16">
        <v>177621.0</v>
      </c>
      <c r="D1291" s="16">
        <v>0.0</v>
      </c>
    </row>
    <row r="1292">
      <c r="A1292" s="8">
        <v>2.0</v>
      </c>
      <c r="B1292" s="15" t="s">
        <v>7664</v>
      </c>
      <c r="C1292" s="16">
        <v>426344.0</v>
      </c>
      <c r="D1292" s="16">
        <v>74.0</v>
      </c>
    </row>
    <row r="1293">
      <c r="A1293" s="8">
        <v>2.0</v>
      </c>
      <c r="B1293" s="15" t="s">
        <v>7664</v>
      </c>
      <c r="C1293" s="16">
        <v>2.0929955E7</v>
      </c>
      <c r="D1293" s="16">
        <v>74.0</v>
      </c>
    </row>
    <row r="1294">
      <c r="A1294" s="8">
        <v>2.0</v>
      </c>
      <c r="B1294" s="15" t="s">
        <v>7664</v>
      </c>
      <c r="C1294" s="16">
        <v>54399.0</v>
      </c>
      <c r="D1294" s="16">
        <v>74.0</v>
      </c>
    </row>
    <row r="1295">
      <c r="A1295" s="8">
        <v>2.0</v>
      </c>
      <c r="B1295" s="15" t="s">
        <v>7664</v>
      </c>
      <c r="C1295" s="16">
        <v>196576.0</v>
      </c>
      <c r="D1295" s="16">
        <v>0.0</v>
      </c>
    </row>
    <row r="1296">
      <c r="A1296" s="8">
        <v>2.0</v>
      </c>
      <c r="B1296" s="15" t="s">
        <v>7664</v>
      </c>
      <c r="C1296" s="16">
        <v>7355.0</v>
      </c>
      <c r="D1296" s="16">
        <v>178.0</v>
      </c>
    </row>
    <row r="1297">
      <c r="A1297" s="8">
        <v>2.0</v>
      </c>
      <c r="B1297" s="15" t="s">
        <v>7664</v>
      </c>
      <c r="C1297" s="16">
        <v>297638.0</v>
      </c>
      <c r="D1297" s="16">
        <v>74.0</v>
      </c>
    </row>
    <row r="1298">
      <c r="A1298" s="8">
        <v>2.0</v>
      </c>
      <c r="B1298" s="15" t="s">
        <v>7664</v>
      </c>
      <c r="C1298" s="16">
        <v>8067722.0</v>
      </c>
      <c r="D1298" s="16">
        <v>0.0</v>
      </c>
    </row>
    <row r="1299">
      <c r="A1299" s="8">
        <v>2.0</v>
      </c>
      <c r="B1299" s="15" t="s">
        <v>7664</v>
      </c>
      <c r="C1299" s="16">
        <v>5150524.0</v>
      </c>
      <c r="D1299" s="16">
        <v>0.0</v>
      </c>
    </row>
    <row r="1300">
      <c r="A1300" s="8">
        <v>2.0</v>
      </c>
      <c r="B1300" s="15" t="s">
        <v>7664</v>
      </c>
      <c r="C1300" s="16">
        <v>4841666.0</v>
      </c>
      <c r="D1300" s="16">
        <v>4411.0</v>
      </c>
    </row>
    <row r="1301">
      <c r="A1301" s="8">
        <v>2.0</v>
      </c>
      <c r="B1301" s="15" t="s">
        <v>7664</v>
      </c>
      <c r="C1301" s="16">
        <v>1707941.0</v>
      </c>
      <c r="D1301" s="16">
        <v>0.0</v>
      </c>
    </row>
    <row r="1302">
      <c r="A1302" s="8">
        <v>2.0</v>
      </c>
      <c r="B1302" s="15" t="s">
        <v>7664</v>
      </c>
      <c r="C1302" s="16">
        <v>123484.0</v>
      </c>
      <c r="D1302" s="16">
        <v>74.0</v>
      </c>
    </row>
    <row r="1303">
      <c r="A1303" s="8">
        <v>2.0</v>
      </c>
      <c r="B1303" s="15" t="s">
        <v>7664</v>
      </c>
      <c r="C1303" s="16">
        <v>1727107.0</v>
      </c>
      <c r="D1303" s="16">
        <v>74.0</v>
      </c>
    </row>
    <row r="1304">
      <c r="A1304" s="8">
        <v>2.0</v>
      </c>
      <c r="B1304" s="15" t="s">
        <v>7664</v>
      </c>
      <c r="C1304" s="16">
        <v>209003.0</v>
      </c>
      <c r="D1304" s="16">
        <v>0.0</v>
      </c>
    </row>
    <row r="1305">
      <c r="A1305" s="8">
        <v>2.0</v>
      </c>
      <c r="B1305" s="15" t="s">
        <v>7664</v>
      </c>
      <c r="C1305" s="16">
        <v>5393622.0</v>
      </c>
      <c r="D1305" s="16">
        <v>386.0</v>
      </c>
    </row>
    <row r="1306">
      <c r="A1306" s="8">
        <v>2.0</v>
      </c>
      <c r="B1306" s="15" t="s">
        <v>7664</v>
      </c>
      <c r="C1306" s="16">
        <v>1002068.0</v>
      </c>
      <c r="D1306" s="16">
        <v>0.0</v>
      </c>
    </row>
    <row r="1307">
      <c r="A1307" s="8">
        <v>2.0</v>
      </c>
      <c r="B1307" s="15" t="s">
        <v>7664</v>
      </c>
      <c r="C1307" s="16">
        <v>1.223834E7</v>
      </c>
      <c r="D1307" s="16">
        <v>74.0</v>
      </c>
    </row>
    <row r="1308">
      <c r="A1308" s="8">
        <v>2.0</v>
      </c>
      <c r="B1308" s="15" t="s">
        <v>7664</v>
      </c>
      <c r="C1308" s="16">
        <v>1.5202467E7</v>
      </c>
      <c r="D1308" s="16">
        <v>2495.0</v>
      </c>
    </row>
    <row r="1309">
      <c r="A1309" s="8">
        <v>2.0</v>
      </c>
      <c r="B1309" s="15" t="s">
        <v>7664</v>
      </c>
      <c r="C1309" s="16">
        <v>1.0374952E7</v>
      </c>
      <c r="D1309" s="16">
        <v>74.0</v>
      </c>
    </row>
    <row r="1310">
      <c r="A1310" s="8">
        <v>2.0</v>
      </c>
      <c r="B1310" s="15" t="s">
        <v>7664</v>
      </c>
      <c r="C1310" s="16">
        <v>335642.0</v>
      </c>
      <c r="D1310" s="16">
        <v>74.0</v>
      </c>
    </row>
    <row r="1311">
      <c r="A1311" s="8">
        <v>2.0</v>
      </c>
      <c r="B1311" s="15" t="s">
        <v>7664</v>
      </c>
      <c r="C1311" s="16">
        <v>8146604.0</v>
      </c>
      <c r="D1311" s="16">
        <v>178.0</v>
      </c>
    </row>
    <row r="1312">
      <c r="A1312" s="8">
        <v>2.0</v>
      </c>
      <c r="B1312" s="15" t="s">
        <v>7664</v>
      </c>
      <c r="C1312" s="16">
        <v>1.3794886E7</v>
      </c>
      <c r="D1312" s="16">
        <v>74.0</v>
      </c>
    </row>
    <row r="1313">
      <c r="A1313" s="8">
        <v>2.0</v>
      </c>
      <c r="B1313" s="15" t="s">
        <v>7664</v>
      </c>
      <c r="C1313" s="16">
        <v>9644006.0</v>
      </c>
      <c r="D1313" s="16">
        <v>74.0</v>
      </c>
    </row>
    <row r="1314">
      <c r="A1314" s="8">
        <v>2.0</v>
      </c>
      <c r="B1314" s="15" t="s">
        <v>7664</v>
      </c>
      <c r="C1314" s="16">
        <v>1.4539532E7</v>
      </c>
      <c r="D1314" s="16">
        <v>0.0</v>
      </c>
    </row>
    <row r="1315">
      <c r="A1315" s="8">
        <v>2.0</v>
      </c>
      <c r="B1315" s="15" t="s">
        <v>7664</v>
      </c>
      <c r="C1315" s="16">
        <v>1.7086352E7</v>
      </c>
      <c r="D1315" s="16">
        <v>74.0</v>
      </c>
    </row>
    <row r="1316">
      <c r="A1316" s="8">
        <v>2.0</v>
      </c>
      <c r="B1316" s="15" t="s">
        <v>7664</v>
      </c>
      <c r="C1316" s="16">
        <v>1.7699452E7</v>
      </c>
      <c r="D1316" s="16">
        <v>0.0</v>
      </c>
    </row>
    <row r="1317">
      <c r="A1317" s="8">
        <v>2.0</v>
      </c>
      <c r="B1317" s="15" t="s">
        <v>7664</v>
      </c>
      <c r="C1317" s="16">
        <v>1.7770318E7</v>
      </c>
      <c r="D1317" s="16">
        <v>74.0</v>
      </c>
    </row>
    <row r="1318">
      <c r="A1318" s="8">
        <v>2.0</v>
      </c>
      <c r="B1318" s="15" t="s">
        <v>7664</v>
      </c>
      <c r="C1318" s="16">
        <v>1.7893228E7</v>
      </c>
      <c r="D1318" s="16">
        <v>74.0</v>
      </c>
    </row>
    <row r="1319">
      <c r="A1319" s="8">
        <v>2.0</v>
      </c>
      <c r="B1319" s="15" t="s">
        <v>7664</v>
      </c>
      <c r="C1319" s="16">
        <v>1.9125021E7</v>
      </c>
      <c r="D1319" s="16">
        <v>0.0</v>
      </c>
    </row>
    <row r="1320">
      <c r="A1320" s="8">
        <v>2.0</v>
      </c>
      <c r="B1320" s="15" t="s">
        <v>7664</v>
      </c>
      <c r="C1320" s="16">
        <v>1.9826791E7</v>
      </c>
      <c r="D1320" s="16">
        <v>0.0</v>
      </c>
    </row>
    <row r="1321">
      <c r="A1321" s="8">
        <v>2.0</v>
      </c>
      <c r="B1321" s="15" t="s">
        <v>7664</v>
      </c>
      <c r="C1321" s="16">
        <v>799139.0</v>
      </c>
      <c r="D1321" s="16">
        <v>0.0</v>
      </c>
    </row>
    <row r="1322">
      <c r="A1322" s="8">
        <v>2.0</v>
      </c>
      <c r="B1322" s="15" t="s">
        <v>7664</v>
      </c>
      <c r="C1322" s="16">
        <v>1094731.0</v>
      </c>
      <c r="D1322" s="16">
        <v>0.0</v>
      </c>
    </row>
    <row r="1323">
      <c r="A1323" s="8">
        <v>2.0</v>
      </c>
      <c r="B1323" s="15" t="s">
        <v>7664</v>
      </c>
      <c r="C1323" s="16">
        <v>1614205.0</v>
      </c>
      <c r="D1323" s="16">
        <v>74.0</v>
      </c>
    </row>
    <row r="1324">
      <c r="A1324" s="8">
        <v>2.0</v>
      </c>
      <c r="B1324" s="15" t="s">
        <v>7664</v>
      </c>
      <c r="C1324" s="16">
        <v>8636938.0</v>
      </c>
      <c r="D1324" s="16">
        <v>0.0</v>
      </c>
    </row>
    <row r="1325">
      <c r="A1325" s="8">
        <v>2.0</v>
      </c>
      <c r="B1325" s="15" t="s">
        <v>7664</v>
      </c>
      <c r="C1325" s="16">
        <v>470731.0</v>
      </c>
      <c r="D1325" s="16">
        <v>170.0</v>
      </c>
    </row>
    <row r="1326">
      <c r="A1326" s="8">
        <v>2.0</v>
      </c>
      <c r="B1326" s="15" t="s">
        <v>7664</v>
      </c>
      <c r="C1326" s="16">
        <v>2.2018878E7</v>
      </c>
      <c r="D1326" s="16">
        <v>170.0</v>
      </c>
    </row>
    <row r="1327">
      <c r="A1327" s="8">
        <v>2.0</v>
      </c>
      <c r="B1327" s="15" t="s">
        <v>7664</v>
      </c>
      <c r="C1327" s="16">
        <v>108272.0</v>
      </c>
      <c r="D1327" s="16">
        <v>282.0</v>
      </c>
    </row>
    <row r="1328">
      <c r="A1328" s="8">
        <v>2.0</v>
      </c>
      <c r="B1328" s="15" t="s">
        <v>7664</v>
      </c>
      <c r="C1328" s="16">
        <v>2372984.0</v>
      </c>
      <c r="D1328" s="16">
        <v>0.0</v>
      </c>
    </row>
    <row r="1329">
      <c r="A1329" s="8">
        <v>2.0</v>
      </c>
      <c r="B1329" s="15" t="s">
        <v>7664</v>
      </c>
      <c r="C1329" s="16">
        <v>2.1287377E7</v>
      </c>
      <c r="D1329" s="16">
        <v>0.0</v>
      </c>
    </row>
    <row r="1330">
      <c r="A1330" s="8">
        <v>2.0</v>
      </c>
      <c r="B1330" s="15" t="s">
        <v>7664</v>
      </c>
      <c r="C1330" s="16">
        <v>596199.0</v>
      </c>
      <c r="D1330" s="16">
        <v>0.0</v>
      </c>
    </row>
    <row r="1331">
      <c r="A1331" s="8">
        <v>2.0</v>
      </c>
      <c r="B1331" s="15" t="s">
        <v>7664</v>
      </c>
      <c r="C1331" s="16">
        <v>317723.0</v>
      </c>
      <c r="D1331" s="16">
        <v>58.0</v>
      </c>
    </row>
    <row r="1332">
      <c r="A1332" s="8">
        <v>2.0</v>
      </c>
      <c r="B1332" s="15" t="s">
        <v>7664</v>
      </c>
      <c r="C1332" s="16">
        <v>2.0286847E7</v>
      </c>
      <c r="D1332" s="16">
        <v>74.0</v>
      </c>
    </row>
    <row r="1333">
      <c r="A1333" s="8">
        <v>2.0</v>
      </c>
      <c r="B1333" s="15" t="s">
        <v>7664</v>
      </c>
      <c r="C1333" s="16">
        <v>469071.0</v>
      </c>
      <c r="D1333" s="16">
        <v>74.0</v>
      </c>
    </row>
    <row r="1334">
      <c r="A1334" s="8">
        <v>2.0</v>
      </c>
      <c r="B1334" s="15" t="s">
        <v>7664</v>
      </c>
      <c r="C1334" s="16">
        <v>344363.0</v>
      </c>
      <c r="D1334" s="16">
        <v>74.0</v>
      </c>
    </row>
    <row r="1335">
      <c r="A1335" s="8">
        <v>2.0</v>
      </c>
      <c r="B1335" s="15" t="s">
        <v>7664</v>
      </c>
      <c r="C1335" s="16">
        <v>1014803.0</v>
      </c>
      <c r="D1335" s="16">
        <v>0.0</v>
      </c>
    </row>
    <row r="1336">
      <c r="A1336" s="8">
        <v>2.0</v>
      </c>
      <c r="B1336" s="15" t="s">
        <v>7664</v>
      </c>
      <c r="C1336" s="16">
        <v>1.8976337E7</v>
      </c>
      <c r="D1336" s="16">
        <v>74.0</v>
      </c>
    </row>
    <row r="1337">
      <c r="A1337" s="8">
        <v>2.0</v>
      </c>
      <c r="B1337" s="15" t="s">
        <v>7664</v>
      </c>
      <c r="C1337" s="16">
        <v>1580103.0</v>
      </c>
      <c r="D1337" s="16">
        <v>477.0</v>
      </c>
    </row>
    <row r="1338">
      <c r="A1338" s="8">
        <v>2.0</v>
      </c>
      <c r="B1338" s="15" t="s">
        <v>7664</v>
      </c>
      <c r="C1338" s="16">
        <v>1.8423936E7</v>
      </c>
      <c r="D1338" s="16">
        <v>74.0</v>
      </c>
    </row>
    <row r="1339">
      <c r="A1339" s="8">
        <v>2.0</v>
      </c>
      <c r="B1339" s="15" t="s">
        <v>7664</v>
      </c>
      <c r="C1339" s="16">
        <v>371325.0</v>
      </c>
      <c r="D1339" s="16">
        <v>0.0</v>
      </c>
    </row>
    <row r="1340">
      <c r="A1340" s="8">
        <v>2.0</v>
      </c>
      <c r="B1340" s="15" t="s">
        <v>7664</v>
      </c>
      <c r="C1340" s="16">
        <v>330013.0</v>
      </c>
      <c r="D1340" s="16">
        <v>0.0</v>
      </c>
    </row>
    <row r="1341">
      <c r="A1341" s="8">
        <v>2.0</v>
      </c>
      <c r="B1341" s="15" t="s">
        <v>7664</v>
      </c>
      <c r="C1341" s="16">
        <v>1.4163866E7</v>
      </c>
      <c r="D1341" s="16">
        <v>0.0</v>
      </c>
    </row>
    <row r="1342">
      <c r="A1342" s="8">
        <v>2.0</v>
      </c>
      <c r="B1342" s="15" t="s">
        <v>7664</v>
      </c>
      <c r="C1342" s="16">
        <v>52734.0</v>
      </c>
      <c r="D1342" s="16">
        <v>74.0</v>
      </c>
    </row>
    <row r="1343">
      <c r="A1343" s="8">
        <v>2.0</v>
      </c>
      <c r="B1343" s="15" t="s">
        <v>7664</v>
      </c>
      <c r="C1343" s="16">
        <v>168792.0</v>
      </c>
      <c r="D1343" s="16">
        <v>0.0</v>
      </c>
    </row>
    <row r="1344">
      <c r="A1344" s="8">
        <v>2.0</v>
      </c>
      <c r="B1344" s="15" t="s">
        <v>7664</v>
      </c>
      <c r="C1344" s="16">
        <v>2.1778371E7</v>
      </c>
      <c r="D1344" s="16">
        <v>469.0</v>
      </c>
    </row>
    <row r="1345">
      <c r="A1345" s="8">
        <v>2.0</v>
      </c>
      <c r="B1345" s="15" t="s">
        <v>7664</v>
      </c>
      <c r="C1345" s="16">
        <v>1.6426139E7</v>
      </c>
      <c r="D1345" s="16">
        <v>0.0</v>
      </c>
    </row>
    <row r="1346">
      <c r="A1346" s="8">
        <v>2.0</v>
      </c>
      <c r="B1346" s="15" t="s">
        <v>7664</v>
      </c>
      <c r="C1346" s="16">
        <v>1.102394E7</v>
      </c>
      <c r="D1346" s="16">
        <v>1510.0</v>
      </c>
    </row>
    <row r="1347">
      <c r="A1347" s="8">
        <v>2.0</v>
      </c>
      <c r="B1347" s="15" t="s">
        <v>7664</v>
      </c>
      <c r="C1347" s="16">
        <v>2.339192E7</v>
      </c>
      <c r="D1347" s="16">
        <v>0.0</v>
      </c>
    </row>
    <row r="1348">
      <c r="A1348" s="8">
        <v>2.0</v>
      </c>
      <c r="B1348" s="15" t="s">
        <v>7664</v>
      </c>
      <c r="C1348" s="16">
        <v>1929129.0</v>
      </c>
      <c r="D1348" s="16">
        <v>0.0</v>
      </c>
    </row>
    <row r="1349">
      <c r="A1349" s="8">
        <v>2.0</v>
      </c>
      <c r="B1349" s="15" t="s">
        <v>7664</v>
      </c>
      <c r="C1349" s="16">
        <v>2788974.0</v>
      </c>
      <c r="D1349" s="16">
        <v>0.0</v>
      </c>
    </row>
    <row r="1350">
      <c r="A1350" s="8">
        <v>2.0</v>
      </c>
      <c r="B1350" s="15" t="s">
        <v>7664</v>
      </c>
      <c r="C1350" s="16">
        <v>160393.0</v>
      </c>
      <c r="D1350" s="16">
        <v>540.0</v>
      </c>
    </row>
    <row r="1351">
      <c r="A1351" s="8">
        <v>2.0</v>
      </c>
      <c r="B1351" s="15" t="s">
        <v>7664</v>
      </c>
      <c r="C1351" s="16">
        <v>2.3141636E7</v>
      </c>
      <c r="D1351" s="16">
        <v>540.0</v>
      </c>
    </row>
    <row r="1352">
      <c r="A1352" s="8">
        <v>2.0</v>
      </c>
      <c r="B1352" s="15" t="s">
        <v>7664</v>
      </c>
      <c r="C1352" s="16">
        <v>2.252472E7</v>
      </c>
      <c r="D1352" s="16">
        <v>269.0</v>
      </c>
    </row>
    <row r="1353">
      <c r="A1353" s="8">
        <v>2.0</v>
      </c>
      <c r="B1353" s="15" t="s">
        <v>7664</v>
      </c>
      <c r="C1353" s="16">
        <v>884664.0</v>
      </c>
      <c r="D1353" s="16">
        <v>2391.0</v>
      </c>
    </row>
    <row r="1354">
      <c r="A1354" s="8">
        <v>2.0</v>
      </c>
      <c r="B1354" s="15" t="s">
        <v>7664</v>
      </c>
      <c r="C1354" s="16">
        <v>9299803.0</v>
      </c>
      <c r="D1354" s="16">
        <v>2391.0</v>
      </c>
    </row>
    <row r="1355">
      <c r="A1355" s="8">
        <v>2.0</v>
      </c>
      <c r="B1355" s="15" t="s">
        <v>7664</v>
      </c>
      <c r="C1355" s="16">
        <v>4722624.0</v>
      </c>
      <c r="D1355" s="16">
        <v>0.0</v>
      </c>
    </row>
    <row r="1356">
      <c r="A1356" s="8">
        <v>2.0</v>
      </c>
      <c r="B1356" s="15" t="s">
        <v>7664</v>
      </c>
      <c r="C1356" s="16">
        <v>1.9715335E7</v>
      </c>
      <c r="D1356" s="16">
        <v>594.0</v>
      </c>
    </row>
    <row r="1357">
      <c r="A1357" s="8">
        <v>2.0</v>
      </c>
      <c r="B1357" s="15" t="s">
        <v>7664</v>
      </c>
      <c r="C1357" s="16">
        <v>1313139.0</v>
      </c>
      <c r="D1357" s="16">
        <v>0.0</v>
      </c>
    </row>
    <row r="1358">
      <c r="A1358" s="8">
        <v>2.0</v>
      </c>
      <c r="B1358" s="15" t="s">
        <v>7664</v>
      </c>
      <c r="C1358" s="16">
        <v>618869.0</v>
      </c>
      <c r="D1358" s="16">
        <v>0.0</v>
      </c>
    </row>
    <row r="1359">
      <c r="A1359" s="8">
        <v>2.0</v>
      </c>
      <c r="B1359" s="15" t="s">
        <v>7664</v>
      </c>
      <c r="C1359" s="16">
        <v>6069480.0</v>
      </c>
      <c r="D1359" s="16">
        <v>0.0</v>
      </c>
    </row>
    <row r="1360">
      <c r="A1360" s="8">
        <v>2.0</v>
      </c>
      <c r="B1360" s="15" t="s">
        <v>7664</v>
      </c>
      <c r="C1360" s="16">
        <v>1.1965548E7</v>
      </c>
      <c r="D1360" s="16">
        <v>74.0</v>
      </c>
    </row>
    <row r="1361">
      <c r="A1361" s="8">
        <v>2.0</v>
      </c>
      <c r="B1361" s="15" t="s">
        <v>7664</v>
      </c>
      <c r="C1361" s="16">
        <v>842223.0</v>
      </c>
      <c r="D1361" s="16">
        <v>74.0</v>
      </c>
    </row>
    <row r="1362">
      <c r="A1362" s="8">
        <v>2.0</v>
      </c>
      <c r="B1362" s="15" t="s">
        <v>7664</v>
      </c>
      <c r="C1362" s="16">
        <v>1063560.0</v>
      </c>
      <c r="D1362" s="16">
        <v>74.0</v>
      </c>
    </row>
    <row r="1363">
      <c r="A1363" s="8">
        <v>2.0</v>
      </c>
      <c r="B1363" s="15" t="s">
        <v>7664</v>
      </c>
      <c r="C1363" s="16">
        <v>1538741.0</v>
      </c>
      <c r="D1363" s="16">
        <v>74.0</v>
      </c>
    </row>
    <row r="1364">
      <c r="A1364" s="8">
        <v>2.0</v>
      </c>
      <c r="B1364" s="15" t="s">
        <v>7664</v>
      </c>
      <c r="C1364" s="16">
        <v>1.1329542E7</v>
      </c>
      <c r="D1364" s="16">
        <v>0.0</v>
      </c>
    </row>
    <row r="1365">
      <c r="A1365" s="8">
        <v>2.0</v>
      </c>
      <c r="B1365" s="15" t="s">
        <v>7664</v>
      </c>
      <c r="C1365" s="16">
        <v>787312.0</v>
      </c>
      <c r="D1365" s="16">
        <v>0.0</v>
      </c>
    </row>
    <row r="1366">
      <c r="A1366" s="8">
        <v>2.0</v>
      </c>
      <c r="B1366" s="15" t="s">
        <v>7664</v>
      </c>
      <c r="C1366" s="16">
        <v>2.3323544E7</v>
      </c>
      <c r="D1366" s="16">
        <v>0.0</v>
      </c>
    </row>
    <row r="1367">
      <c r="A1367" s="8">
        <v>2.0</v>
      </c>
      <c r="B1367" s="15" t="s">
        <v>7664</v>
      </c>
      <c r="C1367" s="16">
        <v>4678774.0</v>
      </c>
      <c r="D1367" s="16">
        <v>74.0</v>
      </c>
    </row>
    <row r="1368">
      <c r="A1368" s="8">
        <v>2.0</v>
      </c>
      <c r="B1368" s="15" t="s">
        <v>7664</v>
      </c>
      <c r="C1368" s="16">
        <v>559978.0</v>
      </c>
      <c r="D1368" s="16">
        <v>0.0</v>
      </c>
    </row>
    <row r="1369">
      <c r="A1369" s="8">
        <v>2.0</v>
      </c>
      <c r="B1369" s="15" t="s">
        <v>7664</v>
      </c>
      <c r="C1369" s="16">
        <v>69134.0</v>
      </c>
      <c r="D1369" s="16">
        <v>4411.0</v>
      </c>
    </row>
    <row r="1370">
      <c r="A1370" s="8">
        <v>2.0</v>
      </c>
      <c r="B1370" s="15" t="s">
        <v>7664</v>
      </c>
      <c r="C1370" s="16">
        <v>1.0972482E7</v>
      </c>
      <c r="D1370" s="16">
        <v>0.0</v>
      </c>
    </row>
    <row r="1371">
      <c r="A1371" s="8">
        <v>2.0</v>
      </c>
      <c r="B1371" s="15" t="s">
        <v>7664</v>
      </c>
      <c r="C1371" s="16">
        <v>2645992.0</v>
      </c>
      <c r="D1371" s="16">
        <v>74.0</v>
      </c>
    </row>
    <row r="1372">
      <c r="A1372" s="8">
        <v>2.0</v>
      </c>
      <c r="B1372" s="15" t="s">
        <v>7664</v>
      </c>
      <c r="C1372" s="16">
        <v>1120430.0</v>
      </c>
      <c r="D1372" s="16">
        <v>0.0</v>
      </c>
    </row>
    <row r="1373">
      <c r="A1373" s="8">
        <v>2.0</v>
      </c>
      <c r="B1373" s="15" t="s">
        <v>7664</v>
      </c>
      <c r="C1373" s="16">
        <v>1.117416E7</v>
      </c>
      <c r="D1373" s="16">
        <v>74.0</v>
      </c>
    </row>
    <row r="1374">
      <c r="A1374" s="8">
        <v>2.0</v>
      </c>
      <c r="B1374" s="15" t="s">
        <v>7664</v>
      </c>
      <c r="C1374" s="16">
        <v>612283.0</v>
      </c>
      <c r="D1374" s="16">
        <v>0.0</v>
      </c>
    </row>
    <row r="1375">
      <c r="A1375" s="8">
        <v>2.0</v>
      </c>
      <c r="B1375" s="15" t="s">
        <v>7664</v>
      </c>
      <c r="C1375" s="16">
        <v>1231654.0</v>
      </c>
      <c r="D1375" s="16">
        <v>74.0</v>
      </c>
    </row>
    <row r="1376">
      <c r="A1376" s="8">
        <v>2.0</v>
      </c>
      <c r="B1376" s="15" t="s">
        <v>7664</v>
      </c>
      <c r="C1376" s="16">
        <v>31551.0</v>
      </c>
      <c r="D1376" s="16">
        <v>1426.0</v>
      </c>
    </row>
    <row r="1377">
      <c r="A1377" s="8">
        <v>2.0</v>
      </c>
      <c r="B1377" s="15" t="s">
        <v>7664</v>
      </c>
      <c r="C1377" s="16">
        <v>1.2402298E7</v>
      </c>
      <c r="D1377" s="16">
        <v>0.0</v>
      </c>
    </row>
    <row r="1378">
      <c r="A1378" s="8">
        <v>2.0</v>
      </c>
      <c r="B1378" s="15" t="s">
        <v>7664</v>
      </c>
      <c r="C1378" s="16">
        <v>6706990.0</v>
      </c>
      <c r="D1378" s="16">
        <v>269.0</v>
      </c>
    </row>
    <row r="1379">
      <c r="A1379" s="8">
        <v>2.0</v>
      </c>
      <c r="B1379" s="15" t="s">
        <v>7664</v>
      </c>
      <c r="C1379" s="16">
        <v>1.2415446E7</v>
      </c>
      <c r="D1379" s="16">
        <v>269.0</v>
      </c>
    </row>
    <row r="1380">
      <c r="A1380" s="8">
        <v>2.0</v>
      </c>
      <c r="B1380" s="15" t="s">
        <v>7664</v>
      </c>
      <c r="C1380" s="16">
        <v>9736784.0</v>
      </c>
      <c r="D1380" s="16">
        <v>1721.0</v>
      </c>
    </row>
    <row r="1381">
      <c r="A1381" s="8">
        <v>2.0</v>
      </c>
      <c r="B1381" s="15" t="s">
        <v>7664</v>
      </c>
      <c r="C1381" s="16">
        <v>4231622.0</v>
      </c>
      <c r="D1381" s="16">
        <v>0.0</v>
      </c>
    </row>
    <row r="1382">
      <c r="A1382" s="8">
        <v>2.0</v>
      </c>
      <c r="B1382" s="15" t="s">
        <v>7664</v>
      </c>
      <c r="C1382" s="16">
        <v>9548822.0</v>
      </c>
      <c r="D1382" s="16">
        <v>540.0</v>
      </c>
    </row>
    <row r="1383">
      <c r="A1383" s="8">
        <v>2.0</v>
      </c>
      <c r="B1383" s="15" t="s">
        <v>7664</v>
      </c>
      <c r="C1383" s="16">
        <v>9965900.0</v>
      </c>
      <c r="D1383" s="16">
        <v>0.0</v>
      </c>
    </row>
    <row r="1384">
      <c r="A1384" s="8">
        <v>2.0</v>
      </c>
      <c r="B1384" s="15" t="s">
        <v>7664</v>
      </c>
      <c r="C1384" s="16">
        <v>173695.0</v>
      </c>
      <c r="D1384" s="16">
        <v>1943.0</v>
      </c>
    </row>
    <row r="1385">
      <c r="A1385" s="8">
        <v>2.0</v>
      </c>
      <c r="B1385" s="15" t="s">
        <v>7664</v>
      </c>
      <c r="C1385" s="16">
        <v>3697540.0</v>
      </c>
      <c r="D1385" s="16">
        <v>0.0</v>
      </c>
    </row>
    <row r="1386">
      <c r="A1386" s="8">
        <v>2.0</v>
      </c>
      <c r="B1386" s="15" t="s">
        <v>7664</v>
      </c>
      <c r="C1386" s="16">
        <v>1357539.0</v>
      </c>
      <c r="D1386" s="16">
        <v>74.0</v>
      </c>
    </row>
    <row r="1387">
      <c r="A1387" s="8">
        <v>2.0</v>
      </c>
      <c r="B1387" s="15" t="s">
        <v>7664</v>
      </c>
      <c r="C1387" s="16">
        <v>1.157232E7</v>
      </c>
      <c r="D1387" s="16">
        <v>74.0</v>
      </c>
    </row>
    <row r="1388">
      <c r="A1388" s="8">
        <v>2.0</v>
      </c>
      <c r="B1388" s="15" t="s">
        <v>7664</v>
      </c>
      <c r="C1388" s="16">
        <v>8643462.0</v>
      </c>
      <c r="D1388" s="16">
        <v>74.0</v>
      </c>
    </row>
    <row r="1389">
      <c r="A1389" s="8">
        <v>2.0</v>
      </c>
      <c r="B1389" s="15" t="s">
        <v>7664</v>
      </c>
      <c r="C1389" s="16">
        <v>1.0168866E7</v>
      </c>
      <c r="D1389" s="16">
        <v>74.0</v>
      </c>
    </row>
    <row r="1390">
      <c r="A1390" s="8">
        <v>2.0</v>
      </c>
      <c r="B1390" s="15" t="s">
        <v>7664</v>
      </c>
      <c r="C1390" s="16">
        <v>1.6753256E7</v>
      </c>
      <c r="D1390" s="16">
        <v>4411.0</v>
      </c>
    </row>
    <row r="1391">
      <c r="A1391" s="8">
        <v>2.0</v>
      </c>
      <c r="B1391" s="15" t="s">
        <v>7664</v>
      </c>
      <c r="C1391" s="16">
        <v>1.9045575E7</v>
      </c>
      <c r="D1391" s="16">
        <v>74.0</v>
      </c>
    </row>
    <row r="1392">
      <c r="A1392" s="8">
        <v>2.0</v>
      </c>
      <c r="B1392" s="15" t="s">
        <v>7664</v>
      </c>
      <c r="C1392" s="16">
        <v>2.4192328E7</v>
      </c>
      <c r="D1392" s="16">
        <v>0.0</v>
      </c>
    </row>
    <row r="1393">
      <c r="A1393" s="8">
        <v>2.0</v>
      </c>
      <c r="B1393" s="15" t="s">
        <v>7664</v>
      </c>
      <c r="C1393" s="16">
        <v>2.4282108E7</v>
      </c>
      <c r="D1393" s="16">
        <v>2581.0</v>
      </c>
    </row>
    <row r="1394">
      <c r="A1394" s="8">
        <v>2.0</v>
      </c>
      <c r="B1394" s="15" t="s">
        <v>7664</v>
      </c>
      <c r="C1394" s="16">
        <v>362869.0</v>
      </c>
      <c r="D1394" s="16">
        <v>4307.0</v>
      </c>
    </row>
    <row r="1395">
      <c r="A1395" s="8">
        <v>2.0</v>
      </c>
      <c r="B1395" s="15" t="s">
        <v>7664</v>
      </c>
      <c r="C1395" s="16">
        <v>1602815.0</v>
      </c>
      <c r="D1395" s="16">
        <v>0.0</v>
      </c>
    </row>
    <row r="1396">
      <c r="A1396" s="8">
        <v>2.0</v>
      </c>
      <c r="B1396" s="15" t="s">
        <v>7664</v>
      </c>
      <c r="C1396" s="16">
        <v>1.9989453E7</v>
      </c>
      <c r="D1396" s="16">
        <v>0.0</v>
      </c>
    </row>
    <row r="1397">
      <c r="A1397" s="8">
        <v>2.0</v>
      </c>
      <c r="B1397" s="15" t="s">
        <v>7664</v>
      </c>
      <c r="C1397" s="16">
        <v>1199941.0</v>
      </c>
      <c r="D1397" s="16">
        <v>0.0</v>
      </c>
    </row>
    <row r="1398">
      <c r="A1398" s="8">
        <v>2.0</v>
      </c>
      <c r="B1398" s="15" t="s">
        <v>7664</v>
      </c>
      <c r="C1398" s="16">
        <v>1.1859546E7</v>
      </c>
      <c r="D1398" s="16">
        <v>0.0</v>
      </c>
    </row>
    <row r="1399">
      <c r="A1399" s="8">
        <v>2.0</v>
      </c>
      <c r="B1399" s="15" t="s">
        <v>7664</v>
      </c>
      <c r="C1399" s="16">
        <v>1.7418562E7</v>
      </c>
      <c r="D1399" s="16">
        <v>0.0</v>
      </c>
    </row>
    <row r="1400">
      <c r="A1400" s="8">
        <v>2.0</v>
      </c>
      <c r="B1400" s="15" t="s">
        <v>7664</v>
      </c>
      <c r="C1400" s="16">
        <v>2.3205532E7</v>
      </c>
      <c r="D1400" s="16">
        <v>373.0</v>
      </c>
    </row>
    <row r="1401">
      <c r="A1401" s="8">
        <v>2.0</v>
      </c>
      <c r="B1401" s="15" t="s">
        <v>7664</v>
      </c>
      <c r="C1401" s="16">
        <v>5140232.0</v>
      </c>
      <c r="D1401" s="16">
        <v>0.0</v>
      </c>
    </row>
    <row r="1402">
      <c r="A1402" s="8">
        <v>2.0</v>
      </c>
      <c r="B1402" s="15" t="s">
        <v>7664</v>
      </c>
      <c r="C1402" s="16">
        <v>9455070.0</v>
      </c>
      <c r="D1402" s="16">
        <v>0.0</v>
      </c>
    </row>
    <row r="1403">
      <c r="A1403" s="8">
        <v>2.0</v>
      </c>
      <c r="B1403" s="15" t="s">
        <v>7664</v>
      </c>
      <c r="C1403" s="16">
        <v>2.0142211E7</v>
      </c>
      <c r="D1403" s="16">
        <v>3169.0</v>
      </c>
    </row>
    <row r="1404">
      <c r="A1404" s="8">
        <v>2.0</v>
      </c>
      <c r="B1404" s="15" t="s">
        <v>7664</v>
      </c>
      <c r="C1404" s="16">
        <v>9979454.0</v>
      </c>
      <c r="D1404" s="16">
        <v>66.0</v>
      </c>
    </row>
    <row r="1405">
      <c r="A1405" s="8">
        <v>2.0</v>
      </c>
      <c r="B1405" s="15" t="s">
        <v>7664</v>
      </c>
      <c r="C1405" s="16">
        <v>19649.0</v>
      </c>
      <c r="D1405" s="16">
        <v>0.0</v>
      </c>
    </row>
    <row r="1406">
      <c r="A1406" s="8">
        <v>2.0</v>
      </c>
      <c r="B1406" s="15" t="s">
        <v>7664</v>
      </c>
      <c r="C1406" s="16">
        <v>725770.0</v>
      </c>
      <c r="D1406" s="16">
        <v>2599.0</v>
      </c>
    </row>
    <row r="1407">
      <c r="A1407" s="8">
        <v>2.0</v>
      </c>
      <c r="B1407" s="15" t="s">
        <v>7664</v>
      </c>
      <c r="C1407" s="16">
        <v>1.7194988E7</v>
      </c>
      <c r="D1407" s="16">
        <v>74.0</v>
      </c>
    </row>
    <row r="1408">
      <c r="A1408" s="8">
        <v>2.0</v>
      </c>
      <c r="B1408" s="15" t="s">
        <v>7664</v>
      </c>
      <c r="C1408" s="16">
        <v>1.9377427E7</v>
      </c>
      <c r="D1408" s="16">
        <v>0.0</v>
      </c>
    </row>
    <row r="1409">
      <c r="A1409" s="8">
        <v>2.0</v>
      </c>
      <c r="B1409" s="15" t="s">
        <v>7664</v>
      </c>
      <c r="C1409" s="16">
        <v>2.1562887E7</v>
      </c>
      <c r="D1409" s="16">
        <v>74.0</v>
      </c>
    </row>
    <row r="1410">
      <c r="A1410" s="8">
        <v>2.0</v>
      </c>
      <c r="B1410" s="15" t="s">
        <v>7664</v>
      </c>
      <c r="C1410" s="16">
        <v>7984316.0</v>
      </c>
      <c r="D1410" s="16">
        <v>74.0</v>
      </c>
    </row>
    <row r="1411">
      <c r="A1411" s="8">
        <v>2.0</v>
      </c>
      <c r="B1411" s="15" t="s">
        <v>7664</v>
      </c>
      <c r="C1411" s="16">
        <v>1.05243E7</v>
      </c>
      <c r="D1411" s="16">
        <v>2391.0</v>
      </c>
    </row>
    <row r="1412">
      <c r="A1412" s="8">
        <v>2.0</v>
      </c>
      <c r="B1412" s="15" t="s">
        <v>7663</v>
      </c>
      <c r="C1412" s="16">
        <v>38456.0</v>
      </c>
      <c r="D1412" s="16">
        <v>260.0</v>
      </c>
    </row>
    <row r="1413">
      <c r="A1413" s="8">
        <v>2.0</v>
      </c>
      <c r="B1413" s="15" t="s">
        <v>7663</v>
      </c>
      <c r="C1413" s="16">
        <v>1.1387012E7</v>
      </c>
      <c r="D1413" s="16">
        <v>104.0</v>
      </c>
    </row>
    <row r="1414">
      <c r="A1414" s="8">
        <v>2.0</v>
      </c>
      <c r="B1414" s="15" t="s">
        <v>7663</v>
      </c>
      <c r="C1414" s="16">
        <v>1.8319648E7</v>
      </c>
      <c r="D1414" s="16">
        <v>52.0</v>
      </c>
    </row>
    <row r="1415">
      <c r="A1415" s="8">
        <v>2.0</v>
      </c>
      <c r="B1415" s="15" t="s">
        <v>7663</v>
      </c>
      <c r="C1415" s="16">
        <v>2.361224E7</v>
      </c>
      <c r="D1415" s="16">
        <v>0.0</v>
      </c>
    </row>
    <row r="1416">
      <c r="A1416" s="8">
        <v>2.0</v>
      </c>
      <c r="B1416" s="15" t="s">
        <v>7663</v>
      </c>
      <c r="C1416" s="16">
        <v>2056597.0</v>
      </c>
      <c r="D1416" s="16">
        <v>9375.0</v>
      </c>
    </row>
    <row r="1417">
      <c r="A1417" s="8">
        <v>2.0</v>
      </c>
      <c r="B1417" s="15" t="s">
        <v>7663</v>
      </c>
      <c r="C1417" s="16">
        <v>8385940.0</v>
      </c>
      <c r="D1417" s="16">
        <v>104.0</v>
      </c>
    </row>
    <row r="1418">
      <c r="A1418" s="8">
        <v>2.0</v>
      </c>
      <c r="B1418" s="15" t="s">
        <v>7663</v>
      </c>
      <c r="C1418" s="16">
        <v>1.437984E7</v>
      </c>
      <c r="D1418" s="16">
        <v>208.0</v>
      </c>
    </row>
    <row r="1419">
      <c r="A1419" s="8">
        <v>2.0</v>
      </c>
      <c r="B1419" s="15" t="s">
        <v>7663</v>
      </c>
      <c r="C1419" s="16">
        <v>8638486.0</v>
      </c>
      <c r="D1419" s="16">
        <v>2221.0</v>
      </c>
    </row>
    <row r="1420">
      <c r="A1420" s="8">
        <v>2.0</v>
      </c>
      <c r="B1420" s="15" t="s">
        <v>7663</v>
      </c>
      <c r="C1420" s="16">
        <v>487518.0</v>
      </c>
      <c r="D1420" s="16">
        <v>1211.0</v>
      </c>
    </row>
    <row r="1421">
      <c r="A1421" s="8">
        <v>2.0</v>
      </c>
      <c r="B1421" s="15" t="s">
        <v>7663</v>
      </c>
      <c r="C1421" s="16">
        <v>105894.0</v>
      </c>
      <c r="D1421" s="16">
        <v>52.0</v>
      </c>
    </row>
    <row r="1422">
      <c r="A1422" s="8">
        <v>2.0</v>
      </c>
      <c r="B1422" s="15" t="s">
        <v>7663</v>
      </c>
      <c r="C1422" s="16">
        <v>51867.0</v>
      </c>
      <c r="D1422" s="16">
        <v>0.0</v>
      </c>
    </row>
    <row r="1423">
      <c r="A1423" s="8">
        <v>2.0</v>
      </c>
      <c r="B1423" s="15" t="s">
        <v>7663</v>
      </c>
      <c r="C1423" s="16">
        <v>323857.0</v>
      </c>
      <c r="D1423" s="16">
        <v>0.0</v>
      </c>
    </row>
    <row r="1424">
      <c r="A1424" s="8">
        <v>2.0</v>
      </c>
      <c r="B1424" s="15" t="s">
        <v>7663</v>
      </c>
      <c r="C1424" s="16">
        <v>232980.0</v>
      </c>
      <c r="D1424" s="16">
        <v>0.0</v>
      </c>
    </row>
    <row r="1425">
      <c r="A1425" s="8">
        <v>2.0</v>
      </c>
      <c r="B1425" s="15" t="s">
        <v>7663</v>
      </c>
      <c r="C1425" s="16">
        <v>521669.0</v>
      </c>
      <c r="D1425" s="16">
        <v>0.0</v>
      </c>
    </row>
    <row r="1426">
      <c r="A1426" s="8">
        <v>2.0</v>
      </c>
      <c r="B1426" s="15" t="s">
        <v>7663</v>
      </c>
      <c r="C1426" s="16">
        <v>1.9552727E7</v>
      </c>
      <c r="D1426" s="16">
        <v>0.0</v>
      </c>
    </row>
    <row r="1427">
      <c r="A1427" s="8">
        <v>2.0</v>
      </c>
      <c r="B1427" s="15" t="s">
        <v>7663</v>
      </c>
      <c r="C1427" s="16">
        <v>166411.0</v>
      </c>
      <c r="D1427" s="16">
        <v>0.0</v>
      </c>
    </row>
    <row r="1428">
      <c r="A1428" s="8">
        <v>2.0</v>
      </c>
      <c r="B1428" s="15" t="s">
        <v>7663</v>
      </c>
      <c r="C1428" s="16">
        <v>6886744.0</v>
      </c>
      <c r="D1428" s="16">
        <v>52.0</v>
      </c>
    </row>
    <row r="1429">
      <c r="A1429" s="8">
        <v>2.0</v>
      </c>
      <c r="B1429" s="15" t="s">
        <v>7663</v>
      </c>
      <c r="C1429" s="16">
        <v>1.8736931E7</v>
      </c>
      <c r="D1429" s="16">
        <v>0.0</v>
      </c>
    </row>
    <row r="1430">
      <c r="A1430" s="8">
        <v>2.0</v>
      </c>
      <c r="B1430" s="15" t="s">
        <v>7663</v>
      </c>
      <c r="C1430" s="16">
        <v>355605.0</v>
      </c>
      <c r="D1430" s="16">
        <v>412.0</v>
      </c>
    </row>
    <row r="1431">
      <c r="A1431" s="8">
        <v>2.0</v>
      </c>
      <c r="B1431" s="15" t="s">
        <v>7663</v>
      </c>
      <c r="C1431" s="16">
        <v>962754.0</v>
      </c>
      <c r="D1431" s="16">
        <v>52.0</v>
      </c>
    </row>
    <row r="1432">
      <c r="A1432" s="8">
        <v>2.0</v>
      </c>
      <c r="B1432" s="15" t="s">
        <v>7663</v>
      </c>
      <c r="C1432" s="16">
        <v>5533564.0</v>
      </c>
      <c r="D1432" s="16">
        <v>364.0</v>
      </c>
    </row>
    <row r="1433">
      <c r="A1433" s="8">
        <v>2.0</v>
      </c>
      <c r="B1433" s="15" t="s">
        <v>7663</v>
      </c>
      <c r="C1433" s="16">
        <v>60647.0</v>
      </c>
      <c r="D1433" s="16">
        <v>0.0</v>
      </c>
    </row>
    <row r="1434">
      <c r="A1434" s="8">
        <v>2.0</v>
      </c>
      <c r="B1434" s="15" t="s">
        <v>7663</v>
      </c>
      <c r="C1434" s="16">
        <v>4390932.0</v>
      </c>
      <c r="D1434" s="16">
        <v>104.0</v>
      </c>
    </row>
    <row r="1435">
      <c r="A1435" s="8">
        <v>2.0</v>
      </c>
      <c r="B1435" s="15" t="s">
        <v>7663</v>
      </c>
      <c r="C1435" s="16">
        <v>31825.0</v>
      </c>
      <c r="D1435" s="16">
        <v>0.0</v>
      </c>
    </row>
    <row r="1436">
      <c r="A1436" s="8">
        <v>2.0</v>
      </c>
      <c r="B1436" s="15" t="s">
        <v>7663</v>
      </c>
      <c r="C1436" s="16">
        <v>4288488.0</v>
      </c>
      <c r="D1436" s="16">
        <v>0.0</v>
      </c>
    </row>
    <row r="1437">
      <c r="A1437" s="8">
        <v>2.0</v>
      </c>
      <c r="B1437" s="15" t="s">
        <v>7663</v>
      </c>
      <c r="C1437" s="16">
        <v>4234978.0</v>
      </c>
      <c r="D1437" s="16">
        <v>104.0</v>
      </c>
    </row>
    <row r="1438">
      <c r="A1438" s="8">
        <v>2.0</v>
      </c>
      <c r="B1438" s="15" t="s">
        <v>7663</v>
      </c>
      <c r="C1438" s="16">
        <v>355988.0</v>
      </c>
      <c r="D1438" s="16">
        <v>441.0</v>
      </c>
    </row>
    <row r="1439">
      <c r="A1439" s="8">
        <v>2.0</v>
      </c>
      <c r="B1439" s="15" t="s">
        <v>7663</v>
      </c>
      <c r="C1439" s="16">
        <v>291854.0</v>
      </c>
      <c r="D1439" s="16">
        <v>0.0</v>
      </c>
    </row>
    <row r="1440">
      <c r="A1440" s="8">
        <v>2.0</v>
      </c>
      <c r="B1440" s="15" t="s">
        <v>7663</v>
      </c>
      <c r="C1440" s="16">
        <v>1.1839256E7</v>
      </c>
      <c r="D1440" s="16">
        <v>156.0</v>
      </c>
    </row>
    <row r="1441">
      <c r="A1441" s="8">
        <v>2.0</v>
      </c>
      <c r="B1441" s="15" t="s">
        <v>7663</v>
      </c>
      <c r="C1441" s="16">
        <v>1.3337726E7</v>
      </c>
      <c r="D1441" s="16">
        <v>0.0</v>
      </c>
    </row>
    <row r="1442">
      <c r="A1442" s="8">
        <v>2.0</v>
      </c>
      <c r="B1442" s="15" t="s">
        <v>7663</v>
      </c>
      <c r="C1442" s="16">
        <v>350356.0</v>
      </c>
      <c r="D1442" s="16">
        <v>5219.0</v>
      </c>
    </row>
    <row r="1443">
      <c r="A1443" s="8">
        <v>2.0</v>
      </c>
      <c r="B1443" s="15" t="s">
        <v>7663</v>
      </c>
      <c r="C1443" s="16">
        <v>1.1429854E7</v>
      </c>
      <c r="D1443" s="16">
        <v>0.0</v>
      </c>
    </row>
    <row r="1444">
      <c r="A1444" s="8">
        <v>2.0</v>
      </c>
      <c r="B1444" s="15" t="s">
        <v>7663</v>
      </c>
      <c r="C1444" s="16">
        <v>312785.0</v>
      </c>
      <c r="D1444" s="16">
        <v>1314.0</v>
      </c>
    </row>
    <row r="1445">
      <c r="A1445" s="8">
        <v>2.0</v>
      </c>
      <c r="B1445" s="15" t="s">
        <v>7663</v>
      </c>
      <c r="C1445" s="16">
        <v>279197.0</v>
      </c>
      <c r="D1445" s="16">
        <v>501.0</v>
      </c>
    </row>
    <row r="1446">
      <c r="A1446" s="8">
        <v>2.0</v>
      </c>
      <c r="B1446" s="15" t="s">
        <v>7663</v>
      </c>
      <c r="C1446" s="16">
        <v>348394.0</v>
      </c>
      <c r="D1446" s="16">
        <v>0.0</v>
      </c>
    </row>
    <row r="1447">
      <c r="A1447" s="8">
        <v>2.0</v>
      </c>
      <c r="B1447" s="15" t="s">
        <v>7663</v>
      </c>
      <c r="C1447" s="16">
        <v>577010.0</v>
      </c>
      <c r="D1447" s="16">
        <v>1779.0</v>
      </c>
    </row>
    <row r="1448">
      <c r="A1448" s="8">
        <v>2.0</v>
      </c>
      <c r="B1448" s="15" t="s">
        <v>7663</v>
      </c>
      <c r="C1448" s="16">
        <v>11742.0</v>
      </c>
      <c r="D1448" s="16">
        <v>1345.0</v>
      </c>
    </row>
    <row r="1449">
      <c r="A1449" s="8">
        <v>2.0</v>
      </c>
      <c r="B1449" s="15" t="s">
        <v>7663</v>
      </c>
      <c r="C1449" s="16">
        <v>888644.0</v>
      </c>
      <c r="D1449" s="16">
        <v>0.0</v>
      </c>
    </row>
    <row r="1450">
      <c r="A1450" s="8">
        <v>2.0</v>
      </c>
      <c r="B1450" s="15" t="s">
        <v>7663</v>
      </c>
      <c r="C1450" s="16">
        <v>1.1386452E7</v>
      </c>
      <c r="D1450" s="16">
        <v>1944.0</v>
      </c>
    </row>
    <row r="1451">
      <c r="A1451" s="8">
        <v>2.0</v>
      </c>
      <c r="B1451" s="15" t="s">
        <v>7663</v>
      </c>
      <c r="C1451" s="16">
        <v>8224008.0</v>
      </c>
      <c r="D1451" s="16">
        <v>10945.0</v>
      </c>
    </row>
    <row r="1452">
      <c r="A1452" s="8">
        <v>2.0</v>
      </c>
      <c r="B1452" s="15" t="s">
        <v>7663</v>
      </c>
      <c r="C1452" s="16">
        <v>1.6814022E7</v>
      </c>
      <c r="D1452" s="16">
        <v>1995.0</v>
      </c>
    </row>
    <row r="1453">
      <c r="A1453" s="8">
        <v>2.0</v>
      </c>
      <c r="B1453" s="15" t="s">
        <v>7663</v>
      </c>
      <c r="C1453" s="16">
        <v>1.3307232E7</v>
      </c>
      <c r="D1453" s="16">
        <v>1498.0</v>
      </c>
    </row>
    <row r="1454">
      <c r="A1454" s="8">
        <v>2.0</v>
      </c>
      <c r="B1454" s="15" t="s">
        <v>7663</v>
      </c>
      <c r="C1454" s="16">
        <v>1126772.0</v>
      </c>
      <c r="D1454" s="16">
        <v>0.0</v>
      </c>
    </row>
    <row r="1455">
      <c r="A1455" s="8">
        <v>2.0</v>
      </c>
      <c r="B1455" s="15" t="s">
        <v>7663</v>
      </c>
      <c r="C1455" s="16">
        <v>1.9724001E7</v>
      </c>
      <c r="D1455" s="16">
        <v>150.0</v>
      </c>
    </row>
    <row r="1456">
      <c r="A1456" s="8">
        <v>2.0</v>
      </c>
      <c r="B1456" s="15" t="s">
        <v>7663</v>
      </c>
      <c r="C1456" s="16">
        <v>1.4277706E7</v>
      </c>
      <c r="D1456" s="16">
        <v>0.0</v>
      </c>
    </row>
    <row r="1457">
      <c r="A1457" s="8">
        <v>2.0</v>
      </c>
      <c r="B1457" s="15" t="s">
        <v>7663</v>
      </c>
      <c r="C1457" s="16">
        <v>669943.0</v>
      </c>
      <c r="D1457" s="16">
        <v>971.0</v>
      </c>
    </row>
    <row r="1458">
      <c r="A1458" s="8">
        <v>2.0</v>
      </c>
      <c r="B1458" s="15" t="s">
        <v>7663</v>
      </c>
      <c r="C1458" s="16">
        <v>1.6339109E7</v>
      </c>
      <c r="D1458" s="16">
        <v>0.0</v>
      </c>
    </row>
    <row r="1459">
      <c r="A1459" s="8">
        <v>2.0</v>
      </c>
      <c r="B1459" s="15" t="s">
        <v>7663</v>
      </c>
      <c r="C1459" s="16">
        <v>7637832.0</v>
      </c>
      <c r="D1459" s="16">
        <v>52.0</v>
      </c>
    </row>
    <row r="1460">
      <c r="A1460" s="8">
        <v>2.0</v>
      </c>
      <c r="B1460" s="15" t="s">
        <v>7663</v>
      </c>
      <c r="C1460" s="16">
        <v>91405.0</v>
      </c>
      <c r="D1460" s="16">
        <v>2377.0</v>
      </c>
    </row>
    <row r="1461">
      <c r="A1461" s="8">
        <v>2.0</v>
      </c>
      <c r="B1461" s="15" t="s">
        <v>7663</v>
      </c>
      <c r="C1461" s="16">
        <v>6548.0</v>
      </c>
      <c r="D1461" s="16">
        <v>0.0</v>
      </c>
    </row>
    <row r="1462">
      <c r="A1462" s="8">
        <v>2.0</v>
      </c>
      <c r="B1462" s="15" t="s">
        <v>7663</v>
      </c>
      <c r="C1462" s="16">
        <v>87967.0</v>
      </c>
      <c r="D1462" s="16">
        <v>520.0</v>
      </c>
    </row>
    <row r="1463">
      <c r="A1463" s="8">
        <v>2.0</v>
      </c>
      <c r="B1463" s="15" t="s">
        <v>7663</v>
      </c>
      <c r="C1463" s="16">
        <v>1.004115E7</v>
      </c>
      <c r="D1463" s="16">
        <v>52.0</v>
      </c>
    </row>
    <row r="1464">
      <c r="A1464" s="8">
        <v>2.0</v>
      </c>
      <c r="B1464" s="15" t="s">
        <v>7663</v>
      </c>
      <c r="C1464" s="16">
        <v>3227684.0</v>
      </c>
      <c r="D1464" s="16">
        <v>52.0</v>
      </c>
    </row>
    <row r="1465">
      <c r="A1465" s="8">
        <v>2.0</v>
      </c>
      <c r="B1465" s="15" t="s">
        <v>7663</v>
      </c>
      <c r="C1465" s="16">
        <v>150855.0</v>
      </c>
      <c r="D1465" s="16">
        <v>0.0</v>
      </c>
    </row>
    <row r="1466">
      <c r="A1466" s="8">
        <v>2.0</v>
      </c>
      <c r="B1466" s="15" t="s">
        <v>7663</v>
      </c>
      <c r="C1466" s="16">
        <v>1.9364417E7</v>
      </c>
      <c r="D1466" s="16">
        <v>104.0</v>
      </c>
    </row>
    <row r="1467">
      <c r="A1467" s="8">
        <v>2.0</v>
      </c>
      <c r="B1467" s="15" t="s">
        <v>7663</v>
      </c>
      <c r="C1467" s="16">
        <v>1.7370824E7</v>
      </c>
      <c r="D1467" s="16">
        <v>0.0</v>
      </c>
    </row>
    <row r="1468">
      <c r="A1468" s="8">
        <v>2.0</v>
      </c>
      <c r="B1468" s="15" t="s">
        <v>7663</v>
      </c>
      <c r="C1468" s="16">
        <v>1.0565434E7</v>
      </c>
      <c r="D1468" s="16">
        <v>0.0</v>
      </c>
    </row>
    <row r="1469">
      <c r="A1469" s="8">
        <v>2.0</v>
      </c>
      <c r="B1469" s="15" t="s">
        <v>7663</v>
      </c>
      <c r="C1469" s="16">
        <v>1094619.0</v>
      </c>
      <c r="D1469" s="16">
        <v>0.0</v>
      </c>
    </row>
    <row r="1470">
      <c r="A1470" s="8">
        <v>2.0</v>
      </c>
      <c r="B1470" s="15" t="s">
        <v>7663</v>
      </c>
      <c r="C1470" s="16">
        <v>7827.0</v>
      </c>
      <c r="D1470" s="16">
        <v>52.0</v>
      </c>
    </row>
    <row r="1471">
      <c r="A1471" s="8">
        <v>2.0</v>
      </c>
      <c r="B1471" s="15" t="s">
        <v>7663</v>
      </c>
      <c r="C1471" s="16">
        <v>2784034.0</v>
      </c>
      <c r="D1471" s="16">
        <v>0.0</v>
      </c>
    </row>
    <row r="1472">
      <c r="A1472" s="8">
        <v>2.0</v>
      </c>
      <c r="B1472" s="15" t="s">
        <v>7663</v>
      </c>
      <c r="C1472" s="16">
        <v>1.4013514E7</v>
      </c>
      <c r="D1472" s="16">
        <v>52.0</v>
      </c>
    </row>
    <row r="1473">
      <c r="A1473" s="8">
        <v>2.0</v>
      </c>
      <c r="B1473" s="15" t="s">
        <v>7663</v>
      </c>
      <c r="C1473" s="16">
        <v>1.9017975E7</v>
      </c>
      <c r="D1473" s="16">
        <v>0.0</v>
      </c>
    </row>
    <row r="1474">
      <c r="A1474" s="8">
        <v>2.0</v>
      </c>
      <c r="B1474" s="15" t="s">
        <v>7663</v>
      </c>
      <c r="C1474" s="16">
        <v>1.0065174E7</v>
      </c>
      <c r="D1474" s="16">
        <v>0.0</v>
      </c>
    </row>
    <row r="1475">
      <c r="A1475" s="8">
        <v>2.0</v>
      </c>
      <c r="B1475" s="15" t="s">
        <v>7663</v>
      </c>
      <c r="C1475" s="16">
        <v>9624520.0</v>
      </c>
      <c r="D1475" s="16">
        <v>308.0</v>
      </c>
    </row>
    <row r="1476">
      <c r="A1476" s="8">
        <v>2.0</v>
      </c>
      <c r="B1476" s="15" t="s">
        <v>7663</v>
      </c>
      <c r="C1476" s="16">
        <v>6157978.0</v>
      </c>
      <c r="D1476" s="16">
        <v>104.0</v>
      </c>
    </row>
    <row r="1477">
      <c r="A1477" s="8">
        <v>2.0</v>
      </c>
      <c r="B1477" s="15" t="s">
        <v>7663</v>
      </c>
      <c r="C1477" s="16">
        <v>1451601.0</v>
      </c>
      <c r="D1477" s="16">
        <v>0.0</v>
      </c>
    </row>
    <row r="1478">
      <c r="A1478" s="8">
        <v>2.0</v>
      </c>
      <c r="B1478" s="15" t="s">
        <v>7663</v>
      </c>
      <c r="C1478" s="16">
        <v>2.0326119E7</v>
      </c>
      <c r="D1478" s="16">
        <v>0.0</v>
      </c>
    </row>
    <row r="1479">
      <c r="A1479" s="8">
        <v>2.0</v>
      </c>
      <c r="B1479" s="15" t="s">
        <v>7663</v>
      </c>
      <c r="C1479" s="16">
        <v>9513726.0</v>
      </c>
      <c r="D1479" s="16">
        <v>104.0</v>
      </c>
    </row>
    <row r="1480">
      <c r="A1480" s="8">
        <v>2.0</v>
      </c>
      <c r="B1480" s="15" t="s">
        <v>7663</v>
      </c>
      <c r="C1480" s="16">
        <v>780478.0</v>
      </c>
      <c r="D1480" s="16">
        <v>454.0</v>
      </c>
    </row>
    <row r="1481">
      <c r="A1481" s="8">
        <v>2.0</v>
      </c>
      <c r="B1481" s="15" t="s">
        <v>7663</v>
      </c>
      <c r="C1481" s="16">
        <v>284955.0</v>
      </c>
      <c r="D1481" s="16">
        <v>674.0</v>
      </c>
    </row>
    <row r="1482">
      <c r="A1482" s="8">
        <v>2.0</v>
      </c>
      <c r="B1482" s="15" t="s">
        <v>7663</v>
      </c>
      <c r="C1482" s="16">
        <v>3024764.0</v>
      </c>
      <c r="D1482" s="16">
        <v>0.0</v>
      </c>
    </row>
    <row r="1483">
      <c r="A1483" s="8">
        <v>2.0</v>
      </c>
      <c r="B1483" s="15" t="s">
        <v>7663</v>
      </c>
      <c r="C1483" s="16">
        <v>1.0517004E7</v>
      </c>
      <c r="D1483" s="16">
        <v>104.0</v>
      </c>
    </row>
    <row r="1484">
      <c r="A1484" s="8">
        <v>2.0</v>
      </c>
      <c r="B1484" s="15" t="s">
        <v>7663</v>
      </c>
      <c r="C1484" s="16">
        <v>256277.0</v>
      </c>
      <c r="D1484" s="16">
        <v>0.0</v>
      </c>
    </row>
    <row r="1485">
      <c r="A1485" s="8">
        <v>2.0</v>
      </c>
      <c r="B1485" s="15" t="s">
        <v>7663</v>
      </c>
      <c r="C1485" s="16">
        <v>1.0178252E7</v>
      </c>
      <c r="D1485" s="16">
        <v>0.0</v>
      </c>
    </row>
    <row r="1486">
      <c r="A1486" s="8">
        <v>2.0</v>
      </c>
      <c r="B1486" s="15" t="s">
        <v>7663</v>
      </c>
      <c r="C1486" s="16">
        <v>85917.0</v>
      </c>
      <c r="D1486" s="16">
        <v>0.0</v>
      </c>
    </row>
    <row r="1487">
      <c r="A1487" s="8">
        <v>2.0</v>
      </c>
      <c r="B1487" s="15" t="s">
        <v>7663</v>
      </c>
      <c r="C1487" s="16">
        <v>8036154.0</v>
      </c>
      <c r="D1487" s="16">
        <v>104.0</v>
      </c>
    </row>
    <row r="1488">
      <c r="A1488" s="8">
        <v>2.0</v>
      </c>
      <c r="B1488" s="15" t="s">
        <v>7663</v>
      </c>
      <c r="C1488" s="16">
        <v>1225145.0</v>
      </c>
      <c r="D1488" s="16">
        <v>0.0</v>
      </c>
    </row>
    <row r="1489">
      <c r="A1489" s="8">
        <v>2.0</v>
      </c>
      <c r="B1489" s="15" t="s">
        <v>7663</v>
      </c>
      <c r="C1489" s="16">
        <v>1.0749814E7</v>
      </c>
      <c r="D1489" s="16">
        <v>104.0</v>
      </c>
    </row>
    <row r="1490">
      <c r="A1490" s="8">
        <v>2.0</v>
      </c>
      <c r="B1490" s="15" t="s">
        <v>7663</v>
      </c>
      <c r="C1490" s="16">
        <v>406727.0</v>
      </c>
      <c r="D1490" s="16">
        <v>104.0</v>
      </c>
    </row>
    <row r="1491">
      <c r="A1491" s="8">
        <v>2.0</v>
      </c>
      <c r="B1491" s="15" t="s">
        <v>7663</v>
      </c>
      <c r="C1491" s="16">
        <v>789398.0</v>
      </c>
      <c r="D1491" s="16">
        <v>364.0</v>
      </c>
    </row>
    <row r="1492">
      <c r="A1492" s="8">
        <v>2.0</v>
      </c>
      <c r="B1492" s="15" t="s">
        <v>7663</v>
      </c>
      <c r="C1492" s="16">
        <v>166060.0</v>
      </c>
      <c r="D1492" s="16">
        <v>104.0</v>
      </c>
    </row>
    <row r="1493">
      <c r="A1493" s="8">
        <v>2.0</v>
      </c>
      <c r="B1493" s="15" t="s">
        <v>7663</v>
      </c>
      <c r="C1493" s="16">
        <v>1.5063929E7</v>
      </c>
      <c r="D1493" s="16">
        <v>0.0</v>
      </c>
    </row>
    <row r="1494">
      <c r="A1494" s="8">
        <v>2.0</v>
      </c>
      <c r="B1494" s="15" t="s">
        <v>7663</v>
      </c>
      <c r="C1494" s="16">
        <v>803187.0</v>
      </c>
      <c r="D1494" s="16">
        <v>0.0</v>
      </c>
    </row>
    <row r="1495">
      <c r="A1495" s="8">
        <v>2.0</v>
      </c>
      <c r="B1495" s="15" t="s">
        <v>7663</v>
      </c>
      <c r="C1495" s="16">
        <v>13730.0</v>
      </c>
      <c r="D1495" s="16">
        <v>327.0</v>
      </c>
    </row>
    <row r="1496">
      <c r="A1496" s="8">
        <v>2.0</v>
      </c>
      <c r="B1496" s="15" t="s">
        <v>7663</v>
      </c>
      <c r="C1496" s="16">
        <v>1517515.0</v>
      </c>
      <c r="D1496" s="16">
        <v>0.0</v>
      </c>
    </row>
    <row r="1497">
      <c r="A1497" s="8">
        <v>2.0</v>
      </c>
      <c r="B1497" s="15" t="s">
        <v>7663</v>
      </c>
      <c r="C1497" s="16">
        <v>22163.0</v>
      </c>
      <c r="D1497" s="16">
        <v>728.0</v>
      </c>
    </row>
    <row r="1498">
      <c r="A1498" s="8">
        <v>2.0</v>
      </c>
      <c r="B1498" s="15" t="s">
        <v>7663</v>
      </c>
      <c r="C1498" s="16">
        <v>443601.0</v>
      </c>
      <c r="D1498" s="16">
        <v>364.0</v>
      </c>
    </row>
    <row r="1499">
      <c r="A1499" s="8">
        <v>2.0</v>
      </c>
      <c r="B1499" s="15" t="s">
        <v>7663</v>
      </c>
      <c r="C1499" s="16">
        <v>119405.0</v>
      </c>
      <c r="D1499" s="16">
        <v>878.0</v>
      </c>
    </row>
    <row r="1500">
      <c r="A1500" s="8">
        <v>2.0</v>
      </c>
      <c r="B1500" s="15" t="s">
        <v>7663</v>
      </c>
      <c r="C1500" s="16">
        <v>289343.0</v>
      </c>
      <c r="D1500" s="16">
        <v>81.0</v>
      </c>
    </row>
    <row r="1501">
      <c r="A1501" s="8">
        <v>2.0</v>
      </c>
      <c r="B1501" s="15" t="s">
        <v>7663</v>
      </c>
      <c r="C1501" s="16">
        <v>7080.0</v>
      </c>
      <c r="D1501" s="16">
        <v>520.0</v>
      </c>
    </row>
    <row r="1502">
      <c r="A1502" s="8">
        <v>2.0</v>
      </c>
      <c r="B1502" s="15" t="s">
        <v>7663</v>
      </c>
      <c r="C1502" s="16">
        <v>154655.0</v>
      </c>
      <c r="D1502" s="16">
        <v>0.0</v>
      </c>
    </row>
    <row r="1503">
      <c r="A1503" s="8">
        <v>2.0</v>
      </c>
      <c r="B1503" s="15" t="s">
        <v>7663</v>
      </c>
      <c r="C1503" s="16">
        <v>816330.0</v>
      </c>
      <c r="D1503" s="16">
        <v>0.0</v>
      </c>
    </row>
    <row r="1504">
      <c r="A1504" s="8">
        <v>2.0</v>
      </c>
      <c r="B1504" s="15" t="s">
        <v>7663</v>
      </c>
      <c r="C1504" s="16">
        <v>2277294.0</v>
      </c>
      <c r="D1504" s="16">
        <v>0.0</v>
      </c>
    </row>
    <row r="1505">
      <c r="A1505" s="8">
        <v>2.0</v>
      </c>
      <c r="B1505" s="15" t="s">
        <v>7663</v>
      </c>
      <c r="C1505" s="16">
        <v>191155.0</v>
      </c>
      <c r="D1505" s="16">
        <v>254.0</v>
      </c>
    </row>
    <row r="1506">
      <c r="A1506" s="8">
        <v>2.0</v>
      </c>
      <c r="B1506" s="15" t="s">
        <v>7663</v>
      </c>
      <c r="C1506" s="16">
        <v>339559.0</v>
      </c>
      <c r="D1506" s="16">
        <v>22.0</v>
      </c>
    </row>
    <row r="1507">
      <c r="A1507" s="8">
        <v>2.0</v>
      </c>
      <c r="B1507" s="15" t="s">
        <v>7663</v>
      </c>
      <c r="C1507" s="16">
        <v>389943.0</v>
      </c>
      <c r="D1507" s="16">
        <v>0.0</v>
      </c>
    </row>
    <row r="1508">
      <c r="A1508" s="8">
        <v>2.0</v>
      </c>
      <c r="B1508" s="15" t="s">
        <v>7663</v>
      </c>
      <c r="C1508" s="16">
        <v>6294970.0</v>
      </c>
      <c r="D1508" s="16">
        <v>208.0</v>
      </c>
    </row>
    <row r="1509">
      <c r="A1509" s="8">
        <v>2.0</v>
      </c>
      <c r="B1509" s="15" t="s">
        <v>7663</v>
      </c>
      <c r="C1509" s="16">
        <v>5196932.0</v>
      </c>
      <c r="D1509" s="16">
        <v>0.0</v>
      </c>
    </row>
    <row r="1510">
      <c r="A1510" s="8">
        <v>2.0</v>
      </c>
      <c r="B1510" s="15" t="s">
        <v>7663</v>
      </c>
      <c r="C1510" s="16">
        <v>269359.0</v>
      </c>
      <c r="D1510" s="16">
        <v>1805.0</v>
      </c>
    </row>
    <row r="1511">
      <c r="A1511" s="8">
        <v>2.0</v>
      </c>
      <c r="B1511" s="15" t="s">
        <v>7663</v>
      </c>
      <c r="C1511" s="16">
        <v>1.2897854E7</v>
      </c>
      <c r="D1511" s="16">
        <v>254.0</v>
      </c>
    </row>
    <row r="1512">
      <c r="A1512" s="8">
        <v>2.0</v>
      </c>
      <c r="B1512" s="15" t="s">
        <v>7663</v>
      </c>
      <c r="C1512" s="16">
        <v>3796036.0</v>
      </c>
      <c r="D1512" s="16">
        <v>0.0</v>
      </c>
    </row>
    <row r="1513">
      <c r="A1513" s="8">
        <v>2.0</v>
      </c>
      <c r="B1513" s="15" t="s">
        <v>7663</v>
      </c>
      <c r="C1513" s="16">
        <v>7435716.0</v>
      </c>
      <c r="D1513" s="16">
        <v>198.0</v>
      </c>
    </row>
    <row r="1514">
      <c r="A1514" s="8">
        <v>2.0</v>
      </c>
      <c r="B1514" s="15" t="s">
        <v>7663</v>
      </c>
      <c r="C1514" s="16">
        <v>1083000.0</v>
      </c>
      <c r="D1514" s="16">
        <v>0.0</v>
      </c>
    </row>
    <row r="1515">
      <c r="A1515" s="8">
        <v>2.0</v>
      </c>
      <c r="B1515" s="15" t="s">
        <v>7663</v>
      </c>
      <c r="C1515" s="16">
        <v>443191.0</v>
      </c>
      <c r="D1515" s="16">
        <v>1965.0</v>
      </c>
    </row>
    <row r="1516">
      <c r="A1516" s="8">
        <v>2.0</v>
      </c>
      <c r="B1516" s="15" t="s">
        <v>7663</v>
      </c>
      <c r="C1516" s="16">
        <v>1653023.0</v>
      </c>
      <c r="D1516" s="16">
        <v>549.0</v>
      </c>
    </row>
    <row r="1517">
      <c r="A1517" s="8">
        <v>2.0</v>
      </c>
      <c r="B1517" s="15" t="s">
        <v>7663</v>
      </c>
      <c r="C1517" s="16">
        <v>51802.0</v>
      </c>
      <c r="D1517" s="16">
        <v>3075.0</v>
      </c>
    </row>
    <row r="1518">
      <c r="A1518" s="8">
        <v>2.0</v>
      </c>
      <c r="B1518" s="15" t="s">
        <v>7663</v>
      </c>
      <c r="C1518" s="16">
        <v>770286.0</v>
      </c>
      <c r="D1518" s="16">
        <v>403.0</v>
      </c>
    </row>
    <row r="1519">
      <c r="A1519" s="8">
        <v>2.0</v>
      </c>
      <c r="B1519" s="15" t="s">
        <v>7663</v>
      </c>
      <c r="C1519" s="16">
        <v>8706128.0</v>
      </c>
      <c r="D1519" s="16">
        <v>341.0</v>
      </c>
    </row>
    <row r="1520">
      <c r="A1520" s="8">
        <v>2.0</v>
      </c>
      <c r="B1520" s="15" t="s">
        <v>7663</v>
      </c>
      <c r="C1520" s="16">
        <v>113143.0</v>
      </c>
      <c r="D1520" s="16">
        <v>5589.0</v>
      </c>
    </row>
    <row r="1521">
      <c r="A1521" s="8">
        <v>2.0</v>
      </c>
      <c r="B1521" s="15" t="s">
        <v>7663</v>
      </c>
      <c r="C1521" s="16">
        <v>8751426.0</v>
      </c>
      <c r="D1521" s="16">
        <v>1340.0</v>
      </c>
    </row>
    <row r="1522">
      <c r="A1522" s="8">
        <v>2.0</v>
      </c>
      <c r="B1522" s="15" t="s">
        <v>7663</v>
      </c>
      <c r="C1522" s="16">
        <v>2.1620717E7</v>
      </c>
      <c r="D1522" s="16">
        <v>1170.0</v>
      </c>
    </row>
    <row r="1523">
      <c r="A1523" s="8">
        <v>2.0</v>
      </c>
      <c r="B1523" s="15" t="s">
        <v>7663</v>
      </c>
      <c r="C1523" s="16">
        <v>1.0640484E7</v>
      </c>
      <c r="D1523" s="16">
        <v>250.0</v>
      </c>
    </row>
    <row r="1524">
      <c r="A1524" s="8">
        <v>2.0</v>
      </c>
      <c r="B1524" s="15" t="s">
        <v>7663</v>
      </c>
      <c r="C1524" s="16">
        <v>1158550.0</v>
      </c>
      <c r="D1524" s="16">
        <v>0.0</v>
      </c>
    </row>
    <row r="1525">
      <c r="A1525" s="8">
        <v>2.0</v>
      </c>
      <c r="B1525" s="15" t="s">
        <v>7663</v>
      </c>
      <c r="C1525" s="16">
        <v>8179368.0</v>
      </c>
      <c r="D1525" s="16">
        <v>0.0</v>
      </c>
    </row>
    <row r="1526">
      <c r="A1526" s="8">
        <v>2.0</v>
      </c>
      <c r="B1526" s="15" t="s">
        <v>7663</v>
      </c>
      <c r="C1526" s="16">
        <v>2.2795992E7</v>
      </c>
      <c r="D1526" s="16">
        <v>1059.0</v>
      </c>
    </row>
    <row r="1527">
      <c r="A1527" s="8">
        <v>2.0</v>
      </c>
      <c r="B1527" s="15" t="s">
        <v>7663</v>
      </c>
      <c r="C1527" s="16">
        <v>226097.0</v>
      </c>
      <c r="D1527" s="16">
        <v>855.0</v>
      </c>
    </row>
    <row r="1528">
      <c r="A1528" s="8">
        <v>2.0</v>
      </c>
      <c r="B1528" s="15" t="s">
        <v>7663</v>
      </c>
      <c r="C1528" s="16">
        <v>2.0316017E7</v>
      </c>
      <c r="D1528" s="16">
        <v>0.0</v>
      </c>
    </row>
    <row r="1529">
      <c r="A1529" s="8">
        <v>2.0</v>
      </c>
      <c r="B1529" s="15" t="s">
        <v>7663</v>
      </c>
      <c r="C1529" s="16">
        <v>9108791.0</v>
      </c>
      <c r="D1529" s="16">
        <v>0.0</v>
      </c>
    </row>
    <row r="1530">
      <c r="A1530" s="8">
        <v>2.0</v>
      </c>
      <c r="B1530" s="15" t="s">
        <v>7663</v>
      </c>
      <c r="C1530" s="16">
        <v>2.379274E7</v>
      </c>
      <c r="D1530" s="16">
        <v>0.0</v>
      </c>
    </row>
    <row r="1531">
      <c r="A1531" s="8">
        <v>2.0</v>
      </c>
      <c r="B1531" s="15" t="s">
        <v>7663</v>
      </c>
      <c r="C1531" s="16">
        <v>1.6914354E7</v>
      </c>
      <c r="D1531" s="16">
        <v>0.0</v>
      </c>
    </row>
    <row r="1532">
      <c r="A1532" s="8">
        <v>2.0</v>
      </c>
      <c r="B1532" s="15" t="s">
        <v>7663</v>
      </c>
      <c r="C1532" s="16">
        <v>1.2333658E7</v>
      </c>
      <c r="D1532" s="16">
        <v>0.0</v>
      </c>
    </row>
    <row r="1533">
      <c r="A1533" s="8">
        <v>2.0</v>
      </c>
      <c r="B1533" s="15" t="s">
        <v>7663</v>
      </c>
      <c r="C1533" s="16">
        <v>1.7104402E7</v>
      </c>
      <c r="D1533" s="16">
        <v>403.0</v>
      </c>
    </row>
    <row r="1534">
      <c r="A1534" s="8">
        <v>2.0</v>
      </c>
      <c r="B1534" s="15" t="s">
        <v>7663</v>
      </c>
      <c r="C1534" s="16">
        <v>3623158.0</v>
      </c>
      <c r="D1534" s="16">
        <v>455.0</v>
      </c>
    </row>
    <row r="1535">
      <c r="A1535" s="8">
        <v>2.0</v>
      </c>
      <c r="B1535" s="15" t="s">
        <v>7663</v>
      </c>
      <c r="C1535" s="16">
        <v>1.1014618E7</v>
      </c>
      <c r="D1535" s="16">
        <v>0.0</v>
      </c>
    </row>
    <row r="1536">
      <c r="A1536" s="8">
        <v>2.0</v>
      </c>
      <c r="B1536" s="15" t="s">
        <v>7663</v>
      </c>
      <c r="C1536" s="16">
        <v>1.0367348E7</v>
      </c>
      <c r="D1536" s="16">
        <v>0.0</v>
      </c>
    </row>
    <row r="1537">
      <c r="A1537" s="8">
        <v>2.0</v>
      </c>
      <c r="B1537" s="15" t="s">
        <v>7663</v>
      </c>
      <c r="C1537" s="16">
        <v>506982.0</v>
      </c>
      <c r="D1537" s="16">
        <v>202.0</v>
      </c>
    </row>
    <row r="1538">
      <c r="A1538" s="8">
        <v>2.0</v>
      </c>
      <c r="B1538" s="15" t="s">
        <v>7663</v>
      </c>
      <c r="C1538" s="16">
        <v>192524.0</v>
      </c>
      <c r="D1538" s="16">
        <v>150.0</v>
      </c>
    </row>
    <row r="1539">
      <c r="A1539" s="8">
        <v>2.0</v>
      </c>
      <c r="B1539" s="15" t="s">
        <v>7663</v>
      </c>
      <c r="C1539" s="16">
        <v>1.0319534E7</v>
      </c>
      <c r="D1539" s="16">
        <v>1263.0</v>
      </c>
    </row>
    <row r="1540">
      <c r="A1540" s="8">
        <v>2.0</v>
      </c>
      <c r="B1540" s="15" t="s">
        <v>7663</v>
      </c>
      <c r="C1540" s="16">
        <v>1.2671242E7</v>
      </c>
      <c r="D1540" s="16">
        <v>1211.0</v>
      </c>
    </row>
    <row r="1541">
      <c r="A1541" s="8">
        <v>2.0</v>
      </c>
      <c r="B1541" s="15" t="s">
        <v>7663</v>
      </c>
      <c r="C1541" s="16">
        <v>1.2166394E7</v>
      </c>
      <c r="D1541" s="16">
        <v>2503.0</v>
      </c>
    </row>
    <row r="1542">
      <c r="A1542" s="8">
        <v>2.0</v>
      </c>
      <c r="B1542" s="15" t="s">
        <v>7663</v>
      </c>
      <c r="C1542" s="16">
        <v>101674.0</v>
      </c>
      <c r="D1542" s="16">
        <v>0.0</v>
      </c>
    </row>
    <row r="1543">
      <c r="A1543" s="8">
        <v>2.0</v>
      </c>
      <c r="B1543" s="15" t="s">
        <v>7663</v>
      </c>
      <c r="C1543" s="16">
        <v>1.0038448E7</v>
      </c>
      <c r="D1543" s="16">
        <v>1040.0</v>
      </c>
    </row>
    <row r="1544">
      <c r="A1544" s="8">
        <v>2.0</v>
      </c>
      <c r="B1544" s="15" t="s">
        <v>7663</v>
      </c>
      <c r="C1544" s="16">
        <v>9726972.0</v>
      </c>
      <c r="D1544" s="16">
        <v>416.0</v>
      </c>
    </row>
    <row r="1545">
      <c r="A1545" s="8">
        <v>2.0</v>
      </c>
      <c r="B1545" s="15" t="s">
        <v>7663</v>
      </c>
      <c r="C1545" s="16">
        <v>9511720.0</v>
      </c>
      <c r="D1545" s="16">
        <v>104.0</v>
      </c>
    </row>
    <row r="1546">
      <c r="A1546" s="8">
        <v>2.0</v>
      </c>
      <c r="B1546" s="15" t="s">
        <v>7663</v>
      </c>
      <c r="C1546" s="16">
        <v>1.003396E7</v>
      </c>
      <c r="D1546" s="16">
        <v>52.0</v>
      </c>
    </row>
    <row r="1547">
      <c r="A1547" s="8">
        <v>2.0</v>
      </c>
      <c r="B1547" s="15" t="s">
        <v>7663</v>
      </c>
      <c r="C1547" s="16">
        <v>1.5083633E7</v>
      </c>
      <c r="D1547" s="16">
        <v>0.0</v>
      </c>
    </row>
    <row r="1548">
      <c r="A1548" s="8">
        <v>2.0</v>
      </c>
      <c r="B1548" s="15" t="s">
        <v>7663</v>
      </c>
      <c r="C1548" s="16">
        <v>1.1371756E7</v>
      </c>
      <c r="D1548" s="16">
        <v>52.0</v>
      </c>
    </row>
    <row r="1549">
      <c r="A1549" s="8">
        <v>2.0</v>
      </c>
      <c r="B1549" s="15" t="s">
        <v>7663</v>
      </c>
      <c r="C1549" s="16">
        <v>186304.0</v>
      </c>
      <c r="D1549" s="16">
        <v>156.0</v>
      </c>
    </row>
    <row r="1550">
      <c r="A1550" s="8">
        <v>2.0</v>
      </c>
      <c r="B1550" s="15" t="s">
        <v>7663</v>
      </c>
      <c r="C1550" s="16">
        <v>1.2679344E7</v>
      </c>
      <c r="D1550" s="16">
        <v>52.0</v>
      </c>
    </row>
    <row r="1551">
      <c r="A1551" s="8">
        <v>2.0</v>
      </c>
      <c r="B1551" s="15" t="s">
        <v>7663</v>
      </c>
      <c r="C1551" s="16">
        <v>1.7755112E7</v>
      </c>
      <c r="D1551" s="16">
        <v>52.0</v>
      </c>
    </row>
    <row r="1552">
      <c r="A1552" s="8">
        <v>2.0</v>
      </c>
      <c r="B1552" s="15" t="s">
        <v>7663</v>
      </c>
      <c r="C1552" s="16">
        <v>1057130.0</v>
      </c>
      <c r="D1552" s="16">
        <v>48.0</v>
      </c>
    </row>
    <row r="1553">
      <c r="A1553" s="8">
        <v>2.0</v>
      </c>
      <c r="B1553" s="15" t="s">
        <v>7663</v>
      </c>
      <c r="C1553" s="16">
        <v>1627631.0</v>
      </c>
      <c r="D1553" s="16">
        <v>0.0</v>
      </c>
    </row>
    <row r="1554">
      <c r="A1554" s="8">
        <v>2.0</v>
      </c>
      <c r="B1554" s="15" t="s">
        <v>7663</v>
      </c>
      <c r="C1554" s="16">
        <v>9201531.0</v>
      </c>
      <c r="D1554" s="16">
        <v>52.0</v>
      </c>
    </row>
    <row r="1555">
      <c r="A1555" s="8">
        <v>2.0</v>
      </c>
      <c r="B1555" s="15" t="s">
        <v>7663</v>
      </c>
      <c r="C1555" s="16">
        <v>1172878.0</v>
      </c>
      <c r="D1555" s="16">
        <v>52.0</v>
      </c>
    </row>
    <row r="1556">
      <c r="A1556" s="8">
        <v>2.0</v>
      </c>
      <c r="B1556" s="15" t="s">
        <v>7663</v>
      </c>
      <c r="C1556" s="16">
        <v>1.23333E7</v>
      </c>
      <c r="D1556" s="16">
        <v>0.0</v>
      </c>
    </row>
    <row r="1557">
      <c r="A1557" s="8">
        <v>2.0</v>
      </c>
      <c r="B1557" s="15" t="s">
        <v>7663</v>
      </c>
      <c r="C1557" s="16">
        <v>5557406.0</v>
      </c>
      <c r="D1557" s="16">
        <v>0.0</v>
      </c>
    </row>
    <row r="1558">
      <c r="A1558" s="8">
        <v>2.0</v>
      </c>
      <c r="B1558" s="15" t="s">
        <v>7663</v>
      </c>
      <c r="C1558" s="16">
        <v>457640.0</v>
      </c>
      <c r="D1558" s="16">
        <v>156.0</v>
      </c>
    </row>
    <row r="1559">
      <c r="A1559" s="8">
        <v>2.0</v>
      </c>
      <c r="B1559" s="15" t="s">
        <v>7663</v>
      </c>
      <c r="C1559" s="16">
        <v>535878.0</v>
      </c>
      <c r="D1559" s="16">
        <v>0.0</v>
      </c>
    </row>
    <row r="1560">
      <c r="A1560" s="8">
        <v>2.0</v>
      </c>
      <c r="B1560" s="15" t="s">
        <v>7663</v>
      </c>
      <c r="C1560" s="16">
        <v>760497.0</v>
      </c>
      <c r="D1560" s="16">
        <v>224.0</v>
      </c>
    </row>
    <row r="1561">
      <c r="A1561" s="8">
        <v>2.0</v>
      </c>
      <c r="B1561" s="15" t="s">
        <v>7663</v>
      </c>
      <c r="C1561" s="16">
        <v>65689.0</v>
      </c>
      <c r="D1561" s="16">
        <v>572.0</v>
      </c>
    </row>
    <row r="1562">
      <c r="A1562" s="8">
        <v>2.0</v>
      </c>
      <c r="B1562" s="15" t="s">
        <v>7663</v>
      </c>
      <c r="C1562" s="16">
        <v>430066.0</v>
      </c>
      <c r="D1562" s="16">
        <v>1000.0</v>
      </c>
    </row>
    <row r="1563">
      <c r="A1563" s="8">
        <v>2.0</v>
      </c>
      <c r="B1563" s="15" t="s">
        <v>7663</v>
      </c>
      <c r="C1563" s="16">
        <v>25296.0</v>
      </c>
      <c r="D1563" s="16">
        <v>0.0</v>
      </c>
    </row>
    <row r="1564">
      <c r="A1564" s="8">
        <v>2.0</v>
      </c>
      <c r="B1564" s="15" t="s">
        <v>7663</v>
      </c>
      <c r="C1564" s="16">
        <v>229535.0</v>
      </c>
      <c r="D1564" s="16">
        <v>0.0</v>
      </c>
    </row>
    <row r="1565">
      <c r="A1565" s="8">
        <v>2.0</v>
      </c>
      <c r="B1565" s="15" t="s">
        <v>7663</v>
      </c>
      <c r="C1565" s="16">
        <v>9313069.0</v>
      </c>
      <c r="D1565" s="16">
        <v>0.0</v>
      </c>
    </row>
    <row r="1566">
      <c r="A1566" s="8">
        <v>2.0</v>
      </c>
      <c r="B1566" s="15" t="s">
        <v>7663</v>
      </c>
      <c r="C1566" s="16">
        <v>728375.0</v>
      </c>
      <c r="D1566" s="16">
        <v>599.0</v>
      </c>
    </row>
    <row r="1567">
      <c r="A1567" s="8">
        <v>2.0</v>
      </c>
      <c r="B1567" s="15" t="s">
        <v>7663</v>
      </c>
      <c r="C1567" s="16">
        <v>2630622.0</v>
      </c>
      <c r="D1567" s="16">
        <v>649.0</v>
      </c>
    </row>
    <row r="1568">
      <c r="A1568" s="8">
        <v>2.0</v>
      </c>
      <c r="B1568" s="15" t="s">
        <v>7663</v>
      </c>
      <c r="C1568" s="16">
        <v>8813215.0</v>
      </c>
      <c r="D1568" s="16">
        <v>150.0</v>
      </c>
    </row>
    <row r="1569">
      <c r="A1569" s="8">
        <v>2.0</v>
      </c>
      <c r="B1569" s="15" t="s">
        <v>7663</v>
      </c>
      <c r="C1569" s="16">
        <v>1.462941E7</v>
      </c>
      <c r="D1569" s="16">
        <v>0.0</v>
      </c>
    </row>
    <row r="1570">
      <c r="A1570" s="8">
        <v>2.0</v>
      </c>
      <c r="B1570" s="15" t="s">
        <v>7663</v>
      </c>
      <c r="C1570" s="16">
        <v>2.245526E7</v>
      </c>
      <c r="D1570" s="16">
        <v>150.0</v>
      </c>
    </row>
    <row r="1571">
      <c r="A1571" s="8">
        <v>2.0</v>
      </c>
      <c r="B1571" s="15" t="s">
        <v>7663</v>
      </c>
      <c r="C1571" s="16">
        <v>2305468.0</v>
      </c>
      <c r="D1571" s="16">
        <v>754.0</v>
      </c>
    </row>
    <row r="1572">
      <c r="A1572" s="8">
        <v>2.0</v>
      </c>
      <c r="B1572" s="15" t="s">
        <v>7663</v>
      </c>
      <c r="C1572" s="16">
        <v>8180976.0</v>
      </c>
      <c r="D1572" s="16">
        <v>1318.0</v>
      </c>
    </row>
    <row r="1573">
      <c r="A1573" s="8">
        <v>2.0</v>
      </c>
      <c r="B1573" s="15" t="s">
        <v>7663</v>
      </c>
      <c r="C1573" s="16">
        <v>1192008.0</v>
      </c>
      <c r="D1573" s="16">
        <v>337.0</v>
      </c>
    </row>
    <row r="1574">
      <c r="A1574" s="8">
        <v>2.0</v>
      </c>
      <c r="B1574" s="15" t="s">
        <v>7663</v>
      </c>
      <c r="C1574" s="16">
        <v>1.7758914E7</v>
      </c>
      <c r="D1574" s="16">
        <v>0.0</v>
      </c>
    </row>
    <row r="1575">
      <c r="A1575" s="8">
        <v>2.0</v>
      </c>
      <c r="B1575" s="15" t="s">
        <v>7663</v>
      </c>
      <c r="C1575" s="16">
        <v>1.9012149E7</v>
      </c>
      <c r="D1575" s="16">
        <v>950.0</v>
      </c>
    </row>
    <row r="1576">
      <c r="A1576" s="8">
        <v>2.0</v>
      </c>
      <c r="B1576" s="15" t="s">
        <v>7663</v>
      </c>
      <c r="C1576" s="16">
        <v>1.9031713E7</v>
      </c>
      <c r="D1576" s="16">
        <v>0.0</v>
      </c>
    </row>
    <row r="1577">
      <c r="A1577" s="8">
        <v>2.0</v>
      </c>
      <c r="B1577" s="15" t="s">
        <v>7663</v>
      </c>
      <c r="C1577" s="16">
        <v>1.9267233E7</v>
      </c>
      <c r="D1577" s="16">
        <v>820.0</v>
      </c>
    </row>
    <row r="1578">
      <c r="A1578" s="8">
        <v>2.0</v>
      </c>
      <c r="B1578" s="15" t="s">
        <v>7663</v>
      </c>
      <c r="C1578" s="16">
        <v>2.0280169E7</v>
      </c>
      <c r="D1578" s="16">
        <v>0.0</v>
      </c>
    </row>
    <row r="1579">
      <c r="A1579" s="8">
        <v>2.0</v>
      </c>
      <c r="B1579" s="15" t="s">
        <v>7663</v>
      </c>
      <c r="C1579" s="16">
        <v>2.1931038E7</v>
      </c>
      <c r="D1579" s="16">
        <v>570.0</v>
      </c>
    </row>
    <row r="1580">
      <c r="A1580" s="8">
        <v>2.0</v>
      </c>
      <c r="B1580" s="15" t="s">
        <v>7663</v>
      </c>
      <c r="C1580" s="16">
        <v>1751109.0</v>
      </c>
      <c r="D1580" s="16">
        <v>104.0</v>
      </c>
    </row>
    <row r="1581">
      <c r="A1581" s="8">
        <v>2.0</v>
      </c>
      <c r="B1581" s="15" t="s">
        <v>7663</v>
      </c>
      <c r="C1581" s="16">
        <v>3042208.0</v>
      </c>
      <c r="D1581" s="16">
        <v>0.0</v>
      </c>
    </row>
    <row r="1582">
      <c r="A1582" s="8">
        <v>2.0</v>
      </c>
      <c r="B1582" s="15" t="s">
        <v>7663</v>
      </c>
      <c r="C1582" s="16">
        <v>1520765.0</v>
      </c>
      <c r="D1582" s="16">
        <v>104.0</v>
      </c>
    </row>
    <row r="1583">
      <c r="A1583" s="8">
        <v>2.0</v>
      </c>
      <c r="B1583" s="15" t="s">
        <v>7663</v>
      </c>
      <c r="C1583" s="16">
        <v>87031.0</v>
      </c>
      <c r="D1583" s="16">
        <v>0.0</v>
      </c>
    </row>
    <row r="1584">
      <c r="A1584" s="8">
        <v>2.0</v>
      </c>
      <c r="B1584" s="15" t="s">
        <v>7663</v>
      </c>
      <c r="C1584" s="16">
        <v>659066.0</v>
      </c>
      <c r="D1584" s="16">
        <v>0.0</v>
      </c>
    </row>
    <row r="1585">
      <c r="A1585" s="8">
        <v>2.0</v>
      </c>
      <c r="B1585" s="15" t="s">
        <v>7663</v>
      </c>
      <c r="C1585" s="16">
        <v>646064.0</v>
      </c>
      <c r="D1585" s="16">
        <v>0.0</v>
      </c>
    </row>
    <row r="1586">
      <c r="A1586" s="8">
        <v>2.0</v>
      </c>
      <c r="B1586" s="15" t="s">
        <v>7663</v>
      </c>
      <c r="C1586" s="16">
        <v>151354.0</v>
      </c>
      <c r="D1586" s="16">
        <v>52.0</v>
      </c>
    </row>
    <row r="1587">
      <c r="A1587" s="8">
        <v>2.0</v>
      </c>
      <c r="B1587" s="15" t="s">
        <v>7663</v>
      </c>
      <c r="C1587" s="16">
        <v>123593.0</v>
      </c>
      <c r="D1587" s="16">
        <v>0.0</v>
      </c>
    </row>
    <row r="1588">
      <c r="A1588" s="8">
        <v>2.0</v>
      </c>
      <c r="B1588" s="15" t="s">
        <v>7663</v>
      </c>
      <c r="C1588" s="16">
        <v>2261584.0</v>
      </c>
      <c r="D1588" s="16">
        <v>66.0</v>
      </c>
    </row>
    <row r="1589">
      <c r="A1589" s="8">
        <v>2.0</v>
      </c>
      <c r="B1589" s="15" t="s">
        <v>7663</v>
      </c>
      <c r="C1589" s="16">
        <v>6065092.0</v>
      </c>
      <c r="D1589" s="16">
        <v>52.0</v>
      </c>
    </row>
    <row r="1590">
      <c r="A1590" s="8">
        <v>2.0</v>
      </c>
      <c r="B1590" s="15" t="s">
        <v>7663</v>
      </c>
      <c r="C1590" s="16">
        <v>117271.0</v>
      </c>
      <c r="D1590" s="16">
        <v>8688.0</v>
      </c>
    </row>
    <row r="1591">
      <c r="A1591" s="8">
        <v>2.0</v>
      </c>
      <c r="B1591" s="15" t="s">
        <v>7663</v>
      </c>
      <c r="C1591" s="16">
        <v>407307.0</v>
      </c>
      <c r="D1591" s="16">
        <v>52.0</v>
      </c>
    </row>
    <row r="1592">
      <c r="A1592" s="8">
        <v>2.0</v>
      </c>
      <c r="B1592" s="15" t="s">
        <v>7663</v>
      </c>
      <c r="C1592" s="16">
        <v>800624.0</v>
      </c>
      <c r="D1592" s="16">
        <v>104.0</v>
      </c>
    </row>
    <row r="1593">
      <c r="A1593" s="8">
        <v>2.0</v>
      </c>
      <c r="B1593" s="15" t="s">
        <v>7663</v>
      </c>
      <c r="C1593" s="16">
        <v>509336.0</v>
      </c>
      <c r="D1593" s="16">
        <v>208.0</v>
      </c>
    </row>
    <row r="1594">
      <c r="A1594" s="8">
        <v>2.0</v>
      </c>
      <c r="B1594" s="15" t="s">
        <v>7663</v>
      </c>
      <c r="C1594" s="16">
        <v>152352.0</v>
      </c>
      <c r="D1594" s="16">
        <v>104.0</v>
      </c>
    </row>
    <row r="1595">
      <c r="A1595" s="8">
        <v>2.0</v>
      </c>
      <c r="B1595" s="15" t="s">
        <v>7663</v>
      </c>
      <c r="C1595" s="16">
        <v>9404544.0</v>
      </c>
      <c r="D1595" s="16">
        <v>104.0</v>
      </c>
    </row>
    <row r="1596">
      <c r="A1596" s="8">
        <v>2.0</v>
      </c>
      <c r="B1596" s="15" t="s">
        <v>7663</v>
      </c>
      <c r="C1596" s="16">
        <v>1.2852816E7</v>
      </c>
      <c r="D1596" s="16">
        <v>52.0</v>
      </c>
    </row>
    <row r="1597">
      <c r="A1597" s="8">
        <v>2.0</v>
      </c>
      <c r="B1597" s="15" t="s">
        <v>7663</v>
      </c>
      <c r="C1597" s="16">
        <v>881846.0</v>
      </c>
      <c r="D1597" s="16">
        <v>0.0</v>
      </c>
    </row>
    <row r="1598">
      <c r="A1598" s="8">
        <v>2.0</v>
      </c>
      <c r="B1598" s="15" t="s">
        <v>7663</v>
      </c>
      <c r="C1598" s="16">
        <v>652930.0</v>
      </c>
      <c r="D1598" s="16">
        <v>156.0</v>
      </c>
    </row>
    <row r="1599">
      <c r="A1599" s="8">
        <v>2.0</v>
      </c>
      <c r="B1599" s="15" t="s">
        <v>7663</v>
      </c>
      <c r="C1599" s="16">
        <v>8113374.0</v>
      </c>
      <c r="D1599" s="16">
        <v>104.0</v>
      </c>
    </row>
    <row r="1600">
      <c r="A1600" s="8">
        <v>2.0</v>
      </c>
      <c r="B1600" s="15" t="s">
        <v>7663</v>
      </c>
      <c r="C1600" s="16">
        <v>9841162.0</v>
      </c>
      <c r="D1600" s="16">
        <v>0.0</v>
      </c>
    </row>
    <row r="1601">
      <c r="A1601" s="8">
        <v>2.0</v>
      </c>
      <c r="B1601" s="15" t="s">
        <v>7663</v>
      </c>
      <c r="C1601" s="16">
        <v>9980388.0</v>
      </c>
      <c r="D1601" s="16">
        <v>0.0</v>
      </c>
    </row>
    <row r="1602">
      <c r="A1602" s="8">
        <v>2.0</v>
      </c>
      <c r="B1602" s="15" t="s">
        <v>7663</v>
      </c>
      <c r="C1602" s="16">
        <v>1.0417064E7</v>
      </c>
      <c r="D1602" s="16">
        <v>104.0</v>
      </c>
    </row>
    <row r="1603">
      <c r="A1603" s="8">
        <v>2.0</v>
      </c>
      <c r="B1603" s="15" t="s">
        <v>7663</v>
      </c>
      <c r="C1603" s="16">
        <v>1.0725668E7</v>
      </c>
      <c r="D1603" s="16">
        <v>208.0</v>
      </c>
    </row>
    <row r="1604">
      <c r="A1604" s="8">
        <v>2.0</v>
      </c>
      <c r="B1604" s="15" t="s">
        <v>7663</v>
      </c>
      <c r="C1604" s="16">
        <v>1.3386884E7</v>
      </c>
      <c r="D1604" s="16">
        <v>104.0</v>
      </c>
    </row>
    <row r="1605">
      <c r="A1605" s="8">
        <v>2.0</v>
      </c>
      <c r="B1605" s="15" t="s">
        <v>7663</v>
      </c>
      <c r="C1605" s="16">
        <v>1.222992E7</v>
      </c>
      <c r="D1605" s="16">
        <v>104.0</v>
      </c>
    </row>
    <row r="1606">
      <c r="A1606" s="8">
        <v>2.0</v>
      </c>
      <c r="B1606" s="15" t="s">
        <v>7663</v>
      </c>
      <c r="C1606" s="16">
        <v>1.9161755E7</v>
      </c>
      <c r="D1606" s="16">
        <v>104.0</v>
      </c>
    </row>
    <row r="1607">
      <c r="A1607" s="8">
        <v>2.0</v>
      </c>
      <c r="B1607" s="15" t="s">
        <v>7663</v>
      </c>
      <c r="C1607" s="16">
        <v>2.1282725E7</v>
      </c>
      <c r="D1607" s="16">
        <v>0.0</v>
      </c>
    </row>
    <row r="1608">
      <c r="A1608" s="8">
        <v>2.0</v>
      </c>
      <c r="B1608" s="15" t="s">
        <v>7663</v>
      </c>
      <c r="C1608" s="16">
        <v>2.1398403E7</v>
      </c>
      <c r="D1608" s="16">
        <v>0.0</v>
      </c>
    </row>
    <row r="1609">
      <c r="A1609" s="8">
        <v>2.0</v>
      </c>
      <c r="B1609" s="15" t="s">
        <v>7663</v>
      </c>
      <c r="C1609" s="16">
        <v>2.262922E7</v>
      </c>
      <c r="D1609" s="16">
        <v>104.0</v>
      </c>
    </row>
    <row r="1610">
      <c r="A1610" s="8">
        <v>2.0</v>
      </c>
      <c r="B1610" s="15" t="s">
        <v>7663</v>
      </c>
      <c r="C1610" s="16">
        <v>2.370468E7</v>
      </c>
      <c r="D1610" s="16">
        <v>52.0</v>
      </c>
    </row>
    <row r="1611">
      <c r="A1611" s="8">
        <v>2.0</v>
      </c>
      <c r="B1611" s="15" t="s">
        <v>7663</v>
      </c>
      <c r="C1611" s="16">
        <v>2353072.0</v>
      </c>
      <c r="D1611" s="16">
        <v>202.0</v>
      </c>
    </row>
    <row r="1612">
      <c r="A1612" s="8">
        <v>2.0</v>
      </c>
      <c r="B1612" s="15" t="s">
        <v>7663</v>
      </c>
      <c r="C1612" s="16">
        <v>6039604.0</v>
      </c>
      <c r="D1612" s="16">
        <v>0.0</v>
      </c>
    </row>
    <row r="1613">
      <c r="A1613" s="8">
        <v>2.0</v>
      </c>
      <c r="B1613" s="15" t="s">
        <v>7663</v>
      </c>
      <c r="C1613" s="16">
        <v>1063405.0</v>
      </c>
      <c r="D1613" s="16">
        <v>0.0</v>
      </c>
    </row>
    <row r="1614">
      <c r="A1614" s="8">
        <v>2.0</v>
      </c>
      <c r="B1614" s="15" t="s">
        <v>7663</v>
      </c>
      <c r="C1614" s="16">
        <v>3874702.0</v>
      </c>
      <c r="D1614" s="16">
        <v>104.0</v>
      </c>
    </row>
    <row r="1615">
      <c r="A1615" s="8">
        <v>2.0</v>
      </c>
      <c r="B1615" s="15" t="s">
        <v>7663</v>
      </c>
      <c r="C1615" s="16">
        <v>17949.0</v>
      </c>
      <c r="D1615" s="16">
        <v>0.0</v>
      </c>
    </row>
    <row r="1616">
      <c r="A1616" s="8">
        <v>2.0</v>
      </c>
      <c r="B1616" s="15" t="s">
        <v>7663</v>
      </c>
      <c r="C1616" s="16">
        <v>7471092.0</v>
      </c>
      <c r="D1616" s="16">
        <v>406.0</v>
      </c>
    </row>
    <row r="1617">
      <c r="A1617" s="8">
        <v>2.0</v>
      </c>
      <c r="B1617" s="15" t="s">
        <v>7663</v>
      </c>
      <c r="C1617" s="16">
        <v>6250884.0</v>
      </c>
      <c r="D1617" s="16">
        <v>0.0</v>
      </c>
    </row>
    <row r="1618">
      <c r="A1618" s="8">
        <v>2.0</v>
      </c>
      <c r="B1618" s="15" t="s">
        <v>7663</v>
      </c>
      <c r="C1618" s="16">
        <v>1.0867048E7</v>
      </c>
      <c r="D1618" s="16">
        <v>104.0</v>
      </c>
    </row>
    <row r="1619">
      <c r="A1619" s="8">
        <v>2.0</v>
      </c>
      <c r="B1619" s="15" t="s">
        <v>7663</v>
      </c>
      <c r="C1619" s="16">
        <v>1.012383E7</v>
      </c>
      <c r="D1619" s="16">
        <v>104.0</v>
      </c>
    </row>
    <row r="1620">
      <c r="A1620" s="8">
        <v>2.0</v>
      </c>
      <c r="B1620" s="15" t="s">
        <v>7663</v>
      </c>
      <c r="C1620" s="16">
        <v>8047108.0</v>
      </c>
      <c r="D1620" s="16">
        <v>0.0</v>
      </c>
    </row>
    <row r="1621">
      <c r="A1621" s="8">
        <v>2.0</v>
      </c>
      <c r="B1621" s="15" t="s">
        <v>7663</v>
      </c>
      <c r="C1621" s="16">
        <v>1.0547458E7</v>
      </c>
      <c r="D1621" s="16">
        <v>0.0</v>
      </c>
    </row>
    <row r="1622">
      <c r="A1622" s="8">
        <v>2.0</v>
      </c>
      <c r="B1622" s="15" t="s">
        <v>7663</v>
      </c>
      <c r="C1622" s="16">
        <v>1.0761112E7</v>
      </c>
      <c r="D1622" s="16">
        <v>1017.0</v>
      </c>
    </row>
    <row r="1623">
      <c r="A1623" s="8">
        <v>2.0</v>
      </c>
      <c r="B1623" s="15" t="s">
        <v>7663</v>
      </c>
      <c r="C1623" s="16">
        <v>1.4784076E7</v>
      </c>
      <c r="D1623" s="16">
        <v>104.0</v>
      </c>
    </row>
    <row r="1624">
      <c r="A1624" s="8">
        <v>2.0</v>
      </c>
      <c r="B1624" s="15" t="s">
        <v>7663</v>
      </c>
      <c r="C1624" s="16">
        <v>3862594.0</v>
      </c>
      <c r="D1624" s="16">
        <v>0.0</v>
      </c>
    </row>
    <row r="1625">
      <c r="A1625" s="8">
        <v>2.0</v>
      </c>
      <c r="B1625" s="15" t="s">
        <v>7663</v>
      </c>
      <c r="C1625" s="16">
        <v>588533.0</v>
      </c>
      <c r="D1625" s="16">
        <v>104.0</v>
      </c>
    </row>
    <row r="1626">
      <c r="A1626" s="8">
        <v>2.0</v>
      </c>
      <c r="B1626" s="15" t="s">
        <v>7663</v>
      </c>
      <c r="C1626" s="16">
        <v>2.1836613E7</v>
      </c>
      <c r="D1626" s="16">
        <v>104.0</v>
      </c>
    </row>
    <row r="1627">
      <c r="A1627" s="8">
        <v>2.0</v>
      </c>
      <c r="B1627" s="15" t="s">
        <v>7663</v>
      </c>
      <c r="C1627" s="16">
        <v>9967560.0</v>
      </c>
      <c r="D1627" s="16">
        <v>0.0</v>
      </c>
    </row>
    <row r="1628">
      <c r="A1628" s="8">
        <v>2.0</v>
      </c>
      <c r="B1628" s="15" t="s">
        <v>7663</v>
      </c>
      <c r="C1628" s="16">
        <v>233386.0</v>
      </c>
      <c r="D1628" s="16">
        <v>104.0</v>
      </c>
    </row>
    <row r="1629">
      <c r="A1629" s="8">
        <v>2.0</v>
      </c>
      <c r="B1629" s="15" t="s">
        <v>7663</v>
      </c>
      <c r="C1629" s="16">
        <v>428828.0</v>
      </c>
      <c r="D1629" s="16">
        <v>416.0</v>
      </c>
    </row>
    <row r="1630">
      <c r="A1630" s="8">
        <v>2.0</v>
      </c>
      <c r="B1630" s="15" t="s">
        <v>7663</v>
      </c>
      <c r="C1630" s="16">
        <v>1.9101943E7</v>
      </c>
      <c r="D1630" s="16">
        <v>52.0</v>
      </c>
    </row>
    <row r="1631">
      <c r="A1631" s="8">
        <v>2.0</v>
      </c>
      <c r="B1631" s="15" t="s">
        <v>7663</v>
      </c>
      <c r="C1631" s="16">
        <v>1761687.0</v>
      </c>
      <c r="D1631" s="16">
        <v>0.0</v>
      </c>
    </row>
    <row r="1632">
      <c r="A1632" s="8">
        <v>2.0</v>
      </c>
      <c r="B1632" s="15" t="s">
        <v>7663</v>
      </c>
      <c r="C1632" s="16">
        <v>1.0168996E7</v>
      </c>
      <c r="D1632" s="16">
        <v>1510.0</v>
      </c>
    </row>
    <row r="1633">
      <c r="A1633" s="8">
        <v>2.0</v>
      </c>
      <c r="B1633" s="15" t="s">
        <v>7663</v>
      </c>
      <c r="C1633" s="16">
        <v>1.8511213E7</v>
      </c>
      <c r="D1633" s="16">
        <v>0.0</v>
      </c>
    </row>
    <row r="1634">
      <c r="A1634" s="8">
        <v>2.0</v>
      </c>
      <c r="B1634" s="15" t="s">
        <v>7663</v>
      </c>
      <c r="C1634" s="16">
        <v>93957.0</v>
      </c>
      <c r="D1634" s="16">
        <v>800.0</v>
      </c>
    </row>
    <row r="1635">
      <c r="A1635" s="8">
        <v>2.0</v>
      </c>
      <c r="B1635" s="15" t="s">
        <v>7663</v>
      </c>
      <c r="C1635" s="16">
        <v>1302065.0</v>
      </c>
      <c r="D1635" s="16">
        <v>299.0</v>
      </c>
    </row>
    <row r="1636">
      <c r="A1636" s="8">
        <v>2.0</v>
      </c>
      <c r="B1636" s="15" t="s">
        <v>7663</v>
      </c>
      <c r="C1636" s="16">
        <v>1507931.0</v>
      </c>
      <c r="D1636" s="16">
        <v>299.0</v>
      </c>
    </row>
    <row r="1637">
      <c r="A1637" s="8">
        <v>2.0</v>
      </c>
      <c r="B1637" s="15" t="s">
        <v>7663</v>
      </c>
      <c r="C1637" s="16">
        <v>337324.0</v>
      </c>
      <c r="D1637" s="16">
        <v>650.0</v>
      </c>
    </row>
    <row r="1638">
      <c r="A1638" s="8">
        <v>2.0</v>
      </c>
      <c r="B1638" s="15" t="s">
        <v>7663</v>
      </c>
      <c r="C1638" s="16">
        <v>2.3457288E7</v>
      </c>
      <c r="D1638" s="16">
        <v>0.0</v>
      </c>
    </row>
    <row r="1639">
      <c r="A1639" s="8">
        <v>2.0</v>
      </c>
      <c r="B1639" s="15" t="s">
        <v>7663</v>
      </c>
      <c r="C1639" s="16">
        <v>9999824.0</v>
      </c>
      <c r="D1639" s="16">
        <v>584.0</v>
      </c>
    </row>
    <row r="1640">
      <c r="A1640" s="8">
        <v>2.0</v>
      </c>
      <c r="B1640" s="15" t="s">
        <v>7663</v>
      </c>
      <c r="C1640" s="16">
        <v>1.4808918E7</v>
      </c>
      <c r="D1640" s="16">
        <v>50.0</v>
      </c>
    </row>
    <row r="1641">
      <c r="A1641" s="8">
        <v>2.0</v>
      </c>
      <c r="B1641" s="15" t="s">
        <v>7663</v>
      </c>
      <c r="C1641" s="16">
        <v>1293757.0</v>
      </c>
      <c r="D1641" s="16">
        <v>256.0</v>
      </c>
    </row>
    <row r="1642">
      <c r="A1642" s="8">
        <v>2.0</v>
      </c>
      <c r="B1642" s="15" t="s">
        <v>7663</v>
      </c>
      <c r="C1642" s="16">
        <v>2.3931952E7</v>
      </c>
      <c r="D1642" s="16">
        <v>0.0</v>
      </c>
    </row>
    <row r="1643">
      <c r="A1643" s="8">
        <v>2.0</v>
      </c>
      <c r="B1643" s="15" t="s">
        <v>7663</v>
      </c>
      <c r="C1643" s="16">
        <v>1.9715205E7</v>
      </c>
      <c r="D1643" s="16">
        <v>0.0</v>
      </c>
    </row>
    <row r="1644">
      <c r="A1644" s="8">
        <v>2.0</v>
      </c>
      <c r="B1644" s="15" t="s">
        <v>7663</v>
      </c>
      <c r="C1644" s="16">
        <v>1.1790852E7</v>
      </c>
      <c r="D1644" s="16">
        <v>0.0</v>
      </c>
    </row>
    <row r="1645">
      <c r="A1645" s="8">
        <v>2.0</v>
      </c>
      <c r="B1645" s="15" t="s">
        <v>7663</v>
      </c>
      <c r="C1645" s="16">
        <v>1261679.0</v>
      </c>
      <c r="D1645" s="16">
        <v>0.0</v>
      </c>
    </row>
    <row r="1646">
      <c r="A1646" s="8">
        <v>2.0</v>
      </c>
      <c r="B1646" s="15" t="s">
        <v>7663</v>
      </c>
      <c r="C1646" s="16">
        <v>6265922.0</v>
      </c>
      <c r="D1646" s="16">
        <v>299.0</v>
      </c>
    </row>
    <row r="1647">
      <c r="A1647" s="8">
        <v>2.0</v>
      </c>
      <c r="B1647" s="15" t="s">
        <v>7663</v>
      </c>
      <c r="C1647" s="16">
        <v>1.2867102E7</v>
      </c>
      <c r="D1647" s="16">
        <v>1360.0</v>
      </c>
    </row>
    <row r="1648">
      <c r="A1648" s="8">
        <v>2.0</v>
      </c>
      <c r="B1648" s="15" t="s">
        <v>7663</v>
      </c>
      <c r="C1648" s="16">
        <v>1.6876222E7</v>
      </c>
      <c r="D1648" s="16">
        <v>351.0</v>
      </c>
    </row>
    <row r="1649">
      <c r="A1649" s="8">
        <v>2.0</v>
      </c>
      <c r="B1649" s="15" t="s">
        <v>7663</v>
      </c>
      <c r="C1649" s="16">
        <v>336237.0</v>
      </c>
      <c r="D1649" s="16">
        <v>0.0</v>
      </c>
    </row>
    <row r="1650">
      <c r="A1650" s="8">
        <v>2.0</v>
      </c>
      <c r="B1650" s="15" t="s">
        <v>7663</v>
      </c>
      <c r="C1650" s="16">
        <v>1.375591E7</v>
      </c>
      <c r="D1650" s="16">
        <v>202.0</v>
      </c>
    </row>
    <row r="1651">
      <c r="A1651" s="8">
        <v>2.0</v>
      </c>
      <c r="B1651" s="15" t="s">
        <v>7663</v>
      </c>
      <c r="C1651" s="16">
        <v>1139112.0</v>
      </c>
      <c r="D1651" s="16">
        <v>1263.0</v>
      </c>
    </row>
    <row r="1652">
      <c r="A1652" s="8">
        <v>2.0</v>
      </c>
      <c r="B1652" s="15" t="s">
        <v>7663</v>
      </c>
      <c r="C1652" s="16">
        <v>1.766756E7</v>
      </c>
      <c r="D1652" s="16">
        <v>0.0</v>
      </c>
    </row>
    <row r="1653">
      <c r="A1653" s="8">
        <v>2.0</v>
      </c>
      <c r="B1653" s="15" t="s">
        <v>7663</v>
      </c>
      <c r="C1653" s="16">
        <v>672797.0</v>
      </c>
      <c r="D1653" s="16">
        <v>1100.0</v>
      </c>
    </row>
    <row r="1654">
      <c r="A1654" s="8">
        <v>2.0</v>
      </c>
      <c r="B1654" s="15" t="s">
        <v>7663</v>
      </c>
      <c r="C1654" s="16">
        <v>59691.0</v>
      </c>
      <c r="D1654" s="16">
        <v>0.0</v>
      </c>
    </row>
    <row r="1655">
      <c r="A1655" s="8">
        <v>2.0</v>
      </c>
      <c r="B1655" s="15" t="s">
        <v>7663</v>
      </c>
      <c r="C1655" s="16">
        <v>42932.0</v>
      </c>
      <c r="D1655" s="16">
        <v>617.0</v>
      </c>
    </row>
    <row r="1656">
      <c r="A1656" s="8">
        <v>2.0</v>
      </c>
      <c r="B1656" s="15" t="s">
        <v>7663</v>
      </c>
      <c r="C1656" s="16">
        <v>1.0225294E7</v>
      </c>
      <c r="D1656" s="16">
        <v>52.0</v>
      </c>
    </row>
    <row r="1657">
      <c r="A1657" s="8">
        <v>2.0</v>
      </c>
      <c r="B1657" s="15" t="s">
        <v>7663</v>
      </c>
      <c r="C1657" s="16">
        <v>1.2184288E7</v>
      </c>
      <c r="D1657" s="16">
        <v>0.0</v>
      </c>
    </row>
    <row r="1658">
      <c r="A1658" s="8">
        <v>2.0</v>
      </c>
      <c r="B1658" s="15" t="s">
        <v>7663</v>
      </c>
      <c r="C1658" s="16">
        <v>768284.0</v>
      </c>
      <c r="D1658" s="16">
        <v>0.0</v>
      </c>
    </row>
    <row r="1659">
      <c r="A1659" s="8">
        <v>2.0</v>
      </c>
      <c r="B1659" s="15" t="s">
        <v>7663</v>
      </c>
      <c r="C1659" s="16">
        <v>22248.0</v>
      </c>
      <c r="D1659" s="16">
        <v>52.0</v>
      </c>
    </row>
    <row r="1660">
      <c r="A1660" s="8">
        <v>2.0</v>
      </c>
      <c r="B1660" s="15" t="s">
        <v>7663</v>
      </c>
      <c r="C1660" s="16">
        <v>1.9817561E7</v>
      </c>
      <c r="D1660" s="16">
        <v>0.0</v>
      </c>
    </row>
    <row r="1661">
      <c r="A1661" s="8">
        <v>2.0</v>
      </c>
      <c r="B1661" s="15" t="s">
        <v>7663</v>
      </c>
      <c r="C1661" s="16">
        <v>1.9588251E7</v>
      </c>
      <c r="D1661" s="16">
        <v>52.0</v>
      </c>
    </row>
    <row r="1662">
      <c r="A1662" s="8">
        <v>2.0</v>
      </c>
      <c r="B1662" s="15" t="s">
        <v>7663</v>
      </c>
      <c r="C1662" s="16">
        <v>8502302.0</v>
      </c>
      <c r="D1662" s="16">
        <v>52.0</v>
      </c>
    </row>
    <row r="1663">
      <c r="A1663" s="8">
        <v>2.0</v>
      </c>
      <c r="B1663" s="15" t="s">
        <v>7663</v>
      </c>
      <c r="C1663" s="16">
        <v>139566.0</v>
      </c>
      <c r="D1663" s="16">
        <v>0.0</v>
      </c>
    </row>
    <row r="1664">
      <c r="A1664" s="8">
        <v>2.0</v>
      </c>
      <c r="B1664" s="15" t="s">
        <v>7663</v>
      </c>
      <c r="C1664" s="16">
        <v>1.7287654E7</v>
      </c>
      <c r="D1664" s="16">
        <v>52.0</v>
      </c>
    </row>
    <row r="1665">
      <c r="A1665" s="8">
        <v>2.0</v>
      </c>
      <c r="B1665" s="15" t="s">
        <v>7663</v>
      </c>
      <c r="C1665" s="16">
        <v>1.0417172E7</v>
      </c>
      <c r="D1665" s="16">
        <v>0.0</v>
      </c>
    </row>
    <row r="1666">
      <c r="A1666" s="8">
        <v>2.0</v>
      </c>
      <c r="B1666" s="15" t="s">
        <v>7663</v>
      </c>
      <c r="C1666" s="16">
        <v>1.9690597E7</v>
      </c>
      <c r="D1666" s="16">
        <v>0.0</v>
      </c>
    </row>
    <row r="1667">
      <c r="A1667" s="8">
        <v>2.0</v>
      </c>
      <c r="B1667" s="15" t="s">
        <v>7663</v>
      </c>
      <c r="C1667" s="16">
        <v>98804.0</v>
      </c>
      <c r="D1667" s="16">
        <v>0.0</v>
      </c>
    </row>
    <row r="1668">
      <c r="A1668" s="8">
        <v>2.0</v>
      </c>
      <c r="B1668" s="15" t="s">
        <v>7663</v>
      </c>
      <c r="C1668" s="16">
        <v>963880.0</v>
      </c>
      <c r="D1668" s="16">
        <v>0.0</v>
      </c>
    </row>
    <row r="1669">
      <c r="A1669" s="8">
        <v>2.0</v>
      </c>
      <c r="B1669" s="15" t="s">
        <v>7663</v>
      </c>
      <c r="C1669" s="16">
        <v>340310.0</v>
      </c>
      <c r="D1669" s="16">
        <v>52.0</v>
      </c>
    </row>
    <row r="1670">
      <c r="A1670" s="8">
        <v>2.0</v>
      </c>
      <c r="B1670" s="15" t="s">
        <v>7663</v>
      </c>
      <c r="C1670" s="16">
        <v>51648.0</v>
      </c>
      <c r="D1670" s="16">
        <v>52.0</v>
      </c>
    </row>
    <row r="1671">
      <c r="A1671" s="8">
        <v>2.0</v>
      </c>
      <c r="B1671" s="15" t="s">
        <v>7663</v>
      </c>
      <c r="C1671" s="16">
        <v>6349806.0</v>
      </c>
      <c r="D1671" s="16">
        <v>52.0</v>
      </c>
    </row>
    <row r="1672">
      <c r="A1672" s="8">
        <v>2.0</v>
      </c>
      <c r="B1672" s="15" t="s">
        <v>7663</v>
      </c>
      <c r="C1672" s="16">
        <v>1.7324346E7</v>
      </c>
      <c r="D1672" s="16">
        <v>260.0</v>
      </c>
    </row>
    <row r="1673">
      <c r="A1673" s="8">
        <v>2.0</v>
      </c>
      <c r="B1673" s="15" t="s">
        <v>7663</v>
      </c>
      <c r="C1673" s="16">
        <v>2.0399137E7</v>
      </c>
      <c r="D1673" s="16">
        <v>0.0</v>
      </c>
    </row>
    <row r="1674">
      <c r="A1674" s="8">
        <v>2.0</v>
      </c>
      <c r="B1674" s="15" t="s">
        <v>7663</v>
      </c>
      <c r="C1674" s="16">
        <v>2.2340188E7</v>
      </c>
      <c r="D1674" s="16">
        <v>2169.0</v>
      </c>
    </row>
    <row r="1675">
      <c r="A1675" s="8">
        <v>2.0</v>
      </c>
      <c r="B1675" s="15" t="s">
        <v>7663</v>
      </c>
      <c r="C1675" s="16">
        <v>343217.0</v>
      </c>
      <c r="D1675" s="16">
        <v>2568.0</v>
      </c>
    </row>
    <row r="1676">
      <c r="A1676" s="8">
        <v>2.0</v>
      </c>
      <c r="B1676" s="15" t="s">
        <v>7663</v>
      </c>
      <c r="C1676" s="16">
        <v>9315761.0</v>
      </c>
      <c r="D1676" s="16">
        <v>0.0</v>
      </c>
    </row>
    <row r="1677">
      <c r="A1677" s="8">
        <v>2.0</v>
      </c>
      <c r="B1677" s="15" t="s">
        <v>7663</v>
      </c>
      <c r="C1677" s="16">
        <v>2.3972824E7</v>
      </c>
      <c r="D1677" s="16">
        <v>52.0</v>
      </c>
    </row>
    <row r="1678">
      <c r="A1678" s="8">
        <v>2.0</v>
      </c>
      <c r="B1678" s="15" t="s">
        <v>7663</v>
      </c>
      <c r="C1678" s="16">
        <v>1.01066E7</v>
      </c>
      <c r="D1678" s="16">
        <v>0.0</v>
      </c>
    </row>
    <row r="1679">
      <c r="A1679" s="8">
        <v>2.0</v>
      </c>
      <c r="B1679" s="15" t="s">
        <v>7663</v>
      </c>
      <c r="C1679" s="16">
        <v>43323.0</v>
      </c>
      <c r="D1679" s="16">
        <v>0.0</v>
      </c>
    </row>
    <row r="1680">
      <c r="A1680" s="8">
        <v>2.0</v>
      </c>
      <c r="B1680" s="15" t="s">
        <v>7663</v>
      </c>
      <c r="C1680" s="16">
        <v>1.8009316E7</v>
      </c>
      <c r="D1680" s="16">
        <v>64.0</v>
      </c>
    </row>
    <row r="1681">
      <c r="A1681" s="8">
        <v>2.0</v>
      </c>
      <c r="B1681" s="15" t="s">
        <v>7663</v>
      </c>
      <c r="C1681" s="16">
        <v>99167.0</v>
      </c>
      <c r="D1681" s="16">
        <v>0.0</v>
      </c>
    </row>
    <row r="1682">
      <c r="A1682" s="8">
        <v>2.0</v>
      </c>
      <c r="B1682" s="15" t="s">
        <v>7663</v>
      </c>
      <c r="C1682" s="16">
        <v>415026.0</v>
      </c>
      <c r="D1682" s="16">
        <v>104.0</v>
      </c>
    </row>
    <row r="1683">
      <c r="A1683" s="8">
        <v>2.0</v>
      </c>
      <c r="B1683" s="15" t="s">
        <v>7663</v>
      </c>
      <c r="C1683" s="16">
        <v>738897.0</v>
      </c>
      <c r="D1683" s="16">
        <v>156.0</v>
      </c>
    </row>
    <row r="1684">
      <c r="A1684" s="8">
        <v>2.0</v>
      </c>
      <c r="B1684" s="15" t="s">
        <v>7663</v>
      </c>
      <c r="C1684" s="16">
        <v>1.7740694E7</v>
      </c>
      <c r="D1684" s="16">
        <v>52.0</v>
      </c>
    </row>
    <row r="1685">
      <c r="A1685" s="8">
        <v>2.0</v>
      </c>
      <c r="B1685" s="15" t="s">
        <v>7663</v>
      </c>
      <c r="C1685" s="16">
        <v>1574441.0</v>
      </c>
      <c r="D1685" s="16">
        <v>0.0</v>
      </c>
    </row>
    <row r="1686">
      <c r="A1686" s="8">
        <v>2.0</v>
      </c>
      <c r="B1686" s="15" t="s">
        <v>7663</v>
      </c>
      <c r="C1686" s="16">
        <v>1804797.0</v>
      </c>
      <c r="D1686" s="16">
        <v>0.0</v>
      </c>
    </row>
    <row r="1687">
      <c r="A1687" s="8">
        <v>2.0</v>
      </c>
      <c r="B1687" s="15" t="s">
        <v>7663</v>
      </c>
      <c r="C1687" s="16">
        <v>8244038.0</v>
      </c>
      <c r="D1687" s="16">
        <v>52.0</v>
      </c>
    </row>
    <row r="1688">
      <c r="A1688" s="8">
        <v>2.0</v>
      </c>
      <c r="B1688" s="15" t="s">
        <v>7663</v>
      </c>
      <c r="C1688" s="16">
        <v>9128957.0</v>
      </c>
      <c r="D1688" s="16">
        <v>0.0</v>
      </c>
    </row>
    <row r="1689">
      <c r="A1689" s="8">
        <v>2.0</v>
      </c>
      <c r="B1689" s="15" t="s">
        <v>7663</v>
      </c>
      <c r="C1689" s="16">
        <v>1.2502976E7</v>
      </c>
      <c r="D1689" s="16">
        <v>0.0</v>
      </c>
    </row>
    <row r="1690">
      <c r="A1690" s="8">
        <v>2.0</v>
      </c>
      <c r="B1690" s="15" t="s">
        <v>7663</v>
      </c>
      <c r="C1690" s="16">
        <v>5519448.0</v>
      </c>
      <c r="D1690" s="16">
        <v>260.0</v>
      </c>
    </row>
    <row r="1691">
      <c r="A1691" s="8">
        <v>2.0</v>
      </c>
      <c r="B1691" s="15" t="s">
        <v>7663</v>
      </c>
      <c r="C1691" s="16">
        <v>380218.0</v>
      </c>
      <c r="D1691" s="16">
        <v>52.0</v>
      </c>
    </row>
    <row r="1692">
      <c r="A1692" s="8">
        <v>2.0</v>
      </c>
      <c r="B1692" s="15" t="s">
        <v>7663</v>
      </c>
      <c r="C1692" s="16">
        <v>2.0345281E7</v>
      </c>
      <c r="D1692" s="16">
        <v>52.0</v>
      </c>
    </row>
    <row r="1693">
      <c r="A1693" s="8">
        <v>2.0</v>
      </c>
      <c r="B1693" s="15" t="s">
        <v>7663</v>
      </c>
      <c r="C1693" s="16">
        <v>2.0186367E7</v>
      </c>
      <c r="D1693" s="16">
        <v>52.0</v>
      </c>
    </row>
    <row r="1694">
      <c r="A1694" s="8">
        <v>2.0</v>
      </c>
      <c r="B1694" s="15" t="s">
        <v>7663</v>
      </c>
      <c r="C1694" s="16">
        <v>1.766505E7</v>
      </c>
      <c r="D1694" s="16">
        <v>104.0</v>
      </c>
    </row>
    <row r="1695">
      <c r="A1695" s="8">
        <v>2.0</v>
      </c>
      <c r="B1695" s="15" t="s">
        <v>7663</v>
      </c>
      <c r="C1695" s="16">
        <v>398192.0</v>
      </c>
      <c r="D1695" s="16">
        <v>0.0</v>
      </c>
    </row>
    <row r="1696">
      <c r="A1696" s="8">
        <v>2.0</v>
      </c>
      <c r="B1696" s="15" t="s">
        <v>7663</v>
      </c>
      <c r="C1696" s="16">
        <v>1522481.0</v>
      </c>
      <c r="D1696" s="16">
        <v>52.0</v>
      </c>
    </row>
    <row r="1697">
      <c r="A1697" s="8">
        <v>2.0</v>
      </c>
      <c r="B1697" s="15" t="s">
        <v>7663</v>
      </c>
      <c r="C1697" s="16">
        <v>9596392.0</v>
      </c>
      <c r="D1697" s="16">
        <v>104.0</v>
      </c>
    </row>
    <row r="1698">
      <c r="A1698" s="8">
        <v>2.0</v>
      </c>
      <c r="B1698" s="15" t="s">
        <v>7663</v>
      </c>
      <c r="C1698" s="16">
        <v>9186423.0</v>
      </c>
      <c r="D1698" s="16">
        <v>0.0</v>
      </c>
    </row>
    <row r="1699">
      <c r="A1699" s="8">
        <v>2.0</v>
      </c>
      <c r="B1699" s="15" t="s">
        <v>7663</v>
      </c>
      <c r="C1699" s="16">
        <v>9477196.0</v>
      </c>
      <c r="D1699" s="16">
        <v>52.0</v>
      </c>
    </row>
    <row r="1700">
      <c r="A1700" s="8">
        <v>2.0</v>
      </c>
      <c r="B1700" s="15" t="s">
        <v>7663</v>
      </c>
      <c r="C1700" s="16">
        <v>1544165.0</v>
      </c>
      <c r="D1700" s="16">
        <v>406.0</v>
      </c>
    </row>
    <row r="1701">
      <c r="A1701" s="8">
        <v>2.0</v>
      </c>
      <c r="B1701" s="15" t="s">
        <v>7663</v>
      </c>
      <c r="C1701" s="16">
        <v>1.192975E7</v>
      </c>
      <c r="D1701" s="16">
        <v>0.0</v>
      </c>
    </row>
    <row r="1702">
      <c r="A1702" s="8">
        <v>2.0</v>
      </c>
      <c r="B1702" s="15" t="s">
        <v>7663</v>
      </c>
      <c r="C1702" s="16">
        <v>1.1525214E7</v>
      </c>
      <c r="D1702" s="16">
        <v>0.0</v>
      </c>
    </row>
    <row r="1703">
      <c r="A1703" s="8">
        <v>2.0</v>
      </c>
      <c r="B1703" s="15" t="s">
        <v>7663</v>
      </c>
      <c r="C1703" s="16">
        <v>2.0861175E7</v>
      </c>
      <c r="D1703" s="16">
        <v>0.0</v>
      </c>
    </row>
    <row r="1704">
      <c r="A1704" s="8">
        <v>2.0</v>
      </c>
      <c r="B1704" s="15" t="s">
        <v>7663</v>
      </c>
      <c r="C1704" s="16">
        <v>1.7079922E7</v>
      </c>
      <c r="D1704" s="16">
        <v>0.0</v>
      </c>
    </row>
    <row r="1705">
      <c r="A1705" s="8">
        <v>2.0</v>
      </c>
      <c r="B1705" s="15" t="s">
        <v>7663</v>
      </c>
      <c r="C1705" s="16">
        <v>9294551.0</v>
      </c>
      <c r="D1705" s="16">
        <v>0.0</v>
      </c>
    </row>
    <row r="1706">
      <c r="A1706" s="8">
        <v>2.0</v>
      </c>
      <c r="B1706" s="15" t="s">
        <v>7663</v>
      </c>
      <c r="C1706" s="16">
        <v>8183790.0</v>
      </c>
      <c r="D1706" s="16">
        <v>52.0</v>
      </c>
    </row>
    <row r="1707">
      <c r="A1707" s="8">
        <v>2.0</v>
      </c>
      <c r="B1707" s="15" t="s">
        <v>7663</v>
      </c>
      <c r="C1707" s="16">
        <v>2.201648E7</v>
      </c>
      <c r="D1707" s="16">
        <v>0.0</v>
      </c>
    </row>
    <row r="1708">
      <c r="A1708" s="8">
        <v>2.0</v>
      </c>
      <c r="B1708" s="15" t="s">
        <v>7663</v>
      </c>
      <c r="C1708" s="16">
        <v>118644.0</v>
      </c>
      <c r="D1708" s="16">
        <v>0.0</v>
      </c>
    </row>
    <row r="1709">
      <c r="A1709" s="8">
        <v>2.0</v>
      </c>
      <c r="B1709" s="15" t="s">
        <v>7663</v>
      </c>
      <c r="C1709" s="16">
        <v>2893662.0</v>
      </c>
      <c r="D1709" s="16">
        <v>0.0</v>
      </c>
    </row>
    <row r="1710">
      <c r="A1710" s="8">
        <v>2.0</v>
      </c>
      <c r="B1710" s="15" t="s">
        <v>7663</v>
      </c>
      <c r="C1710" s="16">
        <v>1.313049E7</v>
      </c>
      <c r="D1710" s="16">
        <v>52.0</v>
      </c>
    </row>
    <row r="1711">
      <c r="A1711" s="8">
        <v>2.0</v>
      </c>
      <c r="B1711" s="15" t="s">
        <v>7663</v>
      </c>
      <c r="C1711" s="16">
        <v>1.9601197E7</v>
      </c>
      <c r="D1711" s="16">
        <v>150.0</v>
      </c>
    </row>
    <row r="1712">
      <c r="A1712" s="8">
        <v>2.0</v>
      </c>
      <c r="B1712" s="15" t="s">
        <v>7663</v>
      </c>
      <c r="C1712" s="16">
        <v>1.1766496E7</v>
      </c>
      <c r="D1712" s="16">
        <v>52.0</v>
      </c>
    </row>
    <row r="1713">
      <c r="A1713" s="8">
        <v>2.0</v>
      </c>
      <c r="B1713" s="15" t="s">
        <v>7663</v>
      </c>
      <c r="C1713" s="16">
        <v>1.4203068E7</v>
      </c>
      <c r="D1713" s="16">
        <v>52.0</v>
      </c>
    </row>
    <row r="1714">
      <c r="A1714" s="8">
        <v>2.0</v>
      </c>
      <c r="B1714" s="15" t="s">
        <v>7663</v>
      </c>
      <c r="C1714" s="16">
        <v>163713.0</v>
      </c>
      <c r="D1714" s="16">
        <v>416.0</v>
      </c>
    </row>
    <row r="1715">
      <c r="A1715" s="8">
        <v>2.0</v>
      </c>
      <c r="B1715" s="15" t="s">
        <v>7663</v>
      </c>
      <c r="C1715" s="16">
        <v>12847.0</v>
      </c>
      <c r="D1715" s="16">
        <v>0.0</v>
      </c>
    </row>
    <row r="1716">
      <c r="A1716" s="8">
        <v>2.0</v>
      </c>
      <c r="B1716" s="15" t="s">
        <v>7663</v>
      </c>
      <c r="C1716" s="16">
        <v>1.8144848E7</v>
      </c>
      <c r="D1716" s="16">
        <v>104.0</v>
      </c>
    </row>
    <row r="1717">
      <c r="A1717" s="8">
        <v>2.0</v>
      </c>
      <c r="B1717" s="15" t="s">
        <v>7663</v>
      </c>
      <c r="C1717" s="16">
        <v>116305.0</v>
      </c>
      <c r="D1717" s="16">
        <v>104.0</v>
      </c>
    </row>
    <row r="1718">
      <c r="A1718" s="8">
        <v>2.0</v>
      </c>
      <c r="B1718" s="15" t="s">
        <v>7663</v>
      </c>
      <c r="C1718" s="16">
        <v>1.4570814E7</v>
      </c>
      <c r="D1718" s="16">
        <v>0.0</v>
      </c>
    </row>
    <row r="1719">
      <c r="A1719" s="8">
        <v>2.0</v>
      </c>
      <c r="B1719" s="15" t="s">
        <v>7663</v>
      </c>
      <c r="C1719" s="16">
        <v>1132633.0</v>
      </c>
      <c r="D1719" s="16">
        <v>104.0</v>
      </c>
    </row>
    <row r="1720">
      <c r="A1720" s="8">
        <v>2.0</v>
      </c>
      <c r="B1720" s="15" t="s">
        <v>7663</v>
      </c>
      <c r="C1720" s="16">
        <v>1.9173487E7</v>
      </c>
      <c r="D1720" s="16">
        <v>0.0</v>
      </c>
    </row>
    <row r="1721">
      <c r="A1721" s="8">
        <v>2.0</v>
      </c>
      <c r="B1721" s="15" t="s">
        <v>7663</v>
      </c>
      <c r="C1721" s="16">
        <v>2158036.0</v>
      </c>
      <c r="D1721" s="16">
        <v>168.0</v>
      </c>
    </row>
    <row r="1722">
      <c r="A1722" s="8">
        <v>2.0</v>
      </c>
      <c r="B1722" s="15" t="s">
        <v>7663</v>
      </c>
      <c r="C1722" s="16">
        <v>1.9457383E7</v>
      </c>
      <c r="D1722" s="16">
        <v>0.0</v>
      </c>
    </row>
    <row r="1723">
      <c r="A1723" s="8">
        <v>2.0</v>
      </c>
      <c r="B1723" s="15" t="s">
        <v>7663</v>
      </c>
      <c r="C1723" s="16">
        <v>1217634.0</v>
      </c>
      <c r="D1723" s="16">
        <v>0.0</v>
      </c>
    </row>
    <row r="1724">
      <c r="A1724" s="8">
        <v>2.0</v>
      </c>
      <c r="B1724" s="15" t="s">
        <v>7663</v>
      </c>
      <c r="C1724" s="16">
        <v>1.7536424E7</v>
      </c>
      <c r="D1724" s="16">
        <v>0.0</v>
      </c>
    </row>
    <row r="1725">
      <c r="A1725" s="8">
        <v>2.0</v>
      </c>
      <c r="B1725" s="15" t="s">
        <v>7663</v>
      </c>
      <c r="C1725" s="16">
        <v>649974.0</v>
      </c>
      <c r="D1725" s="16">
        <v>52.0</v>
      </c>
    </row>
    <row r="1726">
      <c r="A1726" s="8">
        <v>2.0</v>
      </c>
      <c r="B1726" s="15" t="s">
        <v>7663</v>
      </c>
      <c r="C1726" s="16">
        <v>381950.0</v>
      </c>
      <c r="D1726" s="16">
        <v>0.0</v>
      </c>
    </row>
    <row r="1727">
      <c r="A1727" s="8">
        <v>2.0</v>
      </c>
      <c r="B1727" s="15" t="s">
        <v>7663</v>
      </c>
      <c r="C1727" s="16">
        <v>658112.0</v>
      </c>
      <c r="D1727" s="16">
        <v>104.0</v>
      </c>
    </row>
    <row r="1728">
      <c r="A1728" s="8">
        <v>2.0</v>
      </c>
      <c r="B1728" s="15" t="s">
        <v>7663</v>
      </c>
      <c r="C1728" s="16">
        <v>136773.0</v>
      </c>
      <c r="D1728" s="16">
        <v>104.0</v>
      </c>
    </row>
    <row r="1729">
      <c r="A1729" s="8">
        <v>2.0</v>
      </c>
      <c r="B1729" s="15" t="s">
        <v>7663</v>
      </c>
      <c r="C1729" s="16">
        <v>2.1491051E7</v>
      </c>
      <c r="D1729" s="16">
        <v>104.0</v>
      </c>
    </row>
    <row r="1730">
      <c r="A1730" s="8">
        <v>2.0</v>
      </c>
      <c r="B1730" s="15" t="s">
        <v>7663</v>
      </c>
      <c r="C1730" s="16">
        <v>384345.0</v>
      </c>
      <c r="D1730" s="16">
        <v>104.0</v>
      </c>
    </row>
    <row r="1731">
      <c r="A1731" s="8">
        <v>2.0</v>
      </c>
      <c r="B1731" s="15" t="s">
        <v>7663</v>
      </c>
      <c r="C1731" s="16">
        <v>138160.0</v>
      </c>
      <c r="D1731" s="16">
        <v>104.0</v>
      </c>
    </row>
    <row r="1732">
      <c r="A1732" s="8">
        <v>2.0</v>
      </c>
      <c r="B1732" s="15" t="s">
        <v>7663</v>
      </c>
      <c r="C1732" s="16">
        <v>1539777.0</v>
      </c>
      <c r="D1732" s="16">
        <v>208.0</v>
      </c>
    </row>
    <row r="1733">
      <c r="A1733" s="8">
        <v>2.0</v>
      </c>
      <c r="B1733" s="15" t="s">
        <v>7663</v>
      </c>
      <c r="C1733" s="16">
        <v>1169853.0</v>
      </c>
      <c r="D1733" s="16">
        <v>3274.0</v>
      </c>
    </row>
    <row r="1734">
      <c r="A1734" s="8">
        <v>2.0</v>
      </c>
      <c r="B1734" s="15" t="s">
        <v>7663</v>
      </c>
      <c r="C1734" s="16">
        <v>370404.0</v>
      </c>
      <c r="D1734" s="16">
        <v>104.0</v>
      </c>
    </row>
    <row r="1735">
      <c r="A1735" s="8">
        <v>2.0</v>
      </c>
      <c r="B1735" s="15" t="s">
        <v>7663</v>
      </c>
      <c r="C1735" s="16">
        <v>101416.0</v>
      </c>
      <c r="D1735" s="16">
        <v>0.0</v>
      </c>
    </row>
    <row r="1736">
      <c r="A1736" s="8">
        <v>2.0</v>
      </c>
      <c r="B1736" s="15" t="s">
        <v>7663</v>
      </c>
      <c r="C1736" s="16">
        <v>1351183.0</v>
      </c>
      <c r="D1736" s="16">
        <v>104.0</v>
      </c>
    </row>
    <row r="1737">
      <c r="A1737" s="8">
        <v>2.0</v>
      </c>
      <c r="B1737" s="15" t="s">
        <v>7663</v>
      </c>
      <c r="C1737" s="16">
        <v>43993.0</v>
      </c>
      <c r="D1737" s="16">
        <v>299.0</v>
      </c>
    </row>
    <row r="1738">
      <c r="A1738" s="8">
        <v>2.0</v>
      </c>
      <c r="B1738" s="15" t="s">
        <v>7663</v>
      </c>
      <c r="C1738" s="16">
        <v>1748403.0</v>
      </c>
      <c r="D1738" s="16">
        <v>0.0</v>
      </c>
    </row>
    <row r="1739">
      <c r="A1739" s="8">
        <v>2.0</v>
      </c>
      <c r="B1739" s="15" t="s">
        <v>7663</v>
      </c>
      <c r="C1739" s="16">
        <v>2999120.0</v>
      </c>
      <c r="D1739" s="16">
        <v>0.0</v>
      </c>
    </row>
    <row r="1740">
      <c r="A1740" s="8">
        <v>2.0</v>
      </c>
      <c r="B1740" s="15" t="s">
        <v>7663</v>
      </c>
      <c r="C1740" s="16">
        <v>2903744.0</v>
      </c>
      <c r="D1740" s="16">
        <v>0.0</v>
      </c>
    </row>
    <row r="1741">
      <c r="A1741" s="8">
        <v>2.0</v>
      </c>
      <c r="B1741" s="15" t="s">
        <v>7663</v>
      </c>
      <c r="C1741" s="16">
        <v>732399.0</v>
      </c>
      <c r="D1741" s="16">
        <v>9063.0</v>
      </c>
    </row>
    <row r="1742">
      <c r="A1742" s="8">
        <v>2.0</v>
      </c>
      <c r="B1742" s="15" t="s">
        <v>7663</v>
      </c>
      <c r="C1742" s="16">
        <v>2569174.0</v>
      </c>
      <c r="D1742" s="16">
        <v>150.0</v>
      </c>
    </row>
    <row r="1743">
      <c r="A1743" s="8">
        <v>2.0</v>
      </c>
      <c r="B1743" s="15" t="s">
        <v>7663</v>
      </c>
      <c r="C1743" s="16">
        <v>578319.0</v>
      </c>
      <c r="D1743" s="16">
        <v>254.0</v>
      </c>
    </row>
    <row r="1744">
      <c r="A1744" s="8">
        <v>2.0</v>
      </c>
      <c r="B1744" s="15" t="s">
        <v>7663</v>
      </c>
      <c r="C1744" s="16">
        <v>1.1392638E7</v>
      </c>
      <c r="D1744" s="16">
        <v>0.0</v>
      </c>
    </row>
    <row r="1745">
      <c r="A1745" s="8">
        <v>2.0</v>
      </c>
      <c r="B1745" s="15" t="s">
        <v>7663</v>
      </c>
      <c r="C1745" s="16">
        <v>2.3990044E7</v>
      </c>
      <c r="D1745" s="16">
        <v>389.0</v>
      </c>
    </row>
    <row r="1746">
      <c r="A1746" s="8">
        <v>2.0</v>
      </c>
      <c r="B1746" s="15" t="s">
        <v>7663</v>
      </c>
      <c r="C1746" s="16">
        <v>4915660.0</v>
      </c>
      <c r="D1746" s="16">
        <v>52.0</v>
      </c>
    </row>
    <row r="1747">
      <c r="A1747" s="8">
        <v>2.0</v>
      </c>
      <c r="B1747" s="15" t="s">
        <v>7663</v>
      </c>
      <c r="C1747" s="16">
        <v>454709.0</v>
      </c>
      <c r="D1747" s="16">
        <v>104.0</v>
      </c>
    </row>
    <row r="1748">
      <c r="A1748" s="8">
        <v>2.0</v>
      </c>
      <c r="B1748" s="15" t="s">
        <v>7663</v>
      </c>
      <c r="C1748" s="16">
        <v>1.9024149E7</v>
      </c>
      <c r="D1748" s="16">
        <v>0.0</v>
      </c>
    </row>
    <row r="1749">
      <c r="A1749" s="8">
        <v>2.0</v>
      </c>
      <c r="B1749" s="15" t="s">
        <v>7663</v>
      </c>
      <c r="C1749" s="16">
        <v>1.8906629E7</v>
      </c>
      <c r="D1749" s="16">
        <v>0.0</v>
      </c>
    </row>
    <row r="1750">
      <c r="A1750" s="8">
        <v>2.0</v>
      </c>
      <c r="B1750" s="15" t="s">
        <v>7663</v>
      </c>
      <c r="C1750" s="16">
        <v>26292.0</v>
      </c>
      <c r="D1750" s="16">
        <v>104.0</v>
      </c>
    </row>
    <row r="1751">
      <c r="A1751" s="8">
        <v>2.0</v>
      </c>
      <c r="B1751" s="15" t="s">
        <v>7663</v>
      </c>
      <c r="C1751" s="16">
        <v>9250485.0</v>
      </c>
      <c r="D1751" s="16">
        <v>104.0</v>
      </c>
    </row>
    <row r="1752">
      <c r="A1752" s="8">
        <v>2.0</v>
      </c>
      <c r="B1752" s="15" t="s">
        <v>7663</v>
      </c>
      <c r="C1752" s="16">
        <v>1.0432186E7</v>
      </c>
      <c r="D1752" s="16">
        <v>0.0</v>
      </c>
    </row>
    <row r="1753">
      <c r="A1753" s="8">
        <v>2.0</v>
      </c>
      <c r="B1753" s="15" t="s">
        <v>7663</v>
      </c>
      <c r="C1753" s="16">
        <v>2.3406612E7</v>
      </c>
      <c r="D1753" s="16">
        <v>0.0</v>
      </c>
    </row>
    <row r="1754">
      <c r="A1754" s="8">
        <v>2.0</v>
      </c>
      <c r="B1754" s="15" t="s">
        <v>7663</v>
      </c>
      <c r="C1754" s="16">
        <v>1.0560286E7</v>
      </c>
      <c r="D1754" s="16">
        <v>104.0</v>
      </c>
    </row>
    <row r="1755">
      <c r="A1755" s="8">
        <v>2.0</v>
      </c>
      <c r="B1755" s="15" t="s">
        <v>7663</v>
      </c>
      <c r="C1755" s="16">
        <v>1.8331848E7</v>
      </c>
      <c r="D1755" s="16">
        <v>0.0</v>
      </c>
    </row>
    <row r="1756">
      <c r="A1756" s="8">
        <v>2.0</v>
      </c>
      <c r="B1756" s="15" t="s">
        <v>7663</v>
      </c>
      <c r="C1756" s="16">
        <v>174690.0</v>
      </c>
      <c r="D1756" s="16">
        <v>121.0</v>
      </c>
    </row>
    <row r="1757">
      <c r="A1757" s="8">
        <v>2.0</v>
      </c>
      <c r="B1757" s="15" t="s">
        <v>7663</v>
      </c>
      <c r="C1757" s="16">
        <v>565000.0</v>
      </c>
      <c r="D1757" s="16">
        <v>52.0</v>
      </c>
    </row>
    <row r="1758">
      <c r="A1758" s="8">
        <v>2.0</v>
      </c>
      <c r="B1758" s="15" t="s">
        <v>7663</v>
      </c>
      <c r="C1758" s="16">
        <v>3376702.0</v>
      </c>
      <c r="D1758" s="16">
        <v>156.0</v>
      </c>
    </row>
    <row r="1759">
      <c r="A1759" s="8">
        <v>2.0</v>
      </c>
      <c r="B1759" s="15" t="s">
        <v>7663</v>
      </c>
      <c r="C1759" s="16">
        <v>401086.0</v>
      </c>
      <c r="D1759" s="16">
        <v>104.0</v>
      </c>
    </row>
    <row r="1760">
      <c r="A1760" s="8">
        <v>2.0</v>
      </c>
      <c r="B1760" s="15" t="s">
        <v>7663</v>
      </c>
      <c r="C1760" s="16">
        <v>258283.0</v>
      </c>
      <c r="D1760" s="16">
        <v>104.0</v>
      </c>
    </row>
    <row r="1761">
      <c r="A1761" s="8">
        <v>2.0</v>
      </c>
      <c r="B1761" s="15" t="s">
        <v>7663</v>
      </c>
      <c r="C1761" s="16">
        <v>193544.0</v>
      </c>
      <c r="D1761" s="16">
        <v>104.0</v>
      </c>
    </row>
    <row r="1762">
      <c r="A1762" s="8">
        <v>2.0</v>
      </c>
      <c r="B1762" s="15" t="s">
        <v>7663</v>
      </c>
      <c r="C1762" s="16">
        <v>131063.0</v>
      </c>
      <c r="D1762" s="16">
        <v>254.0</v>
      </c>
    </row>
    <row r="1763">
      <c r="A1763" s="8">
        <v>2.0</v>
      </c>
      <c r="B1763" s="15" t="s">
        <v>7663</v>
      </c>
      <c r="C1763" s="16">
        <v>117921.0</v>
      </c>
      <c r="D1763" s="16">
        <v>104.0</v>
      </c>
    </row>
    <row r="1764">
      <c r="A1764" s="8">
        <v>2.0</v>
      </c>
      <c r="B1764" s="15" t="s">
        <v>7663</v>
      </c>
      <c r="C1764" s="16">
        <v>13327.0</v>
      </c>
      <c r="D1764" s="16">
        <v>84.0</v>
      </c>
    </row>
    <row r="1765">
      <c r="A1765" s="8">
        <v>2.0</v>
      </c>
      <c r="B1765" s="15" t="s">
        <v>7663</v>
      </c>
      <c r="C1765" s="16">
        <v>1442851.0</v>
      </c>
      <c r="D1765" s="16">
        <v>0.0</v>
      </c>
    </row>
    <row r="1766">
      <c r="A1766" s="8">
        <v>2.0</v>
      </c>
      <c r="B1766" s="15" t="s">
        <v>7663</v>
      </c>
      <c r="C1766" s="16">
        <v>1.5160055E7</v>
      </c>
      <c r="D1766" s="16">
        <v>2169.0</v>
      </c>
    </row>
    <row r="1767">
      <c r="A1767" s="8">
        <v>2.0</v>
      </c>
      <c r="B1767" s="15" t="s">
        <v>7663</v>
      </c>
      <c r="C1767" s="16">
        <v>1017896.0</v>
      </c>
      <c r="D1767" s="16">
        <v>0.0</v>
      </c>
    </row>
    <row r="1768">
      <c r="A1768" s="8">
        <v>2.0</v>
      </c>
      <c r="B1768" s="15" t="s">
        <v>7663</v>
      </c>
      <c r="C1768" s="16">
        <v>61166.0</v>
      </c>
      <c r="D1768" s="16">
        <v>0.0</v>
      </c>
    </row>
    <row r="1769">
      <c r="A1769" s="8">
        <v>2.0</v>
      </c>
      <c r="B1769" s="15" t="s">
        <v>7663</v>
      </c>
      <c r="C1769" s="16">
        <v>1706821.0</v>
      </c>
      <c r="D1769" s="16">
        <v>0.0</v>
      </c>
    </row>
    <row r="1770">
      <c r="A1770" s="8">
        <v>2.0</v>
      </c>
      <c r="B1770" s="15" t="s">
        <v>7663</v>
      </c>
      <c r="C1770" s="16">
        <v>343362.0</v>
      </c>
      <c r="D1770" s="16">
        <v>0.0</v>
      </c>
    </row>
    <row r="1771">
      <c r="A1771" s="8">
        <v>2.0</v>
      </c>
      <c r="B1771" s="15" t="s">
        <v>7663</v>
      </c>
      <c r="C1771" s="16">
        <v>1.7910628E7</v>
      </c>
      <c r="D1771" s="16">
        <v>0.0</v>
      </c>
    </row>
    <row r="1772">
      <c r="A1772" s="8">
        <v>2.0</v>
      </c>
      <c r="B1772" s="15" t="s">
        <v>7663</v>
      </c>
      <c r="C1772" s="16">
        <v>125154.0</v>
      </c>
      <c r="D1772" s="16">
        <v>4.0</v>
      </c>
    </row>
    <row r="1773">
      <c r="A1773" s="8">
        <v>2.0</v>
      </c>
      <c r="B1773" s="15" t="s">
        <v>7663</v>
      </c>
      <c r="C1773" s="16">
        <v>1.0031948E7</v>
      </c>
      <c r="D1773" s="16">
        <v>17.0</v>
      </c>
    </row>
    <row r="1774">
      <c r="A1774" s="8">
        <v>2.0</v>
      </c>
      <c r="B1774" s="15" t="s">
        <v>7663</v>
      </c>
      <c r="C1774" s="16">
        <v>1.3685394E7</v>
      </c>
      <c r="D1774" s="16">
        <v>299.0</v>
      </c>
    </row>
    <row r="1775">
      <c r="A1775" s="8">
        <v>2.0</v>
      </c>
      <c r="B1775" s="15" t="s">
        <v>7663</v>
      </c>
      <c r="C1775" s="16">
        <v>1.058859E7</v>
      </c>
      <c r="D1775" s="16">
        <v>1412.0</v>
      </c>
    </row>
    <row r="1776">
      <c r="A1776" s="8">
        <v>2.0</v>
      </c>
      <c r="B1776" s="15" t="s">
        <v>7663</v>
      </c>
      <c r="C1776" s="16">
        <v>1200968.0</v>
      </c>
      <c r="D1776" s="16">
        <v>0.0</v>
      </c>
    </row>
    <row r="1777">
      <c r="A1777" s="8">
        <v>2.0</v>
      </c>
      <c r="B1777" s="15" t="s">
        <v>7663</v>
      </c>
      <c r="C1777" s="16">
        <v>347577.0</v>
      </c>
      <c r="D1777" s="16">
        <v>389.0</v>
      </c>
    </row>
    <row r="1778">
      <c r="A1778" s="8">
        <v>2.0</v>
      </c>
      <c r="B1778" s="15" t="s">
        <v>7663</v>
      </c>
      <c r="C1778" s="16">
        <v>1.4146576E7</v>
      </c>
      <c r="D1778" s="16">
        <v>337.0</v>
      </c>
    </row>
    <row r="1779">
      <c r="A1779" s="8">
        <v>2.0</v>
      </c>
      <c r="B1779" s="15" t="s">
        <v>7663</v>
      </c>
      <c r="C1779" s="16">
        <v>1.6457567E7</v>
      </c>
      <c r="D1779" s="16">
        <v>45.0</v>
      </c>
    </row>
    <row r="1780">
      <c r="A1780" s="8">
        <v>2.0</v>
      </c>
      <c r="B1780" s="15" t="s">
        <v>7663</v>
      </c>
      <c r="C1780" s="16">
        <v>1599165.0</v>
      </c>
      <c r="D1780" s="16">
        <v>2221.0</v>
      </c>
    </row>
    <row r="1781">
      <c r="A1781" s="8">
        <v>2.0</v>
      </c>
      <c r="B1781" s="15" t="s">
        <v>7663</v>
      </c>
      <c r="C1781" s="16">
        <v>347787.0</v>
      </c>
      <c r="D1781" s="16">
        <v>0.0</v>
      </c>
    </row>
    <row r="1782">
      <c r="A1782" s="8">
        <v>2.0</v>
      </c>
      <c r="B1782" s="15" t="s">
        <v>7663</v>
      </c>
      <c r="C1782" s="16">
        <v>283590.0</v>
      </c>
      <c r="D1782" s="16">
        <v>52.0</v>
      </c>
    </row>
    <row r="1783">
      <c r="A1783" s="8">
        <v>2.0</v>
      </c>
      <c r="B1783" s="15" t="s">
        <v>7663</v>
      </c>
      <c r="C1783" s="16">
        <v>328047.0</v>
      </c>
      <c r="D1783" s="16">
        <v>104.0</v>
      </c>
    </row>
    <row r="1784">
      <c r="A1784" s="8">
        <v>2.0</v>
      </c>
      <c r="B1784" s="15" t="s">
        <v>7663</v>
      </c>
      <c r="C1784" s="16">
        <v>196138.0</v>
      </c>
      <c r="D1784" s="16">
        <v>52.0</v>
      </c>
    </row>
    <row r="1785">
      <c r="A1785" s="8">
        <v>2.0</v>
      </c>
      <c r="B1785" s="15" t="s">
        <v>7663</v>
      </c>
      <c r="C1785" s="16">
        <v>1707777.0</v>
      </c>
      <c r="D1785" s="16">
        <v>104.0</v>
      </c>
    </row>
    <row r="1786">
      <c r="A1786" s="8">
        <v>2.0</v>
      </c>
      <c r="B1786" s="15" t="s">
        <v>7663</v>
      </c>
      <c r="C1786" s="16">
        <v>487215.0</v>
      </c>
      <c r="D1786" s="16">
        <v>52.0</v>
      </c>
    </row>
    <row r="1787">
      <c r="A1787" s="8">
        <v>2.0</v>
      </c>
      <c r="B1787" s="15" t="s">
        <v>7663</v>
      </c>
      <c r="C1787" s="16">
        <v>4772422.0</v>
      </c>
      <c r="D1787" s="16">
        <v>0.0</v>
      </c>
    </row>
    <row r="1788">
      <c r="A1788" s="8">
        <v>2.0</v>
      </c>
      <c r="B1788" s="15" t="s">
        <v>7663</v>
      </c>
      <c r="C1788" s="16">
        <v>3161458.0</v>
      </c>
      <c r="D1788" s="16">
        <v>52.0</v>
      </c>
    </row>
    <row r="1789">
      <c r="A1789" s="8">
        <v>2.0</v>
      </c>
      <c r="B1789" s="15" t="s">
        <v>7663</v>
      </c>
      <c r="C1789" s="16">
        <v>575502.0</v>
      </c>
      <c r="D1789" s="16">
        <v>0.0</v>
      </c>
    </row>
    <row r="1790">
      <c r="A1790" s="8">
        <v>2.0</v>
      </c>
      <c r="B1790" s="15" t="s">
        <v>7663</v>
      </c>
      <c r="C1790" s="16">
        <v>3301430.0</v>
      </c>
      <c r="D1790" s="16">
        <v>52.0</v>
      </c>
    </row>
    <row r="1791">
      <c r="A1791" s="8">
        <v>2.0</v>
      </c>
      <c r="B1791" s="15" t="s">
        <v>7663</v>
      </c>
      <c r="C1791" s="16">
        <v>430654.0</v>
      </c>
      <c r="D1791" s="16">
        <v>52.0</v>
      </c>
    </row>
    <row r="1792">
      <c r="A1792" s="8">
        <v>2.0</v>
      </c>
      <c r="B1792" s="15" t="s">
        <v>7663</v>
      </c>
      <c r="C1792" s="16">
        <v>99834.0</v>
      </c>
      <c r="D1792" s="16">
        <v>260.0</v>
      </c>
    </row>
    <row r="1793">
      <c r="A1793" s="8">
        <v>2.0</v>
      </c>
      <c r="B1793" s="15" t="s">
        <v>7663</v>
      </c>
      <c r="C1793" s="16">
        <v>1026057.0</v>
      </c>
      <c r="D1793" s="16">
        <v>52.0</v>
      </c>
    </row>
    <row r="1794">
      <c r="A1794" s="8">
        <v>2.0</v>
      </c>
      <c r="B1794" s="15" t="s">
        <v>7663</v>
      </c>
      <c r="C1794" s="16">
        <v>8126890.0</v>
      </c>
      <c r="D1794" s="16">
        <v>52.0</v>
      </c>
    </row>
    <row r="1795">
      <c r="A1795" s="8">
        <v>2.0</v>
      </c>
      <c r="B1795" s="15" t="s">
        <v>7663</v>
      </c>
      <c r="C1795" s="16">
        <v>1.0320336E7</v>
      </c>
      <c r="D1795" s="16">
        <v>52.0</v>
      </c>
    </row>
    <row r="1796">
      <c r="A1796" s="8">
        <v>2.0</v>
      </c>
      <c r="B1796" s="15" t="s">
        <v>7663</v>
      </c>
      <c r="C1796" s="16">
        <v>1.1094038E7</v>
      </c>
      <c r="D1796" s="16">
        <v>52.0</v>
      </c>
    </row>
    <row r="1797">
      <c r="A1797" s="8">
        <v>2.0</v>
      </c>
      <c r="B1797" s="15" t="s">
        <v>7663</v>
      </c>
      <c r="C1797" s="16">
        <v>1.1818336E7</v>
      </c>
      <c r="D1797" s="16">
        <v>0.0</v>
      </c>
    </row>
    <row r="1798">
      <c r="A1798" s="8">
        <v>2.0</v>
      </c>
      <c r="B1798" s="15" t="s">
        <v>7663</v>
      </c>
      <c r="C1798" s="16">
        <v>1.783305E7</v>
      </c>
      <c r="D1798" s="16">
        <v>52.0</v>
      </c>
    </row>
    <row r="1799">
      <c r="A1799" s="8">
        <v>2.0</v>
      </c>
      <c r="B1799" s="15" t="s">
        <v>7663</v>
      </c>
      <c r="C1799" s="16">
        <v>2.0076483E7</v>
      </c>
      <c r="D1799" s="16">
        <v>52.0</v>
      </c>
    </row>
    <row r="1800">
      <c r="A1800" s="8">
        <v>2.0</v>
      </c>
      <c r="B1800" s="15" t="s">
        <v>7663</v>
      </c>
      <c r="C1800" s="16">
        <v>2.1321603E7</v>
      </c>
      <c r="D1800" s="16">
        <v>0.0</v>
      </c>
    </row>
    <row r="1801">
      <c r="A1801" s="8">
        <v>2.0</v>
      </c>
      <c r="B1801" s="15" t="s">
        <v>7663</v>
      </c>
      <c r="C1801" s="16">
        <v>447345.0</v>
      </c>
      <c r="D1801" s="16">
        <v>0.0</v>
      </c>
    </row>
    <row r="1802">
      <c r="A1802" s="8">
        <v>2.0</v>
      </c>
      <c r="B1802" s="15" t="s">
        <v>7663</v>
      </c>
      <c r="C1802" s="16">
        <v>3552092.0</v>
      </c>
      <c r="D1802" s="16">
        <v>104.0</v>
      </c>
    </row>
    <row r="1803">
      <c r="A1803" s="8">
        <v>2.0</v>
      </c>
      <c r="B1803" s="15" t="s">
        <v>7663</v>
      </c>
      <c r="C1803" s="16">
        <v>7615034.0</v>
      </c>
      <c r="D1803" s="16">
        <v>0.0</v>
      </c>
    </row>
    <row r="1804">
      <c r="A1804" s="8">
        <v>2.0</v>
      </c>
      <c r="B1804" s="15" t="s">
        <v>7663</v>
      </c>
      <c r="C1804" s="16">
        <v>1569699.0</v>
      </c>
      <c r="D1804" s="16">
        <v>0.0</v>
      </c>
    </row>
    <row r="1805">
      <c r="A1805" s="8">
        <v>2.0</v>
      </c>
      <c r="B1805" s="15" t="s">
        <v>7663</v>
      </c>
      <c r="C1805" s="16">
        <v>1642605.0</v>
      </c>
      <c r="D1805" s="16">
        <v>52.0</v>
      </c>
    </row>
    <row r="1806">
      <c r="A1806" s="8">
        <v>2.0</v>
      </c>
      <c r="B1806" s="15" t="s">
        <v>7663</v>
      </c>
      <c r="C1806" s="16">
        <v>1927665.0</v>
      </c>
      <c r="D1806" s="16">
        <v>0.0</v>
      </c>
    </row>
    <row r="1807">
      <c r="A1807" s="8">
        <v>2.0</v>
      </c>
      <c r="B1807" s="15" t="s">
        <v>7663</v>
      </c>
      <c r="C1807" s="16">
        <v>4199490.0</v>
      </c>
      <c r="D1807" s="16">
        <v>52.0</v>
      </c>
    </row>
    <row r="1808">
      <c r="A1808" s="8">
        <v>2.0</v>
      </c>
      <c r="B1808" s="15" t="s">
        <v>7663</v>
      </c>
      <c r="C1808" s="16">
        <v>1.1635928E7</v>
      </c>
      <c r="D1808" s="16">
        <v>0.0</v>
      </c>
    </row>
    <row r="1809">
      <c r="A1809" s="8">
        <v>2.0</v>
      </c>
      <c r="B1809" s="15" t="s">
        <v>7663</v>
      </c>
      <c r="C1809" s="16">
        <v>2.1699647E7</v>
      </c>
      <c r="D1809" s="16">
        <v>0.0</v>
      </c>
    </row>
    <row r="1810">
      <c r="A1810" s="8">
        <v>2.0</v>
      </c>
      <c r="B1810" s="15" t="s">
        <v>7663</v>
      </c>
      <c r="C1810" s="16">
        <v>1.276302E7</v>
      </c>
      <c r="D1810" s="16">
        <v>0.0</v>
      </c>
    </row>
    <row r="1811">
      <c r="A1811" s="8">
        <v>2.0</v>
      </c>
      <c r="B1811" s="15" t="s">
        <v>7663</v>
      </c>
      <c r="C1811" s="16">
        <v>2.4330476E7</v>
      </c>
      <c r="D1811" s="16">
        <v>4772.0</v>
      </c>
    </row>
    <row r="1812">
      <c r="A1812" s="8">
        <v>2.0</v>
      </c>
      <c r="B1812" s="15" t="s">
        <v>7663</v>
      </c>
      <c r="C1812" s="16">
        <v>382287.0</v>
      </c>
      <c r="D1812" s="16">
        <v>254.0</v>
      </c>
    </row>
    <row r="1813">
      <c r="A1813" s="8">
        <v>2.0</v>
      </c>
      <c r="B1813" s="15" t="s">
        <v>7663</v>
      </c>
      <c r="C1813" s="16">
        <v>531493.0</v>
      </c>
      <c r="D1813" s="16">
        <v>52.0</v>
      </c>
    </row>
    <row r="1814">
      <c r="A1814" s="8">
        <v>2.0</v>
      </c>
      <c r="B1814" s="15" t="s">
        <v>7663</v>
      </c>
      <c r="C1814" s="16">
        <v>1.4239484E7</v>
      </c>
      <c r="D1814" s="16">
        <v>104.0</v>
      </c>
    </row>
    <row r="1815">
      <c r="A1815" s="8">
        <v>2.0</v>
      </c>
      <c r="B1815" s="15" t="s">
        <v>7663</v>
      </c>
      <c r="C1815" s="16">
        <v>2.0886523E7</v>
      </c>
      <c r="D1815" s="16">
        <v>52.0</v>
      </c>
    </row>
    <row r="1816">
      <c r="A1816" s="8">
        <v>2.0</v>
      </c>
      <c r="B1816" s="15" t="s">
        <v>7663</v>
      </c>
      <c r="C1816" s="16">
        <v>8062574.0</v>
      </c>
      <c r="D1816" s="16">
        <v>52.0</v>
      </c>
    </row>
    <row r="1817">
      <c r="A1817" s="8">
        <v>2.0</v>
      </c>
      <c r="B1817" s="15" t="s">
        <v>7663</v>
      </c>
      <c r="C1817" s="16">
        <v>1.2272724E7</v>
      </c>
      <c r="D1817" s="16">
        <v>0.0</v>
      </c>
    </row>
    <row r="1818">
      <c r="A1818" s="8">
        <v>2.0</v>
      </c>
      <c r="B1818" s="15" t="s">
        <v>7663</v>
      </c>
      <c r="C1818" s="16">
        <v>609488.0</v>
      </c>
      <c r="D1818" s="16">
        <v>52.0</v>
      </c>
    </row>
    <row r="1819">
      <c r="A1819" s="8">
        <v>2.0</v>
      </c>
      <c r="B1819" s="15" t="s">
        <v>7663</v>
      </c>
      <c r="C1819" s="16">
        <v>10356.0</v>
      </c>
      <c r="D1819" s="16">
        <v>3431.0</v>
      </c>
    </row>
    <row r="1820">
      <c r="A1820" s="8">
        <v>2.0</v>
      </c>
      <c r="B1820" s="15" t="s">
        <v>7663</v>
      </c>
      <c r="C1820" s="16">
        <v>5577672.0</v>
      </c>
      <c r="D1820" s="16">
        <v>52.0</v>
      </c>
    </row>
    <row r="1821">
      <c r="A1821" s="8">
        <v>2.0</v>
      </c>
      <c r="B1821" s="15" t="s">
        <v>7663</v>
      </c>
      <c r="C1821" s="16">
        <v>1.6479189E7</v>
      </c>
      <c r="D1821" s="16">
        <v>52.0</v>
      </c>
    </row>
    <row r="1822">
      <c r="A1822" s="8">
        <v>2.0</v>
      </c>
      <c r="B1822" s="15" t="s">
        <v>7663</v>
      </c>
      <c r="C1822" s="16">
        <v>9674874.0</v>
      </c>
      <c r="D1822" s="16">
        <v>52.0</v>
      </c>
    </row>
    <row r="1823">
      <c r="A1823" s="8">
        <v>2.0</v>
      </c>
      <c r="B1823" s="15" t="s">
        <v>7663</v>
      </c>
      <c r="C1823" s="16">
        <v>423560.0</v>
      </c>
      <c r="D1823" s="16">
        <v>0.0</v>
      </c>
    </row>
    <row r="1824">
      <c r="A1824" s="8">
        <v>2.0</v>
      </c>
      <c r="B1824" s="15" t="s">
        <v>7663</v>
      </c>
      <c r="C1824" s="16">
        <v>1.4959891E7</v>
      </c>
      <c r="D1824" s="16">
        <v>0.0</v>
      </c>
    </row>
    <row r="1825">
      <c r="A1825" s="8">
        <v>2.0</v>
      </c>
      <c r="B1825" s="15" t="s">
        <v>7663</v>
      </c>
      <c r="C1825" s="16">
        <v>9036109.0</v>
      </c>
      <c r="D1825" s="16">
        <v>52.0</v>
      </c>
    </row>
    <row r="1826">
      <c r="A1826" s="8">
        <v>2.0</v>
      </c>
      <c r="B1826" s="15" t="s">
        <v>7663</v>
      </c>
      <c r="C1826" s="16">
        <v>8236676.0</v>
      </c>
      <c r="D1826" s="16">
        <v>916.0</v>
      </c>
    </row>
    <row r="1827">
      <c r="A1827" s="8">
        <v>2.0</v>
      </c>
      <c r="B1827" s="15" t="s">
        <v>7663</v>
      </c>
      <c r="C1827" s="16">
        <v>1476639.0</v>
      </c>
      <c r="D1827" s="16">
        <v>52.0</v>
      </c>
    </row>
    <row r="1828">
      <c r="A1828" s="8">
        <v>2.0</v>
      </c>
      <c r="B1828" s="15" t="s">
        <v>7663</v>
      </c>
      <c r="C1828" s="16">
        <v>53746.0</v>
      </c>
      <c r="D1828" s="16">
        <v>52.0</v>
      </c>
    </row>
    <row r="1829">
      <c r="A1829" s="8">
        <v>2.0</v>
      </c>
      <c r="B1829" s="15" t="s">
        <v>7663</v>
      </c>
      <c r="C1829" s="16">
        <v>1.748011E7</v>
      </c>
      <c r="D1829" s="16">
        <v>52.0</v>
      </c>
    </row>
    <row r="1830">
      <c r="A1830" s="8">
        <v>2.0</v>
      </c>
      <c r="B1830" s="15" t="s">
        <v>7663</v>
      </c>
      <c r="C1830" s="16">
        <v>1.6768336E7</v>
      </c>
      <c r="D1830" s="16">
        <v>104.0</v>
      </c>
    </row>
    <row r="1831">
      <c r="A1831" s="8">
        <v>2.0</v>
      </c>
      <c r="B1831" s="15" t="s">
        <v>7663</v>
      </c>
      <c r="C1831" s="16">
        <v>91412.0</v>
      </c>
      <c r="D1831" s="16">
        <v>0.0</v>
      </c>
    </row>
    <row r="1832">
      <c r="A1832" s="8">
        <v>2.0</v>
      </c>
      <c r="B1832" s="15" t="s">
        <v>7663</v>
      </c>
      <c r="C1832" s="16">
        <v>432514.0</v>
      </c>
      <c r="D1832" s="16">
        <v>52.0</v>
      </c>
    </row>
    <row r="1833">
      <c r="A1833" s="8">
        <v>2.0</v>
      </c>
      <c r="B1833" s="15" t="s">
        <v>7663</v>
      </c>
      <c r="C1833" s="16">
        <v>8531054.0</v>
      </c>
      <c r="D1833" s="16">
        <v>0.0</v>
      </c>
    </row>
    <row r="1834">
      <c r="A1834" s="8">
        <v>2.0</v>
      </c>
      <c r="B1834" s="15" t="s">
        <v>7663</v>
      </c>
      <c r="C1834" s="16">
        <v>326647.0</v>
      </c>
      <c r="D1834" s="16">
        <v>150.0</v>
      </c>
    </row>
    <row r="1835">
      <c r="A1835" s="8">
        <v>2.0</v>
      </c>
      <c r="B1835" s="15" t="s">
        <v>7663</v>
      </c>
      <c r="C1835" s="16">
        <v>1.0675384E7</v>
      </c>
      <c r="D1835" s="16">
        <v>0.0</v>
      </c>
    </row>
    <row r="1836">
      <c r="A1836" s="8">
        <v>2.0</v>
      </c>
      <c r="B1836" s="15" t="s">
        <v>7663</v>
      </c>
      <c r="C1836" s="16">
        <v>2.1614523E7</v>
      </c>
      <c r="D1836" s="16">
        <v>52.0</v>
      </c>
    </row>
    <row r="1837">
      <c r="A1837" s="8">
        <v>2.0</v>
      </c>
      <c r="B1837" s="15" t="s">
        <v>7663</v>
      </c>
      <c r="C1837" s="16">
        <v>1.4712488E7</v>
      </c>
      <c r="D1837" s="16">
        <v>156.0</v>
      </c>
    </row>
    <row r="1838">
      <c r="A1838" s="8">
        <v>2.0</v>
      </c>
      <c r="B1838" s="15" t="s">
        <v>7663</v>
      </c>
      <c r="C1838" s="16">
        <v>2.2615484E7</v>
      </c>
      <c r="D1838" s="16">
        <v>0.0</v>
      </c>
    </row>
    <row r="1839">
      <c r="A1839" s="8">
        <v>2.0</v>
      </c>
      <c r="B1839" s="15" t="s">
        <v>7663</v>
      </c>
      <c r="C1839" s="16">
        <v>1.438422E7</v>
      </c>
      <c r="D1839" s="16">
        <v>52.0</v>
      </c>
    </row>
    <row r="1840">
      <c r="A1840" s="8">
        <v>2.0</v>
      </c>
      <c r="B1840" s="15" t="s">
        <v>7663</v>
      </c>
      <c r="C1840" s="16">
        <v>8238420.0</v>
      </c>
      <c r="D1840" s="16">
        <v>52.0</v>
      </c>
    </row>
    <row r="1841">
      <c r="A1841" s="8">
        <v>2.0</v>
      </c>
      <c r="B1841" s="15" t="s">
        <v>7663</v>
      </c>
      <c r="C1841" s="16">
        <v>1.82854E7</v>
      </c>
      <c r="D1841" s="16">
        <v>52.0</v>
      </c>
    </row>
    <row r="1842">
      <c r="A1842" s="8">
        <v>2.0</v>
      </c>
      <c r="B1842" s="15" t="s">
        <v>7663</v>
      </c>
      <c r="C1842" s="16">
        <v>1.7921704E7</v>
      </c>
      <c r="D1842" s="16">
        <v>0.0</v>
      </c>
    </row>
    <row r="1843">
      <c r="A1843" s="8">
        <v>2.0</v>
      </c>
      <c r="B1843" s="15" t="s">
        <v>7663</v>
      </c>
      <c r="C1843" s="16">
        <v>2.0130587E7</v>
      </c>
      <c r="D1843" s="16">
        <v>52.0</v>
      </c>
    </row>
    <row r="1844">
      <c r="A1844" s="8">
        <v>2.0</v>
      </c>
      <c r="B1844" s="15" t="s">
        <v>7663</v>
      </c>
      <c r="C1844" s="16">
        <v>2724930.0</v>
      </c>
      <c r="D1844" s="16">
        <v>52.0</v>
      </c>
    </row>
    <row r="1845">
      <c r="A1845" s="8">
        <v>2.0</v>
      </c>
      <c r="B1845" s="15" t="s">
        <v>7663</v>
      </c>
      <c r="C1845" s="16">
        <v>774536.0</v>
      </c>
      <c r="D1845" s="16">
        <v>0.0</v>
      </c>
    </row>
    <row r="1846">
      <c r="A1846" s="8">
        <v>2.0</v>
      </c>
      <c r="B1846" s="15" t="s">
        <v>7663</v>
      </c>
      <c r="C1846" s="16">
        <v>1674365.0</v>
      </c>
      <c r="D1846" s="16">
        <v>0.0</v>
      </c>
    </row>
    <row r="1847">
      <c r="A1847" s="8">
        <v>2.0</v>
      </c>
      <c r="B1847" s="15" t="s">
        <v>7663</v>
      </c>
      <c r="C1847" s="16">
        <v>1.9404637E7</v>
      </c>
      <c r="D1847" s="16">
        <v>0.0</v>
      </c>
    </row>
    <row r="1848">
      <c r="A1848" s="8">
        <v>2.0</v>
      </c>
      <c r="B1848" s="15" t="s">
        <v>7663</v>
      </c>
      <c r="C1848" s="16">
        <v>9880036.0</v>
      </c>
      <c r="D1848" s="16">
        <v>52.0</v>
      </c>
    </row>
    <row r="1849">
      <c r="A1849" s="8">
        <v>2.0</v>
      </c>
      <c r="B1849" s="15" t="s">
        <v>7663</v>
      </c>
      <c r="C1849" s="16">
        <v>125598.0</v>
      </c>
      <c r="D1849" s="16">
        <v>52.0</v>
      </c>
    </row>
    <row r="1850">
      <c r="A1850" s="8">
        <v>2.0</v>
      </c>
      <c r="B1850" s="15" t="s">
        <v>7663</v>
      </c>
      <c r="C1850" s="16">
        <v>1.4203786E7</v>
      </c>
      <c r="D1850" s="16">
        <v>0.0</v>
      </c>
    </row>
    <row r="1851">
      <c r="A1851" s="8">
        <v>2.0</v>
      </c>
      <c r="B1851" s="15" t="s">
        <v>7663</v>
      </c>
      <c r="C1851" s="16">
        <v>593355.0</v>
      </c>
      <c r="D1851" s="16">
        <v>0.0</v>
      </c>
    </row>
    <row r="1852">
      <c r="A1852" s="8">
        <v>2.0</v>
      </c>
      <c r="B1852" s="15" t="s">
        <v>7663</v>
      </c>
      <c r="C1852" s="16">
        <v>3447440.0</v>
      </c>
      <c r="D1852" s="16">
        <v>12.0</v>
      </c>
    </row>
    <row r="1853">
      <c r="A1853" s="8">
        <v>2.0</v>
      </c>
      <c r="B1853" s="15" t="s">
        <v>7663</v>
      </c>
      <c r="C1853" s="16">
        <v>9696768.0</v>
      </c>
      <c r="D1853" s="16">
        <v>202.0</v>
      </c>
    </row>
    <row r="1854">
      <c r="A1854" s="8">
        <v>2.0</v>
      </c>
      <c r="B1854" s="15" t="s">
        <v>7663</v>
      </c>
      <c r="C1854" s="16">
        <v>2.0729265E7</v>
      </c>
      <c r="D1854" s="16">
        <v>0.0</v>
      </c>
    </row>
    <row r="1855">
      <c r="A1855" s="8">
        <v>2.0</v>
      </c>
      <c r="B1855" s="15" t="s">
        <v>7663</v>
      </c>
      <c r="C1855" s="16">
        <v>9815724.0</v>
      </c>
      <c r="D1855" s="16">
        <v>150.0</v>
      </c>
    </row>
    <row r="1856">
      <c r="A1856" s="8">
        <v>2.0</v>
      </c>
      <c r="B1856" s="15" t="s">
        <v>7663</v>
      </c>
      <c r="C1856" s="16">
        <v>2.0775459E7</v>
      </c>
      <c r="D1856" s="16">
        <v>0.0</v>
      </c>
    </row>
    <row r="1857">
      <c r="A1857" s="8">
        <v>2.0</v>
      </c>
      <c r="B1857" s="15" t="s">
        <v>7663</v>
      </c>
      <c r="C1857" s="16">
        <v>700791.0</v>
      </c>
      <c r="D1857" s="16">
        <v>52.0</v>
      </c>
    </row>
    <row r="1858">
      <c r="A1858" s="8">
        <v>2.0</v>
      </c>
      <c r="B1858" s="15" t="s">
        <v>7663</v>
      </c>
      <c r="C1858" s="16">
        <v>445525.0</v>
      </c>
      <c r="D1858" s="16">
        <v>0.0</v>
      </c>
    </row>
    <row r="1859">
      <c r="A1859" s="8">
        <v>2.0</v>
      </c>
      <c r="B1859" s="15" t="s">
        <v>7663</v>
      </c>
      <c r="C1859" s="16">
        <v>40558.0</v>
      </c>
      <c r="D1859" s="16">
        <v>104.0</v>
      </c>
    </row>
    <row r="1860">
      <c r="A1860" s="8">
        <v>2.0</v>
      </c>
      <c r="B1860" s="15" t="s">
        <v>7663</v>
      </c>
      <c r="C1860" s="16">
        <v>991501.0</v>
      </c>
      <c r="D1860" s="16">
        <v>0.0</v>
      </c>
    </row>
    <row r="1861">
      <c r="A1861" s="8">
        <v>2.0</v>
      </c>
      <c r="B1861" s="15" t="s">
        <v>7663</v>
      </c>
      <c r="C1861" s="16">
        <v>5883634.0</v>
      </c>
      <c r="D1861" s="16">
        <v>0.0</v>
      </c>
    </row>
    <row r="1862">
      <c r="A1862" s="8">
        <v>2.0</v>
      </c>
      <c r="B1862" s="15" t="s">
        <v>7663</v>
      </c>
      <c r="C1862" s="16">
        <v>2971724.0</v>
      </c>
      <c r="D1862" s="16">
        <v>0.0</v>
      </c>
    </row>
    <row r="1863">
      <c r="A1863" s="8">
        <v>2.0</v>
      </c>
      <c r="B1863" s="15" t="s">
        <v>7663</v>
      </c>
      <c r="C1863" s="16">
        <v>1.0153914E7</v>
      </c>
      <c r="D1863" s="16">
        <v>52.0</v>
      </c>
    </row>
    <row r="1864">
      <c r="A1864" s="8">
        <v>2.0</v>
      </c>
      <c r="B1864" s="15" t="s">
        <v>7663</v>
      </c>
      <c r="C1864" s="16">
        <v>1.0305448E7</v>
      </c>
      <c r="D1864" s="16">
        <v>52.0</v>
      </c>
    </row>
    <row r="1865">
      <c r="A1865" s="8">
        <v>2.0</v>
      </c>
      <c r="B1865" s="15" t="s">
        <v>7663</v>
      </c>
      <c r="C1865" s="16">
        <v>1.4936671E7</v>
      </c>
      <c r="D1865" s="16">
        <v>0.0</v>
      </c>
    </row>
    <row r="1866">
      <c r="A1866" s="8">
        <v>2.0</v>
      </c>
      <c r="B1866" s="15" t="s">
        <v>7663</v>
      </c>
      <c r="C1866" s="16">
        <v>1.6630893E7</v>
      </c>
      <c r="D1866" s="16">
        <v>0.0</v>
      </c>
    </row>
    <row r="1867">
      <c r="A1867" s="8">
        <v>2.0</v>
      </c>
      <c r="B1867" s="15" t="s">
        <v>7663</v>
      </c>
      <c r="C1867" s="16">
        <v>4161096.0</v>
      </c>
      <c r="D1867" s="16">
        <v>52.0</v>
      </c>
    </row>
    <row r="1868">
      <c r="A1868" s="8">
        <v>2.0</v>
      </c>
      <c r="B1868" s="15" t="s">
        <v>7663</v>
      </c>
      <c r="C1868" s="16">
        <v>134632.0</v>
      </c>
      <c r="D1868" s="16">
        <v>52.0</v>
      </c>
    </row>
    <row r="1869">
      <c r="A1869" s="8">
        <v>2.0</v>
      </c>
      <c r="B1869" s="15" t="s">
        <v>7663</v>
      </c>
      <c r="C1869" s="16">
        <v>6074284.0</v>
      </c>
      <c r="D1869" s="16">
        <v>52.0</v>
      </c>
    </row>
    <row r="1870">
      <c r="A1870" s="8">
        <v>2.0</v>
      </c>
      <c r="B1870" s="15" t="s">
        <v>7663</v>
      </c>
      <c r="C1870" s="16">
        <v>9821586.0</v>
      </c>
      <c r="D1870" s="16">
        <v>0.0</v>
      </c>
    </row>
    <row r="1871">
      <c r="A1871" s="8">
        <v>2.0</v>
      </c>
      <c r="B1871" s="15" t="s">
        <v>7663</v>
      </c>
      <c r="C1871" s="16">
        <v>1.0057958E7</v>
      </c>
      <c r="D1871" s="16">
        <v>0.0</v>
      </c>
    </row>
    <row r="1872">
      <c r="A1872" s="8">
        <v>2.0</v>
      </c>
      <c r="B1872" s="15" t="s">
        <v>7663</v>
      </c>
      <c r="C1872" s="16">
        <v>630335.0</v>
      </c>
      <c r="D1872" s="16">
        <v>0.0</v>
      </c>
    </row>
    <row r="1873">
      <c r="A1873" s="8">
        <v>2.0</v>
      </c>
      <c r="B1873" s="15" t="s">
        <v>7663</v>
      </c>
      <c r="C1873" s="16">
        <v>9102289.0</v>
      </c>
      <c r="D1873" s="16">
        <v>150.0</v>
      </c>
    </row>
    <row r="1874">
      <c r="A1874" s="8">
        <v>2.0</v>
      </c>
      <c r="B1874" s="15" t="s">
        <v>7663</v>
      </c>
      <c r="C1874" s="16">
        <v>9941760.0</v>
      </c>
      <c r="D1874" s="16">
        <v>0.0</v>
      </c>
    </row>
    <row r="1875">
      <c r="A1875" s="8">
        <v>2.0</v>
      </c>
      <c r="B1875" s="15" t="s">
        <v>7663</v>
      </c>
      <c r="C1875" s="16">
        <v>732238.0</v>
      </c>
      <c r="D1875" s="16">
        <v>0.0</v>
      </c>
    </row>
    <row r="1876">
      <c r="A1876" s="8">
        <v>2.0</v>
      </c>
      <c r="B1876" s="15" t="s">
        <v>7663</v>
      </c>
      <c r="C1876" s="16">
        <v>3545724.0</v>
      </c>
      <c r="D1876" s="16">
        <v>0.0</v>
      </c>
    </row>
    <row r="1877">
      <c r="A1877" s="8">
        <v>2.0</v>
      </c>
      <c r="B1877" s="15" t="s">
        <v>7663</v>
      </c>
      <c r="C1877" s="16">
        <v>1.4802136E7</v>
      </c>
      <c r="D1877" s="16">
        <v>0.0</v>
      </c>
    </row>
    <row r="1878">
      <c r="A1878" s="8">
        <v>2.0</v>
      </c>
      <c r="B1878" s="15" t="s">
        <v>7663</v>
      </c>
      <c r="C1878" s="16">
        <v>2.0077197E7</v>
      </c>
      <c r="D1878" s="16">
        <v>0.0</v>
      </c>
    </row>
    <row r="1879">
      <c r="A1879" s="8">
        <v>2.0</v>
      </c>
      <c r="B1879" s="15" t="s">
        <v>7663</v>
      </c>
      <c r="C1879" s="16">
        <v>200814.0</v>
      </c>
      <c r="D1879" s="16">
        <v>0.0</v>
      </c>
    </row>
    <row r="1880">
      <c r="A1880" s="8">
        <v>2.0</v>
      </c>
      <c r="B1880" s="15" t="s">
        <v>7663</v>
      </c>
      <c r="C1880" s="16">
        <v>9966774.0</v>
      </c>
      <c r="D1880" s="16">
        <v>150.0</v>
      </c>
    </row>
    <row r="1881">
      <c r="A1881" s="8">
        <v>2.0</v>
      </c>
      <c r="B1881" s="15" t="s">
        <v>7663</v>
      </c>
      <c r="C1881" s="16">
        <v>4869254.0</v>
      </c>
      <c r="D1881" s="16">
        <v>152.0</v>
      </c>
    </row>
    <row r="1882">
      <c r="A1882" s="8">
        <v>2.0</v>
      </c>
      <c r="B1882" s="15" t="s">
        <v>7663</v>
      </c>
      <c r="C1882" s="16">
        <v>1059331.0</v>
      </c>
      <c r="D1882" s="16">
        <v>52.0</v>
      </c>
    </row>
    <row r="1883">
      <c r="A1883" s="8">
        <v>2.0</v>
      </c>
      <c r="B1883" s="15" t="s">
        <v>7663</v>
      </c>
      <c r="C1883" s="16">
        <v>324005.0</v>
      </c>
      <c r="D1883" s="16">
        <v>104.0</v>
      </c>
    </row>
    <row r="1884">
      <c r="A1884" s="8">
        <v>2.0</v>
      </c>
      <c r="B1884" s="15" t="s">
        <v>7663</v>
      </c>
      <c r="C1884" s="16">
        <v>457785.0</v>
      </c>
      <c r="D1884" s="16">
        <v>52.0</v>
      </c>
    </row>
    <row r="1885">
      <c r="A1885" s="8">
        <v>2.0</v>
      </c>
      <c r="B1885" s="15" t="s">
        <v>7663</v>
      </c>
      <c r="C1885" s="16">
        <v>1.6766378E7</v>
      </c>
      <c r="D1885" s="16">
        <v>0.0</v>
      </c>
    </row>
    <row r="1886">
      <c r="A1886" s="8">
        <v>2.0</v>
      </c>
      <c r="B1886" s="15" t="s">
        <v>7663</v>
      </c>
      <c r="C1886" s="16">
        <v>1.9750605E7</v>
      </c>
      <c r="D1886" s="16">
        <v>0.0</v>
      </c>
    </row>
    <row r="1887">
      <c r="A1887" s="8">
        <v>2.0</v>
      </c>
      <c r="B1887" s="15" t="s">
        <v>7663</v>
      </c>
      <c r="C1887" s="16">
        <v>725230.0</v>
      </c>
      <c r="D1887" s="16">
        <v>0.0</v>
      </c>
    </row>
    <row r="1888">
      <c r="A1888" s="8">
        <v>2.0</v>
      </c>
      <c r="B1888" s="15" t="s">
        <v>7663</v>
      </c>
      <c r="C1888" s="16">
        <v>1.5219649E7</v>
      </c>
      <c r="D1888" s="16">
        <v>0.0</v>
      </c>
    </row>
    <row r="1889">
      <c r="A1889" s="8">
        <v>2.0</v>
      </c>
      <c r="B1889" s="15" t="s">
        <v>7663</v>
      </c>
      <c r="C1889" s="16">
        <v>1.8648281E7</v>
      </c>
      <c r="D1889" s="16">
        <v>0.0</v>
      </c>
    </row>
    <row r="1890">
      <c r="A1890" s="8">
        <v>2.0</v>
      </c>
      <c r="B1890" s="15" t="s">
        <v>7663</v>
      </c>
      <c r="C1890" s="16">
        <v>244892.0</v>
      </c>
      <c r="D1890" s="16">
        <v>0.0</v>
      </c>
    </row>
    <row r="1891">
      <c r="A1891" s="8">
        <v>2.0</v>
      </c>
      <c r="B1891" s="15" t="s">
        <v>7663</v>
      </c>
      <c r="C1891" s="16">
        <v>2.2028764E7</v>
      </c>
      <c r="D1891" s="16">
        <v>4337.0</v>
      </c>
    </row>
    <row r="1892">
      <c r="A1892" s="8">
        <v>3.0</v>
      </c>
      <c r="B1892" s="15" t="s">
        <v>7664</v>
      </c>
      <c r="C1892" s="16">
        <v>1.3125924E7</v>
      </c>
      <c r="D1892" s="16">
        <v>706.0</v>
      </c>
    </row>
    <row r="1893">
      <c r="A1893" s="8">
        <v>3.0</v>
      </c>
      <c r="B1893" s="15" t="s">
        <v>7664</v>
      </c>
      <c r="C1893" s="16">
        <v>9761984.0</v>
      </c>
      <c r="D1893" s="16">
        <v>0.0</v>
      </c>
    </row>
    <row r="1894">
      <c r="A1894" s="8">
        <v>3.0</v>
      </c>
      <c r="B1894" s="15" t="s">
        <v>7664</v>
      </c>
      <c r="C1894" s="16">
        <v>8557868.0</v>
      </c>
      <c r="D1894" s="16">
        <v>4.0</v>
      </c>
    </row>
    <row r="1895">
      <c r="A1895" s="8">
        <v>3.0</v>
      </c>
      <c r="B1895" s="15" t="s">
        <v>7664</v>
      </c>
      <c r="C1895" s="16">
        <v>9198243.0</v>
      </c>
      <c r="D1895" s="16">
        <v>4.0</v>
      </c>
    </row>
    <row r="1896">
      <c r="A1896" s="8">
        <v>3.0</v>
      </c>
      <c r="B1896" s="15" t="s">
        <v>7664</v>
      </c>
      <c r="C1896" s="16">
        <v>396606.0</v>
      </c>
      <c r="D1896" s="16">
        <v>4846.0</v>
      </c>
    </row>
    <row r="1897">
      <c r="A1897" s="8">
        <v>3.0</v>
      </c>
      <c r="B1897" s="15" t="s">
        <v>7664</v>
      </c>
      <c r="C1897" s="16">
        <v>49704.0</v>
      </c>
      <c r="D1897" s="16">
        <v>108.0</v>
      </c>
    </row>
    <row r="1898">
      <c r="A1898" s="8">
        <v>3.0</v>
      </c>
      <c r="B1898" s="15" t="s">
        <v>7664</v>
      </c>
      <c r="C1898" s="16">
        <v>726135.0</v>
      </c>
      <c r="D1898" s="16">
        <v>0.0</v>
      </c>
    </row>
    <row r="1899">
      <c r="A1899" s="8">
        <v>3.0</v>
      </c>
      <c r="B1899" s="15" t="s">
        <v>7664</v>
      </c>
      <c r="C1899" s="16">
        <v>1.4513908E7</v>
      </c>
      <c r="D1899" s="16">
        <v>42.0</v>
      </c>
    </row>
    <row r="1900">
      <c r="A1900" s="8">
        <v>3.0</v>
      </c>
      <c r="B1900" s="15" t="s">
        <v>7664</v>
      </c>
      <c r="C1900" s="16">
        <v>151091.0</v>
      </c>
      <c r="D1900" s="16">
        <v>0.0</v>
      </c>
    </row>
    <row r="1901">
      <c r="A1901" s="8">
        <v>3.0</v>
      </c>
      <c r="B1901" s="15" t="s">
        <v>7664</v>
      </c>
      <c r="C1901" s="16">
        <v>2.1612747E7</v>
      </c>
      <c r="D1901" s="16">
        <v>316.0</v>
      </c>
    </row>
    <row r="1902">
      <c r="A1902" s="8">
        <v>3.0</v>
      </c>
      <c r="B1902" s="15" t="s">
        <v>7664</v>
      </c>
      <c r="C1902" s="16">
        <v>1215524.0</v>
      </c>
      <c r="D1902" s="16">
        <v>711.0</v>
      </c>
    </row>
    <row r="1903">
      <c r="A1903" s="8">
        <v>3.0</v>
      </c>
      <c r="B1903" s="15" t="s">
        <v>7664</v>
      </c>
      <c r="C1903" s="16">
        <v>2.1095137E7</v>
      </c>
      <c r="D1903" s="16">
        <v>316.0</v>
      </c>
    </row>
    <row r="1904">
      <c r="A1904" s="8">
        <v>3.0</v>
      </c>
      <c r="B1904" s="15" t="s">
        <v>7664</v>
      </c>
      <c r="C1904" s="16">
        <v>18004.0</v>
      </c>
      <c r="D1904" s="16">
        <v>11442.0</v>
      </c>
    </row>
    <row r="1905">
      <c r="A1905" s="8">
        <v>3.0</v>
      </c>
      <c r="B1905" s="15" t="s">
        <v>7664</v>
      </c>
      <c r="C1905" s="16">
        <v>378292.0</v>
      </c>
      <c r="D1905" s="16">
        <v>316.0</v>
      </c>
    </row>
    <row r="1906">
      <c r="A1906" s="8">
        <v>3.0</v>
      </c>
      <c r="B1906" s="15" t="s">
        <v>7664</v>
      </c>
      <c r="C1906" s="16">
        <v>1282712.0</v>
      </c>
      <c r="D1906" s="16">
        <v>0.0</v>
      </c>
    </row>
    <row r="1907">
      <c r="A1907" s="8">
        <v>3.0</v>
      </c>
      <c r="B1907" s="15" t="s">
        <v>7664</v>
      </c>
      <c r="C1907" s="16">
        <v>79854.0</v>
      </c>
      <c r="D1907" s="16">
        <v>0.0</v>
      </c>
    </row>
    <row r="1908">
      <c r="A1908" s="8">
        <v>3.0</v>
      </c>
      <c r="B1908" s="15" t="s">
        <v>7664</v>
      </c>
      <c r="C1908" s="16">
        <v>732699.0</v>
      </c>
      <c r="D1908" s="16">
        <v>0.0</v>
      </c>
    </row>
    <row r="1909">
      <c r="A1909" s="8">
        <v>3.0</v>
      </c>
      <c r="B1909" s="15" t="s">
        <v>7664</v>
      </c>
      <c r="C1909" s="16">
        <v>84462.0</v>
      </c>
      <c r="D1909" s="16">
        <v>212.0</v>
      </c>
    </row>
    <row r="1910">
      <c r="A1910" s="8">
        <v>3.0</v>
      </c>
      <c r="B1910" s="15" t="s">
        <v>7664</v>
      </c>
      <c r="C1910" s="16">
        <v>1598833.0</v>
      </c>
      <c r="D1910" s="16">
        <v>464.0</v>
      </c>
    </row>
    <row r="1911">
      <c r="A1911" s="8">
        <v>3.0</v>
      </c>
      <c r="B1911" s="15" t="s">
        <v>7664</v>
      </c>
      <c r="C1911" s="16">
        <v>222326.0</v>
      </c>
      <c r="D1911" s="16">
        <v>0.0</v>
      </c>
    </row>
    <row r="1912">
      <c r="A1912" s="8">
        <v>3.0</v>
      </c>
      <c r="B1912" s="15" t="s">
        <v>7664</v>
      </c>
      <c r="C1912" s="16">
        <v>2.2300236E7</v>
      </c>
      <c r="D1912" s="16">
        <v>0.0</v>
      </c>
    </row>
    <row r="1913">
      <c r="A1913" s="8">
        <v>3.0</v>
      </c>
      <c r="B1913" s="15" t="s">
        <v>7664</v>
      </c>
      <c r="C1913" s="16">
        <v>285152.0</v>
      </c>
      <c r="D1913" s="16">
        <v>0.0</v>
      </c>
    </row>
    <row r="1914">
      <c r="A1914" s="8">
        <v>3.0</v>
      </c>
      <c r="B1914" s="15" t="s">
        <v>7664</v>
      </c>
      <c r="C1914" s="16">
        <v>2.3719304E7</v>
      </c>
      <c r="D1914" s="16">
        <v>4.0</v>
      </c>
    </row>
    <row r="1915">
      <c r="A1915" s="8">
        <v>3.0</v>
      </c>
      <c r="B1915" s="15" t="s">
        <v>7664</v>
      </c>
      <c r="C1915" s="16">
        <v>1.0329878E7</v>
      </c>
      <c r="D1915" s="16">
        <v>0.0</v>
      </c>
    </row>
    <row r="1916">
      <c r="A1916" s="8">
        <v>3.0</v>
      </c>
      <c r="B1916" s="15" t="s">
        <v>7664</v>
      </c>
      <c r="C1916" s="16">
        <v>102392.0</v>
      </c>
      <c r="D1916" s="16">
        <v>4.0</v>
      </c>
    </row>
    <row r="1917">
      <c r="A1917" s="8">
        <v>3.0</v>
      </c>
      <c r="B1917" s="15" t="s">
        <v>7664</v>
      </c>
      <c r="C1917" s="16">
        <v>1000640.0</v>
      </c>
      <c r="D1917" s="16">
        <v>9601.0</v>
      </c>
    </row>
    <row r="1918">
      <c r="A1918" s="8">
        <v>3.0</v>
      </c>
      <c r="B1918" s="15" t="s">
        <v>7664</v>
      </c>
      <c r="C1918" s="16">
        <v>690004.0</v>
      </c>
      <c r="D1918" s="16">
        <v>0.0</v>
      </c>
    </row>
    <row r="1919">
      <c r="A1919" s="8">
        <v>3.0</v>
      </c>
      <c r="B1919" s="15" t="s">
        <v>7664</v>
      </c>
      <c r="C1919" s="16">
        <v>313535.0</v>
      </c>
      <c r="D1919" s="16">
        <v>1395.0</v>
      </c>
    </row>
    <row r="1920">
      <c r="A1920" s="8">
        <v>3.0</v>
      </c>
      <c r="B1920" s="15" t="s">
        <v>7664</v>
      </c>
      <c r="C1920" s="16">
        <v>1.0613888E7</v>
      </c>
      <c r="D1920" s="16">
        <v>0.0</v>
      </c>
    </row>
    <row r="1921">
      <c r="A1921" s="8">
        <v>3.0</v>
      </c>
      <c r="B1921" s="15" t="s">
        <v>7664</v>
      </c>
      <c r="C1921" s="16">
        <v>1.3013004E7</v>
      </c>
      <c r="D1921" s="16">
        <v>797.0</v>
      </c>
    </row>
    <row r="1922">
      <c r="A1922" s="8">
        <v>3.0</v>
      </c>
      <c r="B1922" s="15" t="s">
        <v>7664</v>
      </c>
      <c r="C1922" s="16">
        <v>1.801562E7</v>
      </c>
      <c r="D1922" s="16">
        <v>4105.0</v>
      </c>
    </row>
    <row r="1923">
      <c r="A1923" s="8">
        <v>3.0</v>
      </c>
      <c r="B1923" s="15" t="s">
        <v>7664</v>
      </c>
      <c r="C1923" s="16">
        <v>570715.0</v>
      </c>
      <c r="D1923" s="16">
        <v>3037.0</v>
      </c>
    </row>
    <row r="1924">
      <c r="A1924" s="8">
        <v>3.0</v>
      </c>
      <c r="B1924" s="15" t="s">
        <v>7664</v>
      </c>
      <c r="C1924" s="16">
        <v>169735.0</v>
      </c>
      <c r="D1924" s="16">
        <v>28481.0</v>
      </c>
    </row>
    <row r="1925">
      <c r="A1925" s="8">
        <v>3.0</v>
      </c>
      <c r="B1925" s="15" t="s">
        <v>7664</v>
      </c>
      <c r="C1925" s="16">
        <v>362609.0</v>
      </c>
      <c r="D1925" s="16">
        <v>0.0</v>
      </c>
    </row>
    <row r="1926">
      <c r="A1926" s="8">
        <v>3.0</v>
      </c>
      <c r="B1926" s="15" t="s">
        <v>7664</v>
      </c>
      <c r="C1926" s="16">
        <v>131722.0</v>
      </c>
      <c r="D1926" s="16">
        <v>906.0</v>
      </c>
    </row>
    <row r="1927">
      <c r="A1927" s="8">
        <v>3.0</v>
      </c>
      <c r="B1927" s="15" t="s">
        <v>7664</v>
      </c>
      <c r="C1927" s="16">
        <v>124593.0</v>
      </c>
      <c r="D1927" s="16">
        <v>2199.0</v>
      </c>
    </row>
    <row r="1928">
      <c r="A1928" s="8">
        <v>3.0</v>
      </c>
      <c r="B1928" s="15" t="s">
        <v>7664</v>
      </c>
      <c r="C1928" s="16">
        <v>2390342.0</v>
      </c>
      <c r="D1928" s="16">
        <v>2498.0</v>
      </c>
    </row>
    <row r="1929">
      <c r="A1929" s="8">
        <v>3.0</v>
      </c>
      <c r="B1929" s="15" t="s">
        <v>7664</v>
      </c>
      <c r="C1929" s="16">
        <v>2.1435509E7</v>
      </c>
      <c r="D1929" s="16">
        <v>0.0</v>
      </c>
    </row>
    <row r="1930">
      <c r="A1930" s="8">
        <v>3.0</v>
      </c>
      <c r="B1930" s="15" t="s">
        <v>7664</v>
      </c>
      <c r="C1930" s="16">
        <v>8395436.0</v>
      </c>
      <c r="D1930" s="16">
        <v>974.0</v>
      </c>
    </row>
    <row r="1931">
      <c r="A1931" s="8">
        <v>3.0</v>
      </c>
      <c r="B1931" s="15" t="s">
        <v>7664</v>
      </c>
      <c r="C1931" s="16">
        <v>142351.0</v>
      </c>
      <c r="D1931" s="16">
        <v>1900.0</v>
      </c>
    </row>
    <row r="1932">
      <c r="A1932" s="8">
        <v>3.0</v>
      </c>
      <c r="B1932" s="15" t="s">
        <v>7664</v>
      </c>
      <c r="C1932" s="16">
        <v>7480062.0</v>
      </c>
      <c r="D1932" s="16">
        <v>1100.0</v>
      </c>
    </row>
    <row r="1933">
      <c r="A1933" s="8">
        <v>3.0</v>
      </c>
      <c r="B1933" s="15" t="s">
        <v>7664</v>
      </c>
      <c r="C1933" s="16">
        <v>1.9278701E7</v>
      </c>
      <c r="D1933" s="16">
        <v>0.0</v>
      </c>
    </row>
    <row r="1934">
      <c r="A1934" s="8">
        <v>3.0</v>
      </c>
      <c r="B1934" s="15" t="s">
        <v>7664</v>
      </c>
      <c r="C1934" s="16">
        <v>242949.0</v>
      </c>
      <c r="D1934" s="16">
        <v>3760.0</v>
      </c>
    </row>
    <row r="1935">
      <c r="A1935" s="8">
        <v>3.0</v>
      </c>
      <c r="B1935" s="15" t="s">
        <v>7664</v>
      </c>
      <c r="C1935" s="16">
        <v>100401.0</v>
      </c>
      <c r="D1935" s="16">
        <v>3481.0</v>
      </c>
    </row>
    <row r="1936">
      <c r="A1936" s="8">
        <v>3.0</v>
      </c>
      <c r="B1936" s="15" t="s">
        <v>7664</v>
      </c>
      <c r="C1936" s="16">
        <v>1.0179968E7</v>
      </c>
      <c r="D1936" s="16">
        <v>498.0</v>
      </c>
    </row>
    <row r="1937">
      <c r="A1937" s="8">
        <v>3.0</v>
      </c>
      <c r="B1937" s="15" t="s">
        <v>7664</v>
      </c>
      <c r="C1937" s="16">
        <v>1.0879992E7</v>
      </c>
      <c r="D1937" s="16">
        <v>574.0</v>
      </c>
    </row>
    <row r="1938">
      <c r="A1938" s="8">
        <v>3.0</v>
      </c>
      <c r="B1938" s="15" t="s">
        <v>7664</v>
      </c>
      <c r="C1938" s="16">
        <v>9852648.0</v>
      </c>
      <c r="D1938" s="16">
        <v>8097.0</v>
      </c>
    </row>
    <row r="1939">
      <c r="A1939" s="8">
        <v>3.0</v>
      </c>
      <c r="B1939" s="15" t="s">
        <v>7664</v>
      </c>
      <c r="C1939" s="16">
        <v>2974306.0</v>
      </c>
      <c r="D1939" s="16">
        <v>997.0</v>
      </c>
    </row>
    <row r="1940">
      <c r="A1940" s="8">
        <v>3.0</v>
      </c>
      <c r="B1940" s="15" t="s">
        <v>7664</v>
      </c>
      <c r="C1940" s="16">
        <v>2605234.0</v>
      </c>
      <c r="D1940" s="16">
        <v>2425.0</v>
      </c>
    </row>
    <row r="1941">
      <c r="A1941" s="8">
        <v>3.0</v>
      </c>
      <c r="B1941" s="15" t="s">
        <v>7664</v>
      </c>
      <c r="C1941" s="16">
        <v>2799136.0</v>
      </c>
      <c r="D1941" s="16">
        <v>0.0</v>
      </c>
    </row>
    <row r="1942">
      <c r="A1942" s="8">
        <v>3.0</v>
      </c>
      <c r="B1942" s="15" t="s">
        <v>7664</v>
      </c>
      <c r="C1942" s="16">
        <v>9753304.0</v>
      </c>
      <c r="D1942" s="16">
        <v>0.0</v>
      </c>
    </row>
    <row r="1943">
      <c r="A1943" s="8">
        <v>3.0</v>
      </c>
      <c r="B1943" s="15" t="s">
        <v>7664</v>
      </c>
      <c r="C1943" s="16">
        <v>2.3851448E7</v>
      </c>
      <c r="D1943" s="16">
        <v>4.0</v>
      </c>
    </row>
    <row r="1944">
      <c r="A1944" s="8">
        <v>3.0</v>
      </c>
      <c r="B1944" s="15" t="s">
        <v>7664</v>
      </c>
      <c r="C1944" s="16">
        <v>376994.0</v>
      </c>
      <c r="D1944" s="16">
        <v>0.0</v>
      </c>
    </row>
    <row r="1945">
      <c r="A1945" s="8">
        <v>3.0</v>
      </c>
      <c r="B1945" s="15" t="s">
        <v>7664</v>
      </c>
      <c r="C1945" s="16">
        <v>2440262.0</v>
      </c>
      <c r="D1945" s="16">
        <v>316.0</v>
      </c>
    </row>
    <row r="1946">
      <c r="A1946" s="8">
        <v>3.0</v>
      </c>
      <c r="B1946" s="15" t="s">
        <v>7664</v>
      </c>
      <c r="C1946" s="16">
        <v>161573.0</v>
      </c>
      <c r="D1946" s="16">
        <v>4.0</v>
      </c>
    </row>
    <row r="1947">
      <c r="A1947" s="8">
        <v>3.0</v>
      </c>
      <c r="B1947" s="15" t="s">
        <v>7664</v>
      </c>
      <c r="C1947" s="16">
        <v>1.0284756E7</v>
      </c>
      <c r="D1947" s="16">
        <v>4.0</v>
      </c>
    </row>
    <row r="1948">
      <c r="A1948" s="8">
        <v>3.0</v>
      </c>
      <c r="B1948" s="15" t="s">
        <v>7664</v>
      </c>
      <c r="C1948" s="16">
        <v>1.4018882E7</v>
      </c>
      <c r="D1948" s="16">
        <v>0.0</v>
      </c>
    </row>
    <row r="1949">
      <c r="A1949" s="8">
        <v>3.0</v>
      </c>
      <c r="B1949" s="15" t="s">
        <v>7664</v>
      </c>
      <c r="C1949" s="16">
        <v>1.7499824E7</v>
      </c>
      <c r="D1949" s="16">
        <v>0.0</v>
      </c>
    </row>
    <row r="1950">
      <c r="A1950" s="8">
        <v>3.0</v>
      </c>
      <c r="B1950" s="15" t="s">
        <v>7664</v>
      </c>
      <c r="C1950" s="16">
        <v>2.1025739E7</v>
      </c>
      <c r="D1950" s="16">
        <v>316.0</v>
      </c>
    </row>
    <row r="1951">
      <c r="A1951" s="8">
        <v>3.0</v>
      </c>
      <c r="B1951" s="15" t="s">
        <v>7664</v>
      </c>
      <c r="C1951" s="16">
        <v>1.7009662E7</v>
      </c>
      <c r="D1951" s="16">
        <v>4.0</v>
      </c>
    </row>
    <row r="1952">
      <c r="A1952" s="8">
        <v>3.0</v>
      </c>
      <c r="B1952" s="15" t="s">
        <v>7664</v>
      </c>
      <c r="C1952" s="16">
        <v>1.9234999E7</v>
      </c>
      <c r="D1952" s="16">
        <v>0.0</v>
      </c>
    </row>
    <row r="1953">
      <c r="A1953" s="8">
        <v>3.0</v>
      </c>
      <c r="B1953" s="15" t="s">
        <v>7664</v>
      </c>
      <c r="C1953" s="16">
        <v>1.3073966E7</v>
      </c>
      <c r="D1953" s="16">
        <v>108.0</v>
      </c>
    </row>
    <row r="1954">
      <c r="A1954" s="8">
        <v>3.0</v>
      </c>
      <c r="B1954" s="15" t="s">
        <v>7664</v>
      </c>
      <c r="C1954" s="16">
        <v>5870684.0</v>
      </c>
      <c r="D1954" s="16">
        <v>4.0</v>
      </c>
    </row>
    <row r="1955">
      <c r="A1955" s="8">
        <v>3.0</v>
      </c>
      <c r="B1955" s="15" t="s">
        <v>7664</v>
      </c>
      <c r="C1955" s="16">
        <v>496653.0</v>
      </c>
      <c r="D1955" s="16">
        <v>836.0</v>
      </c>
    </row>
    <row r="1956">
      <c r="A1956" s="8">
        <v>3.0</v>
      </c>
      <c r="B1956" s="15" t="s">
        <v>7664</v>
      </c>
      <c r="C1956" s="16">
        <v>702359.0</v>
      </c>
      <c r="D1956" s="16">
        <v>108.0</v>
      </c>
    </row>
    <row r="1957">
      <c r="A1957" s="8">
        <v>3.0</v>
      </c>
      <c r="B1957" s="15" t="s">
        <v>7664</v>
      </c>
      <c r="C1957" s="16">
        <v>337822.0</v>
      </c>
      <c r="D1957" s="16">
        <v>4.0</v>
      </c>
    </row>
    <row r="1958">
      <c r="A1958" s="8">
        <v>3.0</v>
      </c>
      <c r="B1958" s="15" t="s">
        <v>7664</v>
      </c>
      <c r="C1958" s="16">
        <v>77901.0</v>
      </c>
      <c r="D1958" s="16">
        <v>4.0</v>
      </c>
    </row>
    <row r="1959">
      <c r="A1959" s="8">
        <v>3.0</v>
      </c>
      <c r="B1959" s="15" t="s">
        <v>7664</v>
      </c>
      <c r="C1959" s="16">
        <v>620693.0</v>
      </c>
      <c r="D1959" s="16">
        <v>0.0</v>
      </c>
    </row>
    <row r="1960">
      <c r="A1960" s="8">
        <v>3.0</v>
      </c>
      <c r="B1960" s="15" t="s">
        <v>7664</v>
      </c>
      <c r="C1960" s="16">
        <v>242176.0</v>
      </c>
      <c r="D1960" s="16">
        <v>4.0</v>
      </c>
    </row>
    <row r="1961">
      <c r="A1961" s="8">
        <v>3.0</v>
      </c>
      <c r="B1961" s="15" t="s">
        <v>7664</v>
      </c>
      <c r="C1961" s="16">
        <v>1.0462636E7</v>
      </c>
      <c r="D1961" s="16">
        <v>4.0</v>
      </c>
    </row>
    <row r="1962">
      <c r="A1962" s="8">
        <v>3.0</v>
      </c>
      <c r="B1962" s="15" t="s">
        <v>7664</v>
      </c>
      <c r="C1962" s="16">
        <v>9418086.0</v>
      </c>
      <c r="D1962" s="16">
        <v>0.0</v>
      </c>
    </row>
    <row r="1963">
      <c r="A1963" s="8">
        <v>3.0</v>
      </c>
      <c r="B1963" s="15" t="s">
        <v>7664</v>
      </c>
      <c r="C1963" s="16">
        <v>4659766.0</v>
      </c>
      <c r="D1963" s="16">
        <v>4.0</v>
      </c>
    </row>
    <row r="1964">
      <c r="A1964" s="8">
        <v>3.0</v>
      </c>
      <c r="B1964" s="15" t="s">
        <v>7664</v>
      </c>
      <c r="C1964" s="16">
        <v>113422.0</v>
      </c>
      <c r="D1964" s="16">
        <v>14578.0</v>
      </c>
    </row>
    <row r="1965">
      <c r="A1965" s="8">
        <v>3.0</v>
      </c>
      <c r="B1965" s="15" t="s">
        <v>7664</v>
      </c>
      <c r="C1965" s="16">
        <v>8528980.0</v>
      </c>
      <c r="D1965" s="16">
        <v>0.0</v>
      </c>
    </row>
    <row r="1966">
      <c r="A1966" s="8">
        <v>3.0</v>
      </c>
      <c r="B1966" s="15" t="s">
        <v>7664</v>
      </c>
      <c r="C1966" s="16">
        <v>1.6589629E7</v>
      </c>
      <c r="D1966" s="16">
        <v>108.0</v>
      </c>
    </row>
    <row r="1967">
      <c r="A1967" s="8">
        <v>3.0</v>
      </c>
      <c r="B1967" s="15" t="s">
        <v>7664</v>
      </c>
      <c r="C1967" s="16">
        <v>1.2970256E7</v>
      </c>
      <c r="D1967" s="16">
        <v>0.0</v>
      </c>
    </row>
    <row r="1968">
      <c r="A1968" s="8">
        <v>3.0</v>
      </c>
      <c r="B1968" s="15" t="s">
        <v>7664</v>
      </c>
      <c r="C1968" s="16">
        <v>3219964.0</v>
      </c>
      <c r="D1968" s="16">
        <v>511.0</v>
      </c>
    </row>
    <row r="1969">
      <c r="A1969" s="8">
        <v>3.0</v>
      </c>
      <c r="B1969" s="15" t="s">
        <v>7664</v>
      </c>
      <c r="C1969" s="16">
        <v>1.7736538E7</v>
      </c>
      <c r="D1969" s="16">
        <v>0.0</v>
      </c>
    </row>
    <row r="1970">
      <c r="A1970" s="8">
        <v>3.0</v>
      </c>
      <c r="B1970" s="15" t="s">
        <v>7664</v>
      </c>
      <c r="C1970" s="16">
        <v>1061037.0</v>
      </c>
      <c r="D1970" s="16">
        <v>0.0</v>
      </c>
    </row>
    <row r="1971">
      <c r="A1971" s="8">
        <v>3.0</v>
      </c>
      <c r="B1971" s="15" t="s">
        <v>7664</v>
      </c>
      <c r="C1971" s="16">
        <v>181628.0</v>
      </c>
      <c r="D1971" s="16">
        <v>108.0</v>
      </c>
    </row>
    <row r="1972">
      <c r="A1972" s="8">
        <v>3.0</v>
      </c>
      <c r="B1972" s="15" t="s">
        <v>7664</v>
      </c>
      <c r="C1972" s="16">
        <v>537195.0</v>
      </c>
      <c r="D1972" s="16">
        <v>0.0</v>
      </c>
    </row>
    <row r="1973">
      <c r="A1973" s="8">
        <v>3.0</v>
      </c>
      <c r="B1973" s="15" t="s">
        <v>7664</v>
      </c>
      <c r="C1973" s="16">
        <v>4882320.0</v>
      </c>
      <c r="D1973" s="16">
        <v>108.0</v>
      </c>
    </row>
    <row r="1974">
      <c r="A1974" s="8">
        <v>3.0</v>
      </c>
      <c r="B1974" s="15" t="s">
        <v>7664</v>
      </c>
      <c r="C1974" s="16">
        <v>400766.0</v>
      </c>
      <c r="D1974" s="16">
        <v>0.0</v>
      </c>
    </row>
    <row r="1975">
      <c r="A1975" s="8">
        <v>3.0</v>
      </c>
      <c r="B1975" s="15" t="s">
        <v>7664</v>
      </c>
      <c r="C1975" s="16">
        <v>8791231.0</v>
      </c>
      <c r="D1975" s="16">
        <v>0.0</v>
      </c>
    </row>
    <row r="1976">
      <c r="A1976" s="8">
        <v>3.0</v>
      </c>
      <c r="B1976" s="15" t="s">
        <v>7664</v>
      </c>
      <c r="C1976" s="16">
        <v>6116244.0</v>
      </c>
      <c r="D1976" s="16">
        <v>0.0</v>
      </c>
    </row>
    <row r="1977">
      <c r="A1977" s="8">
        <v>3.0</v>
      </c>
      <c r="B1977" s="15" t="s">
        <v>7664</v>
      </c>
      <c r="C1977" s="16">
        <v>731206.0</v>
      </c>
      <c r="D1977" s="16">
        <v>0.0</v>
      </c>
    </row>
    <row r="1978">
      <c r="A1978" s="8">
        <v>3.0</v>
      </c>
      <c r="B1978" s="15" t="s">
        <v>7664</v>
      </c>
      <c r="C1978" s="16">
        <v>1.9135573E7</v>
      </c>
      <c r="D1978" s="16">
        <v>516.0</v>
      </c>
    </row>
    <row r="1979">
      <c r="A1979" s="8">
        <v>3.0</v>
      </c>
      <c r="B1979" s="15" t="s">
        <v>7664</v>
      </c>
      <c r="C1979" s="16">
        <v>3399200.0</v>
      </c>
      <c r="D1979" s="16">
        <v>0.0</v>
      </c>
    </row>
    <row r="1980">
      <c r="A1980" s="8">
        <v>3.0</v>
      </c>
      <c r="B1980" s="15" t="s">
        <v>7664</v>
      </c>
      <c r="C1980" s="16">
        <v>9949.0</v>
      </c>
      <c r="D1980" s="16">
        <v>836.0</v>
      </c>
    </row>
    <row r="1981">
      <c r="A1981" s="8">
        <v>3.0</v>
      </c>
      <c r="B1981" s="15" t="s">
        <v>7664</v>
      </c>
      <c r="C1981" s="16">
        <v>1277983.0</v>
      </c>
      <c r="D1981" s="16">
        <v>0.0</v>
      </c>
    </row>
    <row r="1982">
      <c r="A1982" s="8">
        <v>3.0</v>
      </c>
      <c r="B1982" s="15" t="s">
        <v>7664</v>
      </c>
      <c r="C1982" s="16">
        <v>763954.0</v>
      </c>
      <c r="D1982" s="16">
        <v>147.0</v>
      </c>
    </row>
    <row r="1983">
      <c r="A1983" s="8">
        <v>3.0</v>
      </c>
      <c r="B1983" s="15" t="s">
        <v>7664</v>
      </c>
      <c r="C1983" s="16">
        <v>3902924.0</v>
      </c>
      <c r="D1983" s="16">
        <v>0.0</v>
      </c>
    </row>
    <row r="1984">
      <c r="A1984" s="8">
        <v>3.0</v>
      </c>
      <c r="B1984" s="15" t="s">
        <v>7664</v>
      </c>
      <c r="C1984" s="16">
        <v>941789.0</v>
      </c>
      <c r="D1984" s="16">
        <v>0.0</v>
      </c>
    </row>
    <row r="1985">
      <c r="A1985" s="8">
        <v>3.0</v>
      </c>
      <c r="B1985" s="15" t="s">
        <v>7664</v>
      </c>
      <c r="C1985" s="16">
        <v>490141.0</v>
      </c>
      <c r="D1985" s="16">
        <v>212.0</v>
      </c>
    </row>
    <row r="1986">
      <c r="A1986" s="8">
        <v>3.0</v>
      </c>
      <c r="B1986" s="15" t="s">
        <v>7664</v>
      </c>
      <c r="C1986" s="16">
        <v>1124905.0</v>
      </c>
      <c r="D1986" s="16">
        <v>0.0</v>
      </c>
    </row>
    <row r="1987">
      <c r="A1987" s="8">
        <v>3.0</v>
      </c>
      <c r="B1987" s="15" t="s">
        <v>7664</v>
      </c>
      <c r="C1987" s="16">
        <v>104696.0</v>
      </c>
      <c r="D1987" s="16">
        <v>0.0</v>
      </c>
    </row>
    <row r="1988">
      <c r="A1988" s="8">
        <v>3.0</v>
      </c>
      <c r="B1988" s="15" t="s">
        <v>7664</v>
      </c>
      <c r="C1988" s="16">
        <v>9594368.0</v>
      </c>
      <c r="D1988" s="16">
        <v>108.0</v>
      </c>
    </row>
    <row r="1989">
      <c r="A1989" s="8">
        <v>3.0</v>
      </c>
      <c r="B1989" s="15" t="s">
        <v>7664</v>
      </c>
      <c r="C1989" s="16">
        <v>1656505.0</v>
      </c>
      <c r="D1989" s="16">
        <v>43.0</v>
      </c>
    </row>
    <row r="1990">
      <c r="A1990" s="8">
        <v>3.0</v>
      </c>
      <c r="B1990" s="15" t="s">
        <v>7664</v>
      </c>
      <c r="C1990" s="16">
        <v>815083.0</v>
      </c>
      <c r="D1990" s="16">
        <v>0.0</v>
      </c>
    </row>
    <row r="1991">
      <c r="A1991" s="8">
        <v>3.0</v>
      </c>
      <c r="B1991" s="15" t="s">
        <v>7664</v>
      </c>
      <c r="C1991" s="16">
        <v>1.10043E7</v>
      </c>
      <c r="D1991" s="16">
        <v>716.0</v>
      </c>
    </row>
    <row r="1992">
      <c r="A1992" s="8">
        <v>3.0</v>
      </c>
      <c r="B1992" s="15" t="s">
        <v>7664</v>
      </c>
      <c r="C1992" s="16">
        <v>1.9006823E7</v>
      </c>
      <c r="D1992" s="16">
        <v>108.0</v>
      </c>
    </row>
    <row r="1993">
      <c r="A1993" s="8">
        <v>3.0</v>
      </c>
      <c r="B1993" s="15" t="s">
        <v>7664</v>
      </c>
      <c r="C1993" s="16">
        <v>954506.0</v>
      </c>
      <c r="D1993" s="16">
        <v>108.0</v>
      </c>
    </row>
    <row r="1994">
      <c r="A1994" s="8">
        <v>3.0</v>
      </c>
      <c r="B1994" s="15" t="s">
        <v>7664</v>
      </c>
      <c r="C1994" s="16">
        <v>1569901.0</v>
      </c>
      <c r="D1994" s="16">
        <v>0.0</v>
      </c>
    </row>
    <row r="1995">
      <c r="A1995" s="8">
        <v>3.0</v>
      </c>
      <c r="B1995" s="15" t="s">
        <v>7664</v>
      </c>
      <c r="C1995" s="16">
        <v>3371226.0</v>
      </c>
      <c r="D1995" s="16">
        <v>316.0</v>
      </c>
    </row>
    <row r="1996">
      <c r="A1996" s="8">
        <v>3.0</v>
      </c>
      <c r="B1996" s="15" t="s">
        <v>7664</v>
      </c>
      <c r="C1996" s="16">
        <v>5564958.0</v>
      </c>
      <c r="D1996" s="16">
        <v>0.0</v>
      </c>
    </row>
    <row r="1997">
      <c r="A1997" s="8">
        <v>3.0</v>
      </c>
      <c r="B1997" s="15" t="s">
        <v>7664</v>
      </c>
      <c r="C1997" s="16">
        <v>1.2854128E7</v>
      </c>
      <c r="D1997" s="16">
        <v>1471.0</v>
      </c>
    </row>
    <row r="1998">
      <c r="A1998" s="8">
        <v>3.0</v>
      </c>
      <c r="B1998" s="15" t="s">
        <v>7664</v>
      </c>
      <c r="C1998" s="16">
        <v>1.9924787E7</v>
      </c>
      <c r="D1998" s="16">
        <v>8034.0</v>
      </c>
    </row>
    <row r="1999">
      <c r="A1999" s="8">
        <v>3.0</v>
      </c>
      <c r="B1999" s="15" t="s">
        <v>7664</v>
      </c>
      <c r="C1999" s="16">
        <v>97902.0</v>
      </c>
      <c r="D1999" s="16">
        <v>2117.0</v>
      </c>
    </row>
    <row r="2000">
      <c r="A2000" s="8">
        <v>3.0</v>
      </c>
      <c r="B2000" s="15" t="s">
        <v>7664</v>
      </c>
      <c r="C2000" s="16">
        <v>1139937.0</v>
      </c>
      <c r="D2000" s="16">
        <v>706.0</v>
      </c>
    </row>
    <row r="2001">
      <c r="A2001" s="8">
        <v>3.0</v>
      </c>
      <c r="B2001" s="15" t="s">
        <v>7664</v>
      </c>
      <c r="C2001" s="16">
        <v>637534.0</v>
      </c>
      <c r="D2001" s="16">
        <v>13190.0</v>
      </c>
    </row>
    <row r="2002">
      <c r="A2002" s="8">
        <v>3.0</v>
      </c>
      <c r="B2002" s="15" t="s">
        <v>7664</v>
      </c>
      <c r="C2002" s="16">
        <v>177768.0</v>
      </c>
      <c r="D2002" s="16">
        <v>999.0</v>
      </c>
    </row>
    <row r="2003">
      <c r="A2003" s="8">
        <v>3.0</v>
      </c>
      <c r="B2003" s="15" t="s">
        <v>7664</v>
      </c>
      <c r="C2003" s="16">
        <v>1957501.0</v>
      </c>
      <c r="D2003" s="16">
        <v>3498.0</v>
      </c>
    </row>
    <row r="2004">
      <c r="A2004" s="8">
        <v>3.0</v>
      </c>
      <c r="B2004" s="15" t="s">
        <v>7664</v>
      </c>
      <c r="C2004" s="16">
        <v>81219.0</v>
      </c>
      <c r="D2004" s="16">
        <v>0.0</v>
      </c>
    </row>
    <row r="2005">
      <c r="A2005" s="8">
        <v>3.0</v>
      </c>
      <c r="B2005" s="15" t="s">
        <v>7664</v>
      </c>
      <c r="C2005" s="16">
        <v>1.2588936E7</v>
      </c>
      <c r="D2005" s="16">
        <v>1273.0</v>
      </c>
    </row>
    <row r="2006">
      <c r="A2006" s="8">
        <v>3.0</v>
      </c>
      <c r="B2006" s="15" t="s">
        <v>7664</v>
      </c>
      <c r="C2006" s="16">
        <v>9542842.0</v>
      </c>
      <c r="D2006" s="16">
        <v>204.0</v>
      </c>
    </row>
    <row r="2007">
      <c r="A2007" s="8">
        <v>3.0</v>
      </c>
      <c r="B2007" s="15" t="s">
        <v>7664</v>
      </c>
      <c r="C2007" s="16">
        <v>1.9416099E7</v>
      </c>
      <c r="D2007" s="16">
        <v>204.0</v>
      </c>
    </row>
    <row r="2008">
      <c r="A2008" s="8">
        <v>3.0</v>
      </c>
      <c r="B2008" s="15" t="s">
        <v>7664</v>
      </c>
      <c r="C2008" s="16">
        <v>2.40395E7</v>
      </c>
      <c r="D2008" s="16">
        <v>0.0</v>
      </c>
    </row>
    <row r="2009">
      <c r="A2009" s="8">
        <v>3.0</v>
      </c>
      <c r="B2009" s="15" t="s">
        <v>7664</v>
      </c>
      <c r="C2009" s="16">
        <v>1.6699028E7</v>
      </c>
      <c r="D2009" s="16">
        <v>10160.0</v>
      </c>
    </row>
    <row r="2010">
      <c r="A2010" s="8">
        <v>3.0</v>
      </c>
      <c r="B2010" s="15" t="s">
        <v>7664</v>
      </c>
      <c r="C2010" s="16">
        <v>1.8374302E7</v>
      </c>
      <c r="D2010" s="16">
        <v>1339.0</v>
      </c>
    </row>
    <row r="2011">
      <c r="A2011" s="8">
        <v>3.0</v>
      </c>
      <c r="B2011" s="15" t="s">
        <v>7664</v>
      </c>
      <c r="C2011" s="16">
        <v>1.1559664E7</v>
      </c>
      <c r="D2011" s="16">
        <v>1248.0</v>
      </c>
    </row>
    <row r="2012">
      <c r="A2012" s="8">
        <v>3.0</v>
      </c>
      <c r="B2012" s="15" t="s">
        <v>7664</v>
      </c>
      <c r="C2012" s="16">
        <v>31161.0</v>
      </c>
      <c r="D2012" s="16">
        <v>0.0</v>
      </c>
    </row>
    <row r="2013">
      <c r="A2013" s="8">
        <v>3.0</v>
      </c>
      <c r="B2013" s="15" t="s">
        <v>7664</v>
      </c>
      <c r="C2013" s="16">
        <v>95789.0</v>
      </c>
      <c r="D2013" s="16">
        <v>2041.0</v>
      </c>
    </row>
    <row r="2014">
      <c r="A2014" s="8">
        <v>3.0</v>
      </c>
      <c r="B2014" s="15" t="s">
        <v>7664</v>
      </c>
      <c r="C2014" s="16">
        <v>2.3281752E7</v>
      </c>
      <c r="D2014" s="16">
        <v>1714.0</v>
      </c>
    </row>
    <row r="2015">
      <c r="A2015" s="8">
        <v>3.0</v>
      </c>
      <c r="B2015" s="15" t="s">
        <v>7664</v>
      </c>
      <c r="C2015" s="16">
        <v>472343.0</v>
      </c>
      <c r="D2015" s="16">
        <v>16798.0</v>
      </c>
    </row>
    <row r="2016">
      <c r="A2016" s="8">
        <v>3.0</v>
      </c>
      <c r="B2016" s="15" t="s">
        <v>7664</v>
      </c>
      <c r="C2016" s="16">
        <v>2.1853627E7</v>
      </c>
      <c r="D2016" s="16">
        <v>0.0</v>
      </c>
    </row>
    <row r="2017">
      <c r="A2017" s="8">
        <v>3.0</v>
      </c>
      <c r="B2017" s="15" t="s">
        <v>7664</v>
      </c>
      <c r="C2017" s="16">
        <v>1.8112672E7</v>
      </c>
      <c r="D2017" s="16">
        <v>0.0</v>
      </c>
    </row>
    <row r="2018">
      <c r="A2018" s="8">
        <v>3.0</v>
      </c>
      <c r="B2018" s="15" t="s">
        <v>7664</v>
      </c>
      <c r="C2018" s="16">
        <v>2.1555867E7</v>
      </c>
      <c r="D2018" s="16">
        <v>0.0</v>
      </c>
    </row>
    <row r="2019">
      <c r="A2019" s="8">
        <v>3.0</v>
      </c>
      <c r="B2019" s="15" t="s">
        <v>7664</v>
      </c>
      <c r="C2019" s="16">
        <v>1023972.0</v>
      </c>
      <c r="D2019" s="16">
        <v>2507.0</v>
      </c>
    </row>
    <row r="2020">
      <c r="A2020" s="8">
        <v>3.0</v>
      </c>
      <c r="B2020" s="15" t="s">
        <v>7664</v>
      </c>
      <c r="C2020" s="16">
        <v>1.2061774E7</v>
      </c>
      <c r="D2020" s="16">
        <v>1073.0</v>
      </c>
    </row>
    <row r="2021">
      <c r="A2021" s="8">
        <v>3.0</v>
      </c>
      <c r="B2021" s="15" t="s">
        <v>7664</v>
      </c>
      <c r="C2021" s="16">
        <v>348171.0</v>
      </c>
      <c r="D2021" s="16">
        <v>3203.0</v>
      </c>
    </row>
    <row r="2022">
      <c r="A2022" s="8">
        <v>3.0</v>
      </c>
      <c r="B2022" s="15" t="s">
        <v>7664</v>
      </c>
      <c r="C2022" s="16">
        <v>74361.0</v>
      </c>
      <c r="D2022" s="16">
        <v>3215.0</v>
      </c>
    </row>
    <row r="2023">
      <c r="A2023" s="8">
        <v>3.0</v>
      </c>
      <c r="B2023" s="15" t="s">
        <v>7664</v>
      </c>
      <c r="C2023" s="16">
        <v>2.290684E7</v>
      </c>
      <c r="D2023" s="16">
        <v>2321.0</v>
      </c>
    </row>
    <row r="2024">
      <c r="A2024" s="8">
        <v>3.0</v>
      </c>
      <c r="B2024" s="15" t="s">
        <v>7664</v>
      </c>
      <c r="C2024" s="16">
        <v>291030.0</v>
      </c>
      <c r="D2024" s="16">
        <v>3565.0</v>
      </c>
    </row>
    <row r="2025">
      <c r="A2025" s="8">
        <v>3.0</v>
      </c>
      <c r="B2025" s="15" t="s">
        <v>7664</v>
      </c>
      <c r="C2025" s="16">
        <v>788552.0</v>
      </c>
      <c r="D2025" s="16">
        <v>8723.0</v>
      </c>
    </row>
    <row r="2026">
      <c r="A2026" s="8">
        <v>3.0</v>
      </c>
      <c r="B2026" s="15" t="s">
        <v>7664</v>
      </c>
      <c r="C2026" s="16">
        <v>9801782.0</v>
      </c>
      <c r="D2026" s="16">
        <v>4.0</v>
      </c>
    </row>
    <row r="2027">
      <c r="A2027" s="8">
        <v>3.0</v>
      </c>
      <c r="B2027" s="15" t="s">
        <v>7664</v>
      </c>
      <c r="C2027" s="16">
        <v>7533264.0</v>
      </c>
      <c r="D2027" s="16">
        <v>0.0</v>
      </c>
    </row>
    <row r="2028">
      <c r="A2028" s="8">
        <v>3.0</v>
      </c>
      <c r="B2028" s="15" t="s">
        <v>7664</v>
      </c>
      <c r="C2028" s="16">
        <v>1165942.0</v>
      </c>
      <c r="D2028" s="16">
        <v>4580.0</v>
      </c>
    </row>
    <row r="2029">
      <c r="A2029" s="8">
        <v>3.0</v>
      </c>
      <c r="B2029" s="15" t="s">
        <v>7664</v>
      </c>
      <c r="C2029" s="16">
        <v>1.1100512E7</v>
      </c>
      <c r="D2029" s="16">
        <v>108.0</v>
      </c>
    </row>
    <row r="2030">
      <c r="A2030" s="8">
        <v>3.0</v>
      </c>
      <c r="B2030" s="15" t="s">
        <v>7664</v>
      </c>
      <c r="C2030" s="16">
        <v>1.0247664E7</v>
      </c>
      <c r="D2030" s="16">
        <v>4.0</v>
      </c>
    </row>
    <row r="2031">
      <c r="A2031" s="8">
        <v>3.0</v>
      </c>
      <c r="B2031" s="15" t="s">
        <v>7664</v>
      </c>
      <c r="C2031" s="16">
        <v>2.2738916E7</v>
      </c>
      <c r="D2031" s="16">
        <v>108.0</v>
      </c>
    </row>
    <row r="2032">
      <c r="A2032" s="8">
        <v>3.0</v>
      </c>
      <c r="B2032" s="15" t="s">
        <v>7664</v>
      </c>
      <c r="C2032" s="16">
        <v>517580.0</v>
      </c>
      <c r="D2032" s="16">
        <v>212.0</v>
      </c>
    </row>
    <row r="2033">
      <c r="A2033" s="8">
        <v>3.0</v>
      </c>
      <c r="B2033" s="15" t="s">
        <v>7664</v>
      </c>
      <c r="C2033" s="16">
        <v>214142.0</v>
      </c>
      <c r="D2033" s="16">
        <v>0.0</v>
      </c>
    </row>
    <row r="2034">
      <c r="A2034" s="8">
        <v>3.0</v>
      </c>
      <c r="B2034" s="15" t="s">
        <v>7664</v>
      </c>
      <c r="C2034" s="16">
        <v>324236.0</v>
      </c>
      <c r="D2034" s="16">
        <v>108.0</v>
      </c>
    </row>
    <row r="2035">
      <c r="A2035" s="8">
        <v>3.0</v>
      </c>
      <c r="B2035" s="15" t="s">
        <v>7664</v>
      </c>
      <c r="C2035" s="16">
        <v>6028768.0</v>
      </c>
      <c r="D2035" s="16">
        <v>108.0</v>
      </c>
    </row>
    <row r="2036">
      <c r="A2036" s="8">
        <v>3.0</v>
      </c>
      <c r="B2036" s="15" t="s">
        <v>7664</v>
      </c>
      <c r="C2036" s="16">
        <v>2.0905121E7</v>
      </c>
      <c r="D2036" s="16">
        <v>4.0</v>
      </c>
    </row>
    <row r="2037">
      <c r="A2037" s="8">
        <v>3.0</v>
      </c>
      <c r="B2037" s="15" t="s">
        <v>7664</v>
      </c>
      <c r="C2037" s="16">
        <v>810548.0</v>
      </c>
      <c r="D2037" s="16">
        <v>0.0</v>
      </c>
    </row>
    <row r="2038">
      <c r="A2038" s="8">
        <v>3.0</v>
      </c>
      <c r="B2038" s="15" t="s">
        <v>7664</v>
      </c>
      <c r="C2038" s="16">
        <v>337474.0</v>
      </c>
      <c r="D2038" s="16">
        <v>524.0</v>
      </c>
    </row>
    <row r="2039">
      <c r="A2039" s="8">
        <v>3.0</v>
      </c>
      <c r="B2039" s="15" t="s">
        <v>7664</v>
      </c>
      <c r="C2039" s="16">
        <v>1505545.0</v>
      </c>
      <c r="D2039" s="16">
        <v>0.0</v>
      </c>
    </row>
    <row r="2040">
      <c r="A2040" s="8">
        <v>3.0</v>
      </c>
      <c r="B2040" s="15" t="s">
        <v>7664</v>
      </c>
      <c r="C2040" s="16">
        <v>59298.0</v>
      </c>
      <c r="D2040" s="16">
        <v>4.0</v>
      </c>
    </row>
    <row r="2041">
      <c r="A2041" s="8">
        <v>3.0</v>
      </c>
      <c r="B2041" s="15" t="s">
        <v>7664</v>
      </c>
      <c r="C2041" s="16">
        <v>14396.0</v>
      </c>
      <c r="D2041" s="16">
        <v>4.0</v>
      </c>
    </row>
    <row r="2042">
      <c r="A2042" s="8">
        <v>3.0</v>
      </c>
      <c r="B2042" s="15" t="s">
        <v>7664</v>
      </c>
      <c r="C2042" s="16">
        <v>3212896.0</v>
      </c>
      <c r="D2042" s="16">
        <v>4.0</v>
      </c>
    </row>
    <row r="2043">
      <c r="A2043" s="8">
        <v>3.0</v>
      </c>
      <c r="B2043" s="15" t="s">
        <v>7664</v>
      </c>
      <c r="C2043" s="16">
        <v>1.2457692E7</v>
      </c>
      <c r="D2043" s="16">
        <v>0.0</v>
      </c>
    </row>
    <row r="2044">
      <c r="A2044" s="8">
        <v>3.0</v>
      </c>
      <c r="B2044" s="15" t="s">
        <v>7664</v>
      </c>
      <c r="C2044" s="16">
        <v>9401100.0</v>
      </c>
      <c r="D2044" s="16">
        <v>0.0</v>
      </c>
    </row>
    <row r="2045">
      <c r="A2045" s="8">
        <v>3.0</v>
      </c>
      <c r="B2045" s="15" t="s">
        <v>7664</v>
      </c>
      <c r="C2045" s="16">
        <v>1103907.0</v>
      </c>
      <c r="D2045" s="16">
        <v>0.0</v>
      </c>
    </row>
    <row r="2046">
      <c r="A2046" s="8">
        <v>3.0</v>
      </c>
      <c r="B2046" s="15" t="s">
        <v>7664</v>
      </c>
      <c r="C2046" s="16">
        <v>26888.0</v>
      </c>
      <c r="D2046" s="16">
        <v>0.0</v>
      </c>
    </row>
    <row r="2047">
      <c r="A2047" s="8">
        <v>3.0</v>
      </c>
      <c r="B2047" s="15" t="s">
        <v>7664</v>
      </c>
      <c r="C2047" s="16">
        <v>1.6501269E7</v>
      </c>
      <c r="D2047" s="16">
        <v>4.0</v>
      </c>
    </row>
    <row r="2048">
      <c r="A2048" s="8">
        <v>3.0</v>
      </c>
      <c r="B2048" s="15" t="s">
        <v>7664</v>
      </c>
      <c r="C2048" s="16">
        <v>3812426.0</v>
      </c>
      <c r="D2048" s="16">
        <v>0.0</v>
      </c>
    </row>
    <row r="2049">
      <c r="A2049" s="8">
        <v>3.0</v>
      </c>
      <c r="B2049" s="15" t="s">
        <v>7664</v>
      </c>
      <c r="C2049" s="16">
        <v>2089309.0</v>
      </c>
      <c r="D2049" s="16">
        <v>0.0</v>
      </c>
    </row>
    <row r="2050">
      <c r="A2050" s="8">
        <v>3.0</v>
      </c>
      <c r="B2050" s="15" t="s">
        <v>7664</v>
      </c>
      <c r="C2050" s="16">
        <v>9982916.0</v>
      </c>
      <c r="D2050" s="16">
        <v>4237.0</v>
      </c>
    </row>
    <row r="2051">
      <c r="A2051" s="8">
        <v>3.0</v>
      </c>
      <c r="B2051" s="15" t="s">
        <v>7664</v>
      </c>
      <c r="C2051" s="16">
        <v>270034.0</v>
      </c>
      <c r="D2051" s="16">
        <v>0.0</v>
      </c>
    </row>
    <row r="2052">
      <c r="A2052" s="8">
        <v>3.0</v>
      </c>
      <c r="B2052" s="15" t="s">
        <v>7664</v>
      </c>
      <c r="C2052" s="16">
        <v>382431.0</v>
      </c>
      <c r="D2052" s="16">
        <v>0.0</v>
      </c>
    </row>
    <row r="2053">
      <c r="A2053" s="8">
        <v>3.0</v>
      </c>
      <c r="B2053" s="15" t="s">
        <v>7664</v>
      </c>
      <c r="C2053" s="16">
        <v>92483.0</v>
      </c>
      <c r="D2053" s="16">
        <v>0.0</v>
      </c>
    </row>
    <row r="2054">
      <c r="A2054" s="8">
        <v>3.0</v>
      </c>
      <c r="B2054" s="15" t="s">
        <v>7664</v>
      </c>
      <c r="C2054" s="16">
        <v>705687.0</v>
      </c>
      <c r="D2054" s="16">
        <v>0.0</v>
      </c>
    </row>
    <row r="2055">
      <c r="A2055" s="8">
        <v>3.0</v>
      </c>
      <c r="B2055" s="15" t="s">
        <v>7664</v>
      </c>
      <c r="C2055" s="16">
        <v>4935534.0</v>
      </c>
      <c r="D2055" s="16">
        <v>0.0</v>
      </c>
    </row>
    <row r="2056">
      <c r="A2056" s="8">
        <v>3.0</v>
      </c>
      <c r="B2056" s="15" t="s">
        <v>7664</v>
      </c>
      <c r="C2056" s="16">
        <v>295169.0</v>
      </c>
      <c r="D2056" s="16">
        <v>498.0</v>
      </c>
    </row>
    <row r="2057">
      <c r="A2057" s="8">
        <v>3.0</v>
      </c>
      <c r="B2057" s="15" t="s">
        <v>7664</v>
      </c>
      <c r="C2057" s="16">
        <v>240859.0</v>
      </c>
      <c r="D2057" s="16">
        <v>3937.0</v>
      </c>
    </row>
    <row r="2058">
      <c r="A2058" s="8">
        <v>3.0</v>
      </c>
      <c r="B2058" s="15" t="s">
        <v>7664</v>
      </c>
      <c r="C2058" s="16">
        <v>54140.0</v>
      </c>
      <c r="D2058" s="16">
        <v>4536.0</v>
      </c>
    </row>
    <row r="2059">
      <c r="A2059" s="8">
        <v>3.0</v>
      </c>
      <c r="B2059" s="15" t="s">
        <v>7664</v>
      </c>
      <c r="C2059" s="16">
        <v>9389432.0</v>
      </c>
      <c r="D2059" s="16">
        <v>303.0</v>
      </c>
    </row>
    <row r="2060">
      <c r="A2060" s="8">
        <v>3.0</v>
      </c>
      <c r="B2060" s="15" t="s">
        <v>7664</v>
      </c>
      <c r="C2060" s="16">
        <v>1.5274293E7</v>
      </c>
      <c r="D2060" s="16">
        <v>2038.0</v>
      </c>
    </row>
    <row r="2061">
      <c r="A2061" s="8">
        <v>3.0</v>
      </c>
      <c r="B2061" s="15" t="s">
        <v>7664</v>
      </c>
      <c r="C2061" s="16">
        <v>370985.0</v>
      </c>
      <c r="D2061" s="16">
        <v>0.0</v>
      </c>
    </row>
    <row r="2062">
      <c r="A2062" s="8">
        <v>3.0</v>
      </c>
      <c r="B2062" s="15" t="s">
        <v>7664</v>
      </c>
      <c r="C2062" s="16">
        <v>165984.0</v>
      </c>
      <c r="D2062" s="16">
        <v>0.0</v>
      </c>
    </row>
    <row r="2063">
      <c r="A2063" s="8">
        <v>3.0</v>
      </c>
      <c r="B2063" s="15" t="s">
        <v>7664</v>
      </c>
      <c r="C2063" s="16">
        <v>1.0007028E7</v>
      </c>
      <c r="D2063" s="16">
        <v>0.0</v>
      </c>
    </row>
    <row r="2064">
      <c r="A2064" s="8">
        <v>3.0</v>
      </c>
      <c r="B2064" s="15" t="s">
        <v>7664</v>
      </c>
      <c r="C2064" s="16">
        <v>1.7129614E7</v>
      </c>
      <c r="D2064" s="16">
        <v>0.0</v>
      </c>
    </row>
    <row r="2065">
      <c r="A2065" s="8">
        <v>3.0</v>
      </c>
      <c r="B2065" s="15" t="s">
        <v>7664</v>
      </c>
      <c r="C2065" s="16">
        <v>1.7830868E7</v>
      </c>
      <c r="D2065" s="16">
        <v>2758.0</v>
      </c>
    </row>
    <row r="2066">
      <c r="A2066" s="8">
        <v>3.0</v>
      </c>
      <c r="B2066" s="15" t="s">
        <v>7664</v>
      </c>
      <c r="C2066" s="16">
        <v>1.9015831E7</v>
      </c>
      <c r="D2066" s="16">
        <v>0.0</v>
      </c>
    </row>
    <row r="2067">
      <c r="A2067" s="8">
        <v>3.0</v>
      </c>
      <c r="B2067" s="15" t="s">
        <v>7664</v>
      </c>
      <c r="C2067" s="16">
        <v>191720.0</v>
      </c>
      <c r="D2067" s="16">
        <v>0.0</v>
      </c>
    </row>
    <row r="2068">
      <c r="A2068" s="8">
        <v>3.0</v>
      </c>
      <c r="B2068" s="15" t="s">
        <v>7664</v>
      </c>
      <c r="C2068" s="16">
        <v>2281920.0</v>
      </c>
      <c r="D2068" s="16">
        <v>212.0</v>
      </c>
    </row>
    <row r="2069">
      <c r="A2069" s="8">
        <v>3.0</v>
      </c>
      <c r="B2069" s="15" t="s">
        <v>7664</v>
      </c>
      <c r="C2069" s="16">
        <v>42425.0</v>
      </c>
      <c r="D2069" s="16">
        <v>0.0</v>
      </c>
    </row>
    <row r="2070">
      <c r="A2070" s="8">
        <v>3.0</v>
      </c>
      <c r="B2070" s="15" t="s">
        <v>7664</v>
      </c>
      <c r="C2070" s="16">
        <v>7617.0</v>
      </c>
      <c r="D2070" s="16">
        <v>0.0</v>
      </c>
    </row>
    <row r="2071">
      <c r="A2071" s="8">
        <v>3.0</v>
      </c>
      <c r="B2071" s="15" t="s">
        <v>7664</v>
      </c>
      <c r="C2071" s="16">
        <v>1047825.0</v>
      </c>
      <c r="D2071" s="16">
        <v>108.0</v>
      </c>
    </row>
    <row r="2072">
      <c r="A2072" s="8">
        <v>3.0</v>
      </c>
      <c r="B2072" s="15" t="s">
        <v>7664</v>
      </c>
      <c r="C2072" s="16">
        <v>8556556.0</v>
      </c>
      <c r="D2072" s="16">
        <v>0.0</v>
      </c>
    </row>
    <row r="2073">
      <c r="A2073" s="8">
        <v>3.0</v>
      </c>
      <c r="B2073" s="15" t="s">
        <v>7664</v>
      </c>
      <c r="C2073" s="16">
        <v>3397610.0</v>
      </c>
      <c r="D2073" s="16">
        <v>316.0</v>
      </c>
    </row>
    <row r="2074">
      <c r="A2074" s="8">
        <v>3.0</v>
      </c>
      <c r="B2074" s="15" t="s">
        <v>7664</v>
      </c>
      <c r="C2074" s="16">
        <v>1262005.0</v>
      </c>
      <c r="D2074" s="16">
        <v>212.0</v>
      </c>
    </row>
    <row r="2075">
      <c r="A2075" s="8">
        <v>3.0</v>
      </c>
      <c r="B2075" s="15" t="s">
        <v>7664</v>
      </c>
      <c r="C2075" s="16">
        <v>69749.0</v>
      </c>
      <c r="D2075" s="16">
        <v>0.0</v>
      </c>
    </row>
    <row r="2076">
      <c r="A2076" s="8">
        <v>3.0</v>
      </c>
      <c r="B2076" s="15" t="s">
        <v>7664</v>
      </c>
      <c r="C2076" s="16">
        <v>549283.0</v>
      </c>
      <c r="D2076" s="16">
        <v>0.0</v>
      </c>
    </row>
    <row r="2077">
      <c r="A2077" s="8">
        <v>3.0</v>
      </c>
      <c r="B2077" s="15" t="s">
        <v>7664</v>
      </c>
      <c r="C2077" s="16">
        <v>301814.0</v>
      </c>
      <c r="D2077" s="16">
        <v>0.0</v>
      </c>
    </row>
    <row r="2078">
      <c r="A2078" s="8">
        <v>3.0</v>
      </c>
      <c r="B2078" s="15" t="s">
        <v>7664</v>
      </c>
      <c r="C2078" s="16">
        <v>11893.0</v>
      </c>
      <c r="D2078" s="16">
        <v>0.0</v>
      </c>
    </row>
    <row r="2079">
      <c r="A2079" s="8">
        <v>3.0</v>
      </c>
      <c r="B2079" s="15" t="s">
        <v>7664</v>
      </c>
      <c r="C2079" s="16">
        <v>9780822.0</v>
      </c>
      <c r="D2079" s="16">
        <v>316.0</v>
      </c>
    </row>
    <row r="2080">
      <c r="A2080" s="8">
        <v>3.0</v>
      </c>
      <c r="B2080" s="15" t="s">
        <v>7664</v>
      </c>
      <c r="C2080" s="16">
        <v>1935363.0</v>
      </c>
      <c r="D2080" s="16">
        <v>524.0</v>
      </c>
    </row>
    <row r="2081">
      <c r="A2081" s="8">
        <v>3.0</v>
      </c>
      <c r="B2081" s="15" t="s">
        <v>7664</v>
      </c>
      <c r="C2081" s="16">
        <v>7332136.0</v>
      </c>
      <c r="D2081" s="16">
        <v>108.0</v>
      </c>
    </row>
    <row r="2082">
      <c r="A2082" s="8">
        <v>3.0</v>
      </c>
      <c r="B2082" s="15" t="s">
        <v>7664</v>
      </c>
      <c r="C2082" s="16">
        <v>1446783.0</v>
      </c>
      <c r="D2082" s="16">
        <v>316.0</v>
      </c>
    </row>
    <row r="2083">
      <c r="A2083" s="8">
        <v>3.0</v>
      </c>
      <c r="B2083" s="15" t="s">
        <v>7664</v>
      </c>
      <c r="C2083" s="16">
        <v>157368.0</v>
      </c>
      <c r="D2083" s="16">
        <v>316.0</v>
      </c>
    </row>
    <row r="2084">
      <c r="A2084" s="8">
        <v>3.0</v>
      </c>
      <c r="B2084" s="15" t="s">
        <v>7664</v>
      </c>
      <c r="C2084" s="16">
        <v>758556.0</v>
      </c>
      <c r="D2084" s="16">
        <v>0.0</v>
      </c>
    </row>
    <row r="2085">
      <c r="A2085" s="8">
        <v>3.0</v>
      </c>
      <c r="B2085" s="15" t="s">
        <v>7664</v>
      </c>
      <c r="C2085" s="16">
        <v>190874.0</v>
      </c>
      <c r="D2085" s="16">
        <v>108.0</v>
      </c>
    </row>
    <row r="2086">
      <c r="A2086" s="8">
        <v>3.0</v>
      </c>
      <c r="B2086" s="15" t="s">
        <v>7664</v>
      </c>
      <c r="C2086" s="16">
        <v>2158086.0</v>
      </c>
      <c r="D2086" s="16">
        <v>108.0</v>
      </c>
    </row>
    <row r="2087">
      <c r="A2087" s="8">
        <v>3.0</v>
      </c>
      <c r="B2087" s="15" t="s">
        <v>7664</v>
      </c>
      <c r="C2087" s="16">
        <v>933954.0</v>
      </c>
      <c r="D2087" s="16">
        <v>732.0</v>
      </c>
    </row>
    <row r="2088">
      <c r="A2088" s="8">
        <v>3.0</v>
      </c>
      <c r="B2088" s="15" t="s">
        <v>7664</v>
      </c>
      <c r="C2088" s="16">
        <v>8811223.0</v>
      </c>
      <c r="D2088" s="16">
        <v>0.0</v>
      </c>
    </row>
    <row r="2089">
      <c r="A2089" s="8">
        <v>3.0</v>
      </c>
      <c r="B2089" s="15" t="s">
        <v>7664</v>
      </c>
      <c r="C2089" s="16">
        <v>9386070.0</v>
      </c>
      <c r="D2089" s="16">
        <v>59.0</v>
      </c>
    </row>
    <row r="2090">
      <c r="A2090" s="8">
        <v>3.0</v>
      </c>
      <c r="B2090" s="15" t="s">
        <v>7664</v>
      </c>
      <c r="C2090" s="16">
        <v>9636164.0</v>
      </c>
      <c r="D2090" s="16">
        <v>108.0</v>
      </c>
    </row>
    <row r="2091">
      <c r="A2091" s="8">
        <v>3.0</v>
      </c>
      <c r="B2091" s="15" t="s">
        <v>7664</v>
      </c>
      <c r="C2091" s="16">
        <v>1.041755E7</v>
      </c>
      <c r="D2091" s="16">
        <v>0.0</v>
      </c>
    </row>
    <row r="2092">
      <c r="A2092" s="8">
        <v>3.0</v>
      </c>
      <c r="B2092" s="15" t="s">
        <v>7664</v>
      </c>
      <c r="C2092" s="16">
        <v>1.0754844E7</v>
      </c>
      <c r="D2092" s="16">
        <v>212.0</v>
      </c>
    </row>
    <row r="2093">
      <c r="A2093" s="8">
        <v>3.0</v>
      </c>
      <c r="B2093" s="15" t="s">
        <v>7664</v>
      </c>
      <c r="C2093" s="16">
        <v>1.173637E7</v>
      </c>
      <c r="D2093" s="16">
        <v>108.0</v>
      </c>
    </row>
    <row r="2094">
      <c r="A2094" s="8">
        <v>3.0</v>
      </c>
      <c r="B2094" s="15" t="s">
        <v>7664</v>
      </c>
      <c r="C2094" s="16">
        <v>1.1308364E7</v>
      </c>
      <c r="D2094" s="16">
        <v>940.0</v>
      </c>
    </row>
    <row r="2095">
      <c r="A2095" s="8">
        <v>3.0</v>
      </c>
      <c r="B2095" s="15" t="s">
        <v>7664</v>
      </c>
      <c r="C2095" s="16">
        <v>1.1717962E7</v>
      </c>
      <c r="D2095" s="16">
        <v>4.0</v>
      </c>
    </row>
    <row r="2096">
      <c r="A2096" s="8">
        <v>3.0</v>
      </c>
      <c r="B2096" s="15" t="s">
        <v>7664</v>
      </c>
      <c r="C2096" s="16">
        <v>1.4906313E7</v>
      </c>
      <c r="D2096" s="16">
        <v>0.0</v>
      </c>
    </row>
    <row r="2097">
      <c r="A2097" s="8">
        <v>3.0</v>
      </c>
      <c r="B2097" s="15" t="s">
        <v>7664</v>
      </c>
      <c r="C2097" s="16">
        <v>1.7642116E7</v>
      </c>
      <c r="D2097" s="16">
        <v>108.0</v>
      </c>
    </row>
    <row r="2098">
      <c r="A2098" s="8">
        <v>3.0</v>
      </c>
      <c r="B2098" s="15" t="s">
        <v>7664</v>
      </c>
      <c r="C2098" s="16">
        <v>1.8222526E7</v>
      </c>
      <c r="D2098" s="16">
        <v>108.0</v>
      </c>
    </row>
    <row r="2099">
      <c r="A2099" s="8">
        <v>3.0</v>
      </c>
      <c r="B2099" s="15" t="s">
        <v>7664</v>
      </c>
      <c r="C2099" s="16">
        <v>2.0873433E7</v>
      </c>
      <c r="D2099" s="16">
        <v>4.0</v>
      </c>
    </row>
    <row r="2100">
      <c r="A2100" s="8">
        <v>3.0</v>
      </c>
      <c r="B2100" s="15" t="s">
        <v>7664</v>
      </c>
      <c r="C2100" s="16">
        <v>2.2924312E7</v>
      </c>
      <c r="D2100" s="16">
        <v>108.0</v>
      </c>
    </row>
    <row r="2101">
      <c r="A2101" s="8">
        <v>3.0</v>
      </c>
      <c r="B2101" s="15" t="s">
        <v>7664</v>
      </c>
      <c r="C2101" s="16">
        <v>524904.0</v>
      </c>
      <c r="D2101" s="16">
        <v>0.0</v>
      </c>
    </row>
    <row r="2102">
      <c r="A2102" s="8">
        <v>3.0</v>
      </c>
      <c r="B2102" s="15" t="s">
        <v>7664</v>
      </c>
      <c r="C2102" s="16">
        <v>207141.0</v>
      </c>
      <c r="D2102" s="16">
        <v>0.0</v>
      </c>
    </row>
    <row r="2103">
      <c r="A2103" s="8">
        <v>3.0</v>
      </c>
      <c r="B2103" s="15" t="s">
        <v>7664</v>
      </c>
      <c r="C2103" s="16">
        <v>228370.0</v>
      </c>
      <c r="D2103" s="16">
        <v>108.0</v>
      </c>
    </row>
    <row r="2104">
      <c r="A2104" s="8">
        <v>3.0</v>
      </c>
      <c r="B2104" s="15" t="s">
        <v>7664</v>
      </c>
      <c r="C2104" s="16">
        <v>118345.0</v>
      </c>
      <c r="D2104" s="16">
        <v>108.0</v>
      </c>
    </row>
    <row r="2105">
      <c r="A2105" s="8">
        <v>3.0</v>
      </c>
      <c r="B2105" s="15" t="s">
        <v>7664</v>
      </c>
      <c r="C2105" s="16">
        <v>746097.0</v>
      </c>
      <c r="D2105" s="16">
        <v>900.0</v>
      </c>
    </row>
    <row r="2106">
      <c r="A2106" s="8">
        <v>3.0</v>
      </c>
      <c r="B2106" s="15" t="s">
        <v>7664</v>
      </c>
      <c r="C2106" s="16">
        <v>800511.0</v>
      </c>
      <c r="D2106" s="16">
        <v>108.0</v>
      </c>
    </row>
    <row r="2107">
      <c r="A2107" s="8">
        <v>3.0</v>
      </c>
      <c r="B2107" s="15" t="s">
        <v>7664</v>
      </c>
      <c r="C2107" s="16">
        <v>367359.0</v>
      </c>
      <c r="D2107" s="16">
        <v>108.0</v>
      </c>
    </row>
    <row r="2108">
      <c r="A2108" s="8">
        <v>3.0</v>
      </c>
      <c r="B2108" s="15" t="s">
        <v>7664</v>
      </c>
      <c r="C2108" s="16">
        <v>3040922.0</v>
      </c>
      <c r="D2108" s="16">
        <v>4.0</v>
      </c>
    </row>
    <row r="2109">
      <c r="A2109" s="8">
        <v>3.0</v>
      </c>
      <c r="B2109" s="15" t="s">
        <v>7664</v>
      </c>
      <c r="C2109" s="16">
        <v>474509.0</v>
      </c>
      <c r="D2109" s="16">
        <v>0.0</v>
      </c>
    </row>
    <row r="2110">
      <c r="A2110" s="8">
        <v>3.0</v>
      </c>
      <c r="B2110" s="15" t="s">
        <v>7664</v>
      </c>
      <c r="C2110" s="16">
        <v>1.3897406E7</v>
      </c>
      <c r="D2110" s="16">
        <v>0.0</v>
      </c>
    </row>
    <row r="2111">
      <c r="A2111" s="8">
        <v>3.0</v>
      </c>
      <c r="B2111" s="15" t="s">
        <v>7664</v>
      </c>
      <c r="C2111" s="16">
        <v>9216055.0</v>
      </c>
      <c r="D2111" s="16">
        <v>300.0</v>
      </c>
    </row>
    <row r="2112">
      <c r="A2112" s="8">
        <v>3.0</v>
      </c>
      <c r="B2112" s="15" t="s">
        <v>7664</v>
      </c>
      <c r="C2112" s="16">
        <v>204129.0</v>
      </c>
      <c r="D2112" s="16">
        <v>0.0</v>
      </c>
    </row>
    <row r="2113">
      <c r="A2113" s="8">
        <v>3.0</v>
      </c>
      <c r="B2113" s="15" t="s">
        <v>7664</v>
      </c>
      <c r="C2113" s="16">
        <v>2322776.0</v>
      </c>
      <c r="D2113" s="16">
        <v>0.0</v>
      </c>
    </row>
    <row r="2114">
      <c r="A2114" s="8">
        <v>3.0</v>
      </c>
      <c r="B2114" s="15" t="s">
        <v>7664</v>
      </c>
      <c r="C2114" s="16">
        <v>9807136.0</v>
      </c>
      <c r="D2114" s="16">
        <v>2529.0</v>
      </c>
    </row>
    <row r="2115">
      <c r="A2115" s="8">
        <v>3.0</v>
      </c>
      <c r="B2115" s="15" t="s">
        <v>7664</v>
      </c>
      <c r="C2115" s="16">
        <v>1.7485896E7</v>
      </c>
      <c r="D2115" s="16">
        <v>0.0</v>
      </c>
    </row>
    <row r="2116">
      <c r="A2116" s="8">
        <v>3.0</v>
      </c>
      <c r="B2116" s="15" t="s">
        <v>7664</v>
      </c>
      <c r="C2116" s="16">
        <v>90637.0</v>
      </c>
      <c r="D2116" s="16">
        <v>108.0</v>
      </c>
    </row>
    <row r="2117">
      <c r="A2117" s="8">
        <v>3.0</v>
      </c>
      <c r="B2117" s="15" t="s">
        <v>7664</v>
      </c>
      <c r="C2117" s="16">
        <v>1.9337805E7</v>
      </c>
      <c r="D2117" s="16">
        <v>4.0</v>
      </c>
    </row>
    <row r="2118">
      <c r="A2118" s="8">
        <v>3.0</v>
      </c>
      <c r="B2118" s="15" t="s">
        <v>7664</v>
      </c>
      <c r="C2118" s="16">
        <v>1.804882E7</v>
      </c>
      <c r="D2118" s="16">
        <v>316.0</v>
      </c>
    </row>
    <row r="2119">
      <c r="A2119" s="8">
        <v>3.0</v>
      </c>
      <c r="B2119" s="15" t="s">
        <v>7664</v>
      </c>
      <c r="C2119" s="16">
        <v>2320156.0</v>
      </c>
      <c r="D2119" s="16">
        <v>0.0</v>
      </c>
    </row>
    <row r="2120">
      <c r="A2120" s="8">
        <v>3.0</v>
      </c>
      <c r="B2120" s="15" t="s">
        <v>7664</v>
      </c>
      <c r="C2120" s="16">
        <v>157501.0</v>
      </c>
      <c r="D2120" s="16">
        <v>407.0</v>
      </c>
    </row>
    <row r="2121">
      <c r="A2121" s="8">
        <v>3.0</v>
      </c>
      <c r="B2121" s="15" t="s">
        <v>7664</v>
      </c>
      <c r="C2121" s="16">
        <v>2.387714E7</v>
      </c>
      <c r="D2121" s="16">
        <v>199.0</v>
      </c>
    </row>
    <row r="2122">
      <c r="A2122" s="8">
        <v>3.0</v>
      </c>
      <c r="B2122" s="15" t="s">
        <v>7664</v>
      </c>
      <c r="C2122" s="16">
        <v>7733774.0</v>
      </c>
      <c r="D2122" s="16">
        <v>0.0</v>
      </c>
    </row>
    <row r="2123">
      <c r="A2123" s="8">
        <v>3.0</v>
      </c>
      <c r="B2123" s="15" t="s">
        <v>7664</v>
      </c>
      <c r="C2123" s="16">
        <v>627935.0</v>
      </c>
      <c r="D2123" s="16">
        <v>803.0</v>
      </c>
    </row>
    <row r="2124">
      <c r="A2124" s="8">
        <v>3.0</v>
      </c>
      <c r="B2124" s="15" t="s">
        <v>7664</v>
      </c>
      <c r="C2124" s="16">
        <v>8117000.0</v>
      </c>
      <c r="D2124" s="16">
        <v>286.0</v>
      </c>
    </row>
    <row r="2125">
      <c r="A2125" s="8">
        <v>3.0</v>
      </c>
      <c r="B2125" s="15" t="s">
        <v>7664</v>
      </c>
      <c r="C2125" s="16">
        <v>1.3494656E7</v>
      </c>
      <c r="D2125" s="16">
        <v>308.0</v>
      </c>
    </row>
    <row r="2126">
      <c r="A2126" s="8">
        <v>3.0</v>
      </c>
      <c r="B2126" s="15" t="s">
        <v>7664</v>
      </c>
      <c r="C2126" s="16">
        <v>1.8996893E7</v>
      </c>
      <c r="D2126" s="16">
        <v>0.0</v>
      </c>
    </row>
    <row r="2127">
      <c r="A2127" s="8">
        <v>3.0</v>
      </c>
      <c r="B2127" s="15" t="s">
        <v>7664</v>
      </c>
      <c r="C2127" s="16">
        <v>2.3219228E7</v>
      </c>
      <c r="D2127" s="16">
        <v>0.0</v>
      </c>
    </row>
    <row r="2128">
      <c r="A2128" s="8">
        <v>3.0</v>
      </c>
      <c r="B2128" s="15" t="s">
        <v>7664</v>
      </c>
      <c r="C2128" s="16">
        <v>1232323.0</v>
      </c>
      <c r="D2128" s="16">
        <v>1144.0</v>
      </c>
    </row>
    <row r="2129">
      <c r="A2129" s="8">
        <v>3.0</v>
      </c>
      <c r="B2129" s="15" t="s">
        <v>7664</v>
      </c>
      <c r="C2129" s="16">
        <v>323904.0</v>
      </c>
      <c r="D2129" s="16">
        <v>0.0</v>
      </c>
    </row>
    <row r="2130">
      <c r="A2130" s="8">
        <v>3.0</v>
      </c>
      <c r="B2130" s="15" t="s">
        <v>7664</v>
      </c>
      <c r="C2130" s="16">
        <v>2.195022E7</v>
      </c>
      <c r="D2130" s="16">
        <v>199.0</v>
      </c>
    </row>
    <row r="2131">
      <c r="A2131" s="8">
        <v>3.0</v>
      </c>
      <c r="B2131" s="15" t="s">
        <v>7664</v>
      </c>
      <c r="C2131" s="16">
        <v>8812583.0</v>
      </c>
      <c r="D2131" s="16">
        <v>0.0</v>
      </c>
    </row>
    <row r="2132">
      <c r="A2132" s="8">
        <v>3.0</v>
      </c>
      <c r="B2132" s="15" t="s">
        <v>7664</v>
      </c>
      <c r="C2132" s="16">
        <v>2.2431268E7</v>
      </c>
      <c r="D2132" s="16">
        <v>2891.0</v>
      </c>
    </row>
    <row r="2133">
      <c r="A2133" s="8">
        <v>3.0</v>
      </c>
      <c r="B2133" s="15" t="s">
        <v>7664</v>
      </c>
      <c r="C2133" s="16">
        <v>1.9582245E7</v>
      </c>
      <c r="D2133" s="16">
        <v>0.0</v>
      </c>
    </row>
    <row r="2134">
      <c r="A2134" s="8">
        <v>3.0</v>
      </c>
      <c r="B2134" s="15" t="s">
        <v>7664</v>
      </c>
      <c r="C2134" s="16">
        <v>1.8889357E7</v>
      </c>
      <c r="D2134" s="16">
        <v>4.0</v>
      </c>
    </row>
    <row r="2135">
      <c r="A2135" s="8">
        <v>3.0</v>
      </c>
      <c r="B2135" s="15" t="s">
        <v>7664</v>
      </c>
      <c r="C2135" s="16">
        <v>1.160151E7</v>
      </c>
      <c r="D2135" s="16">
        <v>4.0</v>
      </c>
    </row>
    <row r="2136">
      <c r="A2136" s="8">
        <v>3.0</v>
      </c>
      <c r="B2136" s="15" t="s">
        <v>7664</v>
      </c>
      <c r="C2136" s="16">
        <v>657625.0</v>
      </c>
      <c r="D2136" s="16">
        <v>0.0</v>
      </c>
    </row>
    <row r="2137">
      <c r="A2137" s="8">
        <v>3.0</v>
      </c>
      <c r="B2137" s="15" t="s">
        <v>7664</v>
      </c>
      <c r="C2137" s="16">
        <v>1681851.0</v>
      </c>
      <c r="D2137" s="16">
        <v>4.0</v>
      </c>
    </row>
    <row r="2138">
      <c r="A2138" s="8">
        <v>3.0</v>
      </c>
      <c r="B2138" s="15" t="s">
        <v>7664</v>
      </c>
      <c r="C2138" s="16">
        <v>1.8595297E7</v>
      </c>
      <c r="D2138" s="16">
        <v>4.0</v>
      </c>
    </row>
    <row r="2139">
      <c r="A2139" s="8">
        <v>3.0</v>
      </c>
      <c r="B2139" s="15" t="s">
        <v>7664</v>
      </c>
      <c r="C2139" s="16">
        <v>5634406.0</v>
      </c>
      <c r="D2139" s="16">
        <v>108.0</v>
      </c>
    </row>
    <row r="2140">
      <c r="A2140" s="8">
        <v>3.0</v>
      </c>
      <c r="B2140" s="15" t="s">
        <v>7664</v>
      </c>
      <c r="C2140" s="16">
        <v>1.2829584E7</v>
      </c>
      <c r="D2140" s="16">
        <v>0.0</v>
      </c>
    </row>
    <row r="2141">
      <c r="A2141" s="8">
        <v>3.0</v>
      </c>
      <c r="B2141" s="15" t="s">
        <v>7664</v>
      </c>
      <c r="C2141" s="16">
        <v>1.846542E7</v>
      </c>
      <c r="D2141" s="16">
        <v>4.0</v>
      </c>
    </row>
    <row r="2142">
      <c r="A2142" s="8">
        <v>3.0</v>
      </c>
      <c r="B2142" s="15" t="s">
        <v>7664</v>
      </c>
      <c r="C2142" s="16">
        <v>110688.0</v>
      </c>
      <c r="D2142" s="16">
        <v>0.0</v>
      </c>
    </row>
    <row r="2143">
      <c r="A2143" s="8">
        <v>3.0</v>
      </c>
      <c r="B2143" s="15" t="s">
        <v>7664</v>
      </c>
      <c r="C2143" s="16">
        <v>1.6813292E7</v>
      </c>
      <c r="D2143" s="16">
        <v>4.0</v>
      </c>
    </row>
    <row r="2144">
      <c r="A2144" s="8">
        <v>3.0</v>
      </c>
      <c r="B2144" s="15" t="s">
        <v>7664</v>
      </c>
      <c r="C2144" s="16">
        <v>1370673.0</v>
      </c>
      <c r="D2144" s="16">
        <v>108.0</v>
      </c>
    </row>
    <row r="2145">
      <c r="A2145" s="8">
        <v>3.0</v>
      </c>
      <c r="B2145" s="15" t="s">
        <v>7664</v>
      </c>
      <c r="C2145" s="16">
        <v>971398.0</v>
      </c>
      <c r="D2145" s="16">
        <v>0.0</v>
      </c>
    </row>
    <row r="2146">
      <c r="A2146" s="8">
        <v>3.0</v>
      </c>
      <c r="B2146" s="15" t="s">
        <v>7664</v>
      </c>
      <c r="C2146" s="16">
        <v>137213.0</v>
      </c>
      <c r="D2146" s="16">
        <v>0.0</v>
      </c>
    </row>
    <row r="2147">
      <c r="A2147" s="8">
        <v>3.0</v>
      </c>
      <c r="B2147" s="15" t="s">
        <v>7664</v>
      </c>
      <c r="C2147" s="16">
        <v>1.384491E7</v>
      </c>
      <c r="D2147" s="16">
        <v>0.0</v>
      </c>
    </row>
    <row r="2148">
      <c r="A2148" s="8">
        <v>3.0</v>
      </c>
      <c r="B2148" s="15" t="s">
        <v>7664</v>
      </c>
      <c r="C2148" s="16">
        <v>193245.0</v>
      </c>
      <c r="D2148" s="16">
        <v>4.0</v>
      </c>
    </row>
    <row r="2149">
      <c r="A2149" s="8">
        <v>3.0</v>
      </c>
      <c r="B2149" s="15" t="s">
        <v>7664</v>
      </c>
      <c r="C2149" s="16">
        <v>48324.0</v>
      </c>
      <c r="D2149" s="16">
        <v>4.0</v>
      </c>
    </row>
    <row r="2150">
      <c r="A2150" s="8">
        <v>3.0</v>
      </c>
      <c r="B2150" s="15" t="s">
        <v>7664</v>
      </c>
      <c r="C2150" s="16">
        <v>9660594.0</v>
      </c>
      <c r="D2150" s="16">
        <v>836.0</v>
      </c>
    </row>
    <row r="2151">
      <c r="A2151" s="8">
        <v>3.0</v>
      </c>
      <c r="B2151" s="15" t="s">
        <v>7664</v>
      </c>
      <c r="C2151" s="16">
        <v>2.0990271E7</v>
      </c>
      <c r="D2151" s="16">
        <v>2914.0</v>
      </c>
    </row>
    <row r="2152">
      <c r="A2152" s="8">
        <v>3.0</v>
      </c>
      <c r="B2152" s="15" t="s">
        <v>7664</v>
      </c>
      <c r="C2152" s="16">
        <v>80276.0</v>
      </c>
      <c r="D2152" s="16">
        <v>0.0</v>
      </c>
    </row>
    <row r="2153">
      <c r="A2153" s="8">
        <v>3.0</v>
      </c>
      <c r="B2153" s="15" t="s">
        <v>7664</v>
      </c>
      <c r="C2153" s="16">
        <v>1.4520848E7</v>
      </c>
      <c r="D2153" s="16">
        <v>0.0</v>
      </c>
    </row>
    <row r="2154">
      <c r="A2154" s="8">
        <v>3.0</v>
      </c>
      <c r="B2154" s="15" t="s">
        <v>7664</v>
      </c>
      <c r="C2154" s="16">
        <v>3040742.0</v>
      </c>
      <c r="D2154" s="16">
        <v>0.0</v>
      </c>
    </row>
    <row r="2155">
      <c r="A2155" s="8">
        <v>3.0</v>
      </c>
      <c r="B2155" s="15" t="s">
        <v>7664</v>
      </c>
      <c r="C2155" s="16">
        <v>1.7366724E7</v>
      </c>
      <c r="D2155" s="16">
        <v>0.0</v>
      </c>
    </row>
    <row r="2156">
      <c r="A2156" s="8">
        <v>3.0</v>
      </c>
      <c r="B2156" s="15" t="s">
        <v>7664</v>
      </c>
      <c r="C2156" s="16">
        <v>2000857.0</v>
      </c>
      <c r="D2156" s="16">
        <v>4.0</v>
      </c>
    </row>
    <row r="2157">
      <c r="A2157" s="8">
        <v>3.0</v>
      </c>
      <c r="B2157" s="15" t="s">
        <v>7664</v>
      </c>
      <c r="C2157" s="16">
        <v>9595810.0</v>
      </c>
      <c r="D2157" s="16">
        <v>4.0</v>
      </c>
    </row>
    <row r="2158">
      <c r="A2158" s="8">
        <v>3.0</v>
      </c>
      <c r="B2158" s="15" t="s">
        <v>7664</v>
      </c>
      <c r="C2158" s="16">
        <v>259295.0</v>
      </c>
      <c r="D2158" s="16">
        <v>0.0</v>
      </c>
    </row>
    <row r="2159">
      <c r="A2159" s="8">
        <v>3.0</v>
      </c>
      <c r="B2159" s="15" t="s">
        <v>7664</v>
      </c>
      <c r="C2159" s="16">
        <v>28290.0</v>
      </c>
      <c r="D2159" s="16">
        <v>0.0</v>
      </c>
    </row>
    <row r="2160">
      <c r="A2160" s="8">
        <v>3.0</v>
      </c>
      <c r="B2160" s="15" t="s">
        <v>7664</v>
      </c>
      <c r="C2160" s="16">
        <v>163517.0</v>
      </c>
      <c r="D2160" s="16">
        <v>0.0</v>
      </c>
    </row>
    <row r="2161">
      <c r="A2161" s="8">
        <v>3.0</v>
      </c>
      <c r="B2161" s="15" t="s">
        <v>7664</v>
      </c>
      <c r="C2161" s="16">
        <v>697270.0</v>
      </c>
      <c r="D2161" s="16">
        <v>0.0</v>
      </c>
    </row>
    <row r="2162">
      <c r="A2162" s="8">
        <v>3.0</v>
      </c>
      <c r="B2162" s="15" t="s">
        <v>7664</v>
      </c>
      <c r="C2162" s="16">
        <v>3118064.0</v>
      </c>
      <c r="D2162" s="16">
        <v>0.0</v>
      </c>
    </row>
    <row r="2163">
      <c r="A2163" s="8">
        <v>3.0</v>
      </c>
      <c r="B2163" s="15" t="s">
        <v>7664</v>
      </c>
      <c r="C2163" s="16">
        <v>508111.0</v>
      </c>
      <c r="D2163" s="16">
        <v>108.0</v>
      </c>
    </row>
    <row r="2164">
      <c r="A2164" s="8">
        <v>3.0</v>
      </c>
      <c r="B2164" s="15" t="s">
        <v>7664</v>
      </c>
      <c r="C2164" s="16">
        <v>1.3537732E7</v>
      </c>
      <c r="D2164" s="16">
        <v>204.0</v>
      </c>
    </row>
    <row r="2165">
      <c r="A2165" s="8">
        <v>3.0</v>
      </c>
      <c r="B2165" s="15" t="s">
        <v>7664</v>
      </c>
      <c r="C2165" s="16">
        <v>5188440.0</v>
      </c>
      <c r="D2165" s="16">
        <v>4.0</v>
      </c>
    </row>
    <row r="2166">
      <c r="A2166" s="8">
        <v>3.0</v>
      </c>
      <c r="B2166" s="15" t="s">
        <v>7664</v>
      </c>
      <c r="C2166" s="16">
        <v>2.4321044E7</v>
      </c>
      <c r="D2166" s="16">
        <v>2321.0</v>
      </c>
    </row>
    <row r="2167">
      <c r="A2167" s="8">
        <v>3.0</v>
      </c>
      <c r="B2167" s="15" t="s">
        <v>7664</v>
      </c>
      <c r="C2167" s="16">
        <v>1.3089334E7</v>
      </c>
      <c r="D2167" s="16">
        <v>316.0</v>
      </c>
    </row>
    <row r="2168">
      <c r="A2168" s="8">
        <v>3.0</v>
      </c>
      <c r="B2168" s="15" t="s">
        <v>7664</v>
      </c>
      <c r="C2168" s="16">
        <v>3146914.0</v>
      </c>
      <c r="D2168" s="16">
        <v>4.0</v>
      </c>
    </row>
    <row r="2169">
      <c r="A2169" s="8">
        <v>3.0</v>
      </c>
      <c r="B2169" s="15" t="s">
        <v>7664</v>
      </c>
      <c r="C2169" s="16">
        <v>617482.0</v>
      </c>
      <c r="D2169" s="16">
        <v>4.0</v>
      </c>
    </row>
    <row r="2170">
      <c r="A2170" s="8">
        <v>3.0</v>
      </c>
      <c r="B2170" s="15" t="s">
        <v>7664</v>
      </c>
      <c r="C2170" s="16">
        <v>467386.0</v>
      </c>
      <c r="D2170" s="16">
        <v>4.0</v>
      </c>
    </row>
    <row r="2171">
      <c r="A2171" s="8">
        <v>3.0</v>
      </c>
      <c r="B2171" s="15" t="s">
        <v>7664</v>
      </c>
      <c r="C2171" s="16">
        <v>442793.0</v>
      </c>
      <c r="D2171" s="16">
        <v>0.0</v>
      </c>
    </row>
    <row r="2172">
      <c r="A2172" s="8">
        <v>3.0</v>
      </c>
      <c r="B2172" s="15" t="s">
        <v>7664</v>
      </c>
      <c r="C2172" s="16">
        <v>306488.0</v>
      </c>
      <c r="D2172" s="16">
        <v>0.0</v>
      </c>
    </row>
    <row r="2173">
      <c r="A2173" s="8">
        <v>3.0</v>
      </c>
      <c r="B2173" s="15" t="s">
        <v>7664</v>
      </c>
      <c r="C2173" s="16">
        <v>113435.0</v>
      </c>
      <c r="D2173" s="16">
        <v>0.0</v>
      </c>
    </row>
    <row r="2174">
      <c r="A2174" s="8">
        <v>3.0</v>
      </c>
      <c r="B2174" s="15" t="s">
        <v>7664</v>
      </c>
      <c r="C2174" s="16">
        <v>1.2759416E7</v>
      </c>
      <c r="D2174" s="16">
        <v>204.0</v>
      </c>
    </row>
    <row r="2175">
      <c r="A2175" s="8">
        <v>3.0</v>
      </c>
      <c r="B2175" s="15" t="s">
        <v>7664</v>
      </c>
      <c r="C2175" s="16">
        <v>451250.0</v>
      </c>
      <c r="D2175" s="16">
        <v>4.0</v>
      </c>
    </row>
    <row r="2176">
      <c r="A2176" s="8">
        <v>3.0</v>
      </c>
      <c r="B2176" s="15" t="s">
        <v>7664</v>
      </c>
      <c r="C2176" s="16">
        <v>1122801.0</v>
      </c>
      <c r="D2176" s="16">
        <v>4.0</v>
      </c>
    </row>
    <row r="2177">
      <c r="A2177" s="8">
        <v>3.0</v>
      </c>
      <c r="B2177" s="15" t="s">
        <v>7664</v>
      </c>
      <c r="C2177" s="16">
        <v>2534148.0</v>
      </c>
      <c r="D2177" s="16">
        <v>0.0</v>
      </c>
    </row>
    <row r="2178">
      <c r="A2178" s="8">
        <v>3.0</v>
      </c>
      <c r="B2178" s="15" t="s">
        <v>7664</v>
      </c>
      <c r="C2178" s="16">
        <v>1424433.0</v>
      </c>
      <c r="D2178" s="16">
        <v>0.0</v>
      </c>
    </row>
    <row r="2179">
      <c r="A2179" s="8">
        <v>3.0</v>
      </c>
      <c r="B2179" s="15" t="s">
        <v>7664</v>
      </c>
      <c r="C2179" s="16">
        <v>46198.0</v>
      </c>
      <c r="D2179" s="16">
        <v>0.0</v>
      </c>
    </row>
    <row r="2180">
      <c r="A2180" s="8">
        <v>3.0</v>
      </c>
      <c r="B2180" s="15" t="s">
        <v>7664</v>
      </c>
      <c r="C2180" s="16">
        <v>9285271.0</v>
      </c>
      <c r="D2180" s="16">
        <v>4.0</v>
      </c>
    </row>
    <row r="2181">
      <c r="A2181" s="8">
        <v>3.0</v>
      </c>
      <c r="B2181" s="15" t="s">
        <v>7664</v>
      </c>
      <c r="C2181" s="16">
        <v>1.4214654E7</v>
      </c>
      <c r="D2181" s="16">
        <v>108.0</v>
      </c>
    </row>
    <row r="2182">
      <c r="A2182" s="8">
        <v>3.0</v>
      </c>
      <c r="B2182" s="15" t="s">
        <v>7664</v>
      </c>
      <c r="C2182" s="16">
        <v>234903.0</v>
      </c>
      <c r="D2182" s="16">
        <v>0.0</v>
      </c>
    </row>
    <row r="2183">
      <c r="A2183" s="8">
        <v>3.0</v>
      </c>
      <c r="B2183" s="15" t="s">
        <v>7664</v>
      </c>
      <c r="C2183" s="16">
        <v>9825724.0</v>
      </c>
      <c r="D2183" s="16">
        <v>4.0</v>
      </c>
    </row>
    <row r="2184">
      <c r="A2184" s="8">
        <v>3.0</v>
      </c>
      <c r="B2184" s="15" t="s">
        <v>7664</v>
      </c>
      <c r="C2184" s="16">
        <v>1.2936818E7</v>
      </c>
      <c r="D2184" s="16">
        <v>4.0</v>
      </c>
    </row>
    <row r="2185">
      <c r="A2185" s="8">
        <v>3.0</v>
      </c>
      <c r="B2185" s="15" t="s">
        <v>7664</v>
      </c>
      <c r="C2185" s="16">
        <v>266092.0</v>
      </c>
      <c r="D2185" s="16">
        <v>108.0</v>
      </c>
    </row>
    <row r="2186">
      <c r="A2186" s="8">
        <v>3.0</v>
      </c>
      <c r="B2186" s="15" t="s">
        <v>7664</v>
      </c>
      <c r="C2186" s="16">
        <v>195636.0</v>
      </c>
      <c r="D2186" s="16">
        <v>774.0</v>
      </c>
    </row>
    <row r="2187">
      <c r="A2187" s="8">
        <v>3.0</v>
      </c>
      <c r="B2187" s="15" t="s">
        <v>7664</v>
      </c>
      <c r="C2187" s="16">
        <v>73433.0</v>
      </c>
      <c r="D2187" s="16">
        <v>4.0</v>
      </c>
    </row>
    <row r="2188">
      <c r="A2188" s="8">
        <v>3.0</v>
      </c>
      <c r="B2188" s="15" t="s">
        <v>7664</v>
      </c>
      <c r="C2188" s="16">
        <v>1.8003026E7</v>
      </c>
      <c r="D2188" s="16">
        <v>706.0</v>
      </c>
    </row>
    <row r="2189">
      <c r="A2189" s="8">
        <v>3.0</v>
      </c>
      <c r="B2189" s="15" t="s">
        <v>7664</v>
      </c>
      <c r="C2189" s="16">
        <v>3709832.0</v>
      </c>
      <c r="D2189" s="16">
        <v>0.0</v>
      </c>
    </row>
    <row r="2190">
      <c r="A2190" s="8">
        <v>3.0</v>
      </c>
      <c r="B2190" s="15" t="s">
        <v>7664</v>
      </c>
      <c r="C2190" s="16">
        <v>9734982.0</v>
      </c>
      <c r="D2190" s="16">
        <v>0.0</v>
      </c>
    </row>
    <row r="2191">
      <c r="A2191" s="8">
        <v>3.0</v>
      </c>
      <c r="B2191" s="15" t="s">
        <v>7664</v>
      </c>
      <c r="C2191" s="16">
        <v>583621.0</v>
      </c>
      <c r="D2191" s="16">
        <v>88.0</v>
      </c>
    </row>
    <row r="2192">
      <c r="A2192" s="8">
        <v>3.0</v>
      </c>
      <c r="B2192" s="15" t="s">
        <v>7664</v>
      </c>
      <c r="C2192" s="16">
        <v>2940594.0</v>
      </c>
      <c r="D2192" s="16">
        <v>0.0</v>
      </c>
    </row>
    <row r="2193">
      <c r="A2193" s="8">
        <v>3.0</v>
      </c>
      <c r="B2193" s="15" t="s">
        <v>7664</v>
      </c>
      <c r="C2193" s="16">
        <v>1766193.0</v>
      </c>
      <c r="D2193" s="16">
        <v>0.0</v>
      </c>
    </row>
    <row r="2194">
      <c r="A2194" s="8">
        <v>3.0</v>
      </c>
      <c r="B2194" s="15" t="s">
        <v>7664</v>
      </c>
      <c r="C2194" s="16">
        <v>2044719.0</v>
      </c>
      <c r="D2194" s="16">
        <v>0.0</v>
      </c>
    </row>
    <row r="2195">
      <c r="A2195" s="8">
        <v>3.0</v>
      </c>
      <c r="B2195" s="15" t="s">
        <v>7664</v>
      </c>
      <c r="C2195" s="16">
        <v>271254.0</v>
      </c>
      <c r="D2195" s="16">
        <v>108.0</v>
      </c>
    </row>
    <row r="2196">
      <c r="A2196" s="8">
        <v>3.0</v>
      </c>
      <c r="B2196" s="15" t="s">
        <v>7664</v>
      </c>
      <c r="C2196" s="16">
        <v>2.3954184E7</v>
      </c>
      <c r="D2196" s="16">
        <v>524.0</v>
      </c>
    </row>
    <row r="2197">
      <c r="A2197" s="8">
        <v>3.0</v>
      </c>
      <c r="B2197" s="15" t="s">
        <v>7664</v>
      </c>
      <c r="C2197" s="16">
        <v>1330627.0</v>
      </c>
      <c r="D2197" s="16">
        <v>0.0</v>
      </c>
    </row>
    <row r="2198">
      <c r="A2198" s="8">
        <v>3.0</v>
      </c>
      <c r="B2198" s="15" t="s">
        <v>7664</v>
      </c>
      <c r="C2198" s="16">
        <v>1410335.0</v>
      </c>
      <c r="D2198" s="16">
        <v>212.0</v>
      </c>
    </row>
    <row r="2199">
      <c r="A2199" s="8">
        <v>3.0</v>
      </c>
      <c r="B2199" s="15" t="s">
        <v>7664</v>
      </c>
      <c r="C2199" s="16">
        <v>262137.0</v>
      </c>
      <c r="D2199" s="16">
        <v>108.0</v>
      </c>
    </row>
    <row r="2200">
      <c r="A2200" s="8">
        <v>3.0</v>
      </c>
      <c r="B2200" s="15" t="s">
        <v>7664</v>
      </c>
      <c r="C2200" s="16">
        <v>2.0216339E7</v>
      </c>
      <c r="D2200" s="16">
        <v>0.0</v>
      </c>
    </row>
    <row r="2201">
      <c r="A2201" s="8">
        <v>3.0</v>
      </c>
      <c r="B2201" s="15" t="s">
        <v>7664</v>
      </c>
      <c r="C2201" s="16">
        <v>219871.0</v>
      </c>
      <c r="D2201" s="16">
        <v>269.0</v>
      </c>
    </row>
    <row r="2202">
      <c r="A2202" s="8">
        <v>3.0</v>
      </c>
      <c r="B2202" s="15" t="s">
        <v>7664</v>
      </c>
      <c r="C2202" s="16">
        <v>231933.0</v>
      </c>
      <c r="D2202" s="16">
        <v>108.0</v>
      </c>
    </row>
    <row r="2203">
      <c r="A2203" s="8">
        <v>3.0</v>
      </c>
      <c r="B2203" s="15" t="s">
        <v>7664</v>
      </c>
      <c r="C2203" s="16">
        <v>1.0201468E7</v>
      </c>
      <c r="D2203" s="16">
        <v>399.0</v>
      </c>
    </row>
    <row r="2204">
      <c r="A2204" s="8">
        <v>3.0</v>
      </c>
      <c r="B2204" s="15" t="s">
        <v>7664</v>
      </c>
      <c r="C2204" s="16">
        <v>1.5257851E7</v>
      </c>
      <c r="D2204" s="16">
        <v>0.0</v>
      </c>
    </row>
    <row r="2205">
      <c r="A2205" s="8">
        <v>3.0</v>
      </c>
      <c r="B2205" s="15" t="s">
        <v>7664</v>
      </c>
      <c r="C2205" s="16">
        <v>1010059.0</v>
      </c>
      <c r="D2205" s="16">
        <v>1144.0</v>
      </c>
    </row>
    <row r="2206">
      <c r="A2206" s="8">
        <v>3.0</v>
      </c>
      <c r="B2206" s="15" t="s">
        <v>7664</v>
      </c>
      <c r="C2206" s="16">
        <v>8211410.0</v>
      </c>
      <c r="D2206" s="16">
        <v>199.0</v>
      </c>
    </row>
    <row r="2207">
      <c r="A2207" s="8">
        <v>3.0</v>
      </c>
      <c r="B2207" s="15" t="s">
        <v>7664</v>
      </c>
      <c r="C2207" s="16">
        <v>9337717.0</v>
      </c>
      <c r="D2207" s="16">
        <v>0.0</v>
      </c>
    </row>
    <row r="2208">
      <c r="A2208" s="8">
        <v>3.0</v>
      </c>
      <c r="B2208" s="15" t="s">
        <v>7664</v>
      </c>
      <c r="C2208" s="16">
        <v>1.6520881E7</v>
      </c>
      <c r="D2208" s="16">
        <v>2321.0</v>
      </c>
    </row>
    <row r="2209">
      <c r="A2209" s="8">
        <v>3.0</v>
      </c>
      <c r="B2209" s="15" t="s">
        <v>7664</v>
      </c>
      <c r="C2209" s="16">
        <v>1.1558234E7</v>
      </c>
      <c r="D2209" s="16">
        <v>4.0</v>
      </c>
    </row>
    <row r="2210">
      <c r="A2210" s="8">
        <v>3.0</v>
      </c>
      <c r="B2210" s="15" t="s">
        <v>7664</v>
      </c>
      <c r="C2210" s="16">
        <v>1.396091E7</v>
      </c>
      <c r="D2210" s="16">
        <v>108.0</v>
      </c>
    </row>
    <row r="2211">
      <c r="A2211" s="8">
        <v>3.0</v>
      </c>
      <c r="B2211" s="15" t="s">
        <v>7664</v>
      </c>
      <c r="C2211" s="16">
        <v>1.8994843E7</v>
      </c>
      <c r="D2211" s="16">
        <v>108.0</v>
      </c>
    </row>
    <row r="2212">
      <c r="A2212" s="8">
        <v>3.0</v>
      </c>
      <c r="B2212" s="15" t="s">
        <v>7664</v>
      </c>
      <c r="C2212" s="16">
        <v>2865230.0</v>
      </c>
      <c r="D2212" s="16">
        <v>4.0</v>
      </c>
    </row>
    <row r="2213">
      <c r="A2213" s="8">
        <v>3.0</v>
      </c>
      <c r="B2213" s="15" t="s">
        <v>7664</v>
      </c>
      <c r="C2213" s="16">
        <v>8711994.0</v>
      </c>
      <c r="D2213" s="16">
        <v>316.0</v>
      </c>
    </row>
    <row r="2214">
      <c r="A2214" s="8">
        <v>3.0</v>
      </c>
      <c r="B2214" s="15" t="s">
        <v>7664</v>
      </c>
      <c r="C2214" s="16">
        <v>1.4071956E7</v>
      </c>
      <c r="D2214" s="16">
        <v>108.0</v>
      </c>
    </row>
    <row r="2215">
      <c r="A2215" s="8">
        <v>3.0</v>
      </c>
      <c r="B2215" s="15" t="s">
        <v>7664</v>
      </c>
      <c r="C2215" s="16">
        <v>9905660.0</v>
      </c>
      <c r="D2215" s="16">
        <v>0.0</v>
      </c>
    </row>
    <row r="2216">
      <c r="A2216" s="8">
        <v>3.0</v>
      </c>
      <c r="B2216" s="15" t="s">
        <v>7664</v>
      </c>
      <c r="C2216" s="16">
        <v>1.1765274E7</v>
      </c>
      <c r="D2216" s="16">
        <v>0.0</v>
      </c>
    </row>
    <row r="2217">
      <c r="A2217" s="8">
        <v>3.0</v>
      </c>
      <c r="B2217" s="15" t="s">
        <v>7664</v>
      </c>
      <c r="C2217" s="16">
        <v>124378.0</v>
      </c>
      <c r="D2217" s="16">
        <v>0.0</v>
      </c>
    </row>
    <row r="2218">
      <c r="A2218" s="8">
        <v>3.0</v>
      </c>
      <c r="B2218" s="15" t="s">
        <v>7664</v>
      </c>
      <c r="C2218" s="16">
        <v>5740402.0</v>
      </c>
      <c r="D2218" s="16">
        <v>0.0</v>
      </c>
    </row>
    <row r="2219">
      <c r="A2219" s="8">
        <v>3.0</v>
      </c>
      <c r="B2219" s="15" t="s">
        <v>7664</v>
      </c>
      <c r="C2219" s="16">
        <v>1.0813598E7</v>
      </c>
      <c r="D2219" s="16">
        <v>0.0</v>
      </c>
    </row>
    <row r="2220">
      <c r="A2220" s="8">
        <v>3.0</v>
      </c>
      <c r="B2220" s="15" t="s">
        <v>7664</v>
      </c>
      <c r="C2220" s="16">
        <v>300785.0</v>
      </c>
      <c r="D2220" s="16">
        <v>0.0</v>
      </c>
    </row>
    <row r="2221">
      <c r="A2221" s="8">
        <v>3.0</v>
      </c>
      <c r="B2221" s="15" t="s">
        <v>7664</v>
      </c>
      <c r="C2221" s="16">
        <v>21796.0</v>
      </c>
      <c r="D2221" s="16">
        <v>0.0</v>
      </c>
    </row>
    <row r="2222">
      <c r="A2222" s="8">
        <v>3.0</v>
      </c>
      <c r="B2222" s="15" t="s">
        <v>7664</v>
      </c>
      <c r="C2222" s="16">
        <v>136128.0</v>
      </c>
      <c r="D2222" s="16">
        <v>0.0</v>
      </c>
    </row>
    <row r="2223">
      <c r="A2223" s="8">
        <v>3.0</v>
      </c>
      <c r="B2223" s="15" t="s">
        <v>7664</v>
      </c>
      <c r="C2223" s="16">
        <v>80587.0</v>
      </c>
      <c r="D2223" s="16">
        <v>335.0</v>
      </c>
    </row>
    <row r="2224">
      <c r="A2224" s="8">
        <v>3.0</v>
      </c>
      <c r="B2224" s="15" t="s">
        <v>7664</v>
      </c>
      <c r="C2224" s="16">
        <v>8139954.0</v>
      </c>
      <c r="D2224" s="16">
        <v>0.0</v>
      </c>
    </row>
    <row r="2225">
      <c r="A2225" s="8">
        <v>3.0</v>
      </c>
      <c r="B2225" s="15" t="s">
        <v>7664</v>
      </c>
      <c r="C2225" s="16">
        <v>8435578.0</v>
      </c>
      <c r="D2225" s="16">
        <v>199.0</v>
      </c>
    </row>
    <row r="2226">
      <c r="A2226" s="8">
        <v>3.0</v>
      </c>
      <c r="B2226" s="15" t="s">
        <v>7664</v>
      </c>
      <c r="C2226" s="16">
        <v>2.4341268E7</v>
      </c>
      <c r="D2226" s="16">
        <v>199.0</v>
      </c>
    </row>
    <row r="2227">
      <c r="A2227" s="8">
        <v>3.0</v>
      </c>
      <c r="B2227" s="15" t="s">
        <v>7664</v>
      </c>
      <c r="C2227" s="16">
        <v>1754485.0</v>
      </c>
      <c r="D2227" s="16">
        <v>0.0</v>
      </c>
    </row>
    <row r="2228">
      <c r="A2228" s="8">
        <v>3.0</v>
      </c>
      <c r="B2228" s="15" t="s">
        <v>7664</v>
      </c>
      <c r="C2228" s="16">
        <v>1450679.0</v>
      </c>
      <c r="D2228" s="16">
        <v>0.0</v>
      </c>
    </row>
    <row r="2229">
      <c r="A2229" s="8">
        <v>3.0</v>
      </c>
      <c r="B2229" s="15" t="s">
        <v>7664</v>
      </c>
      <c r="C2229" s="16">
        <v>1.2184194E7</v>
      </c>
      <c r="D2229" s="16">
        <v>0.0</v>
      </c>
    </row>
    <row r="2230">
      <c r="A2230" s="8">
        <v>3.0</v>
      </c>
      <c r="B2230" s="15" t="s">
        <v>7664</v>
      </c>
      <c r="C2230" s="16">
        <v>1.3246084E7</v>
      </c>
      <c r="D2230" s="16">
        <v>574.0</v>
      </c>
    </row>
    <row r="2231">
      <c r="A2231" s="8">
        <v>3.0</v>
      </c>
      <c r="B2231" s="15" t="s">
        <v>7664</v>
      </c>
      <c r="C2231" s="16">
        <v>624273.0</v>
      </c>
      <c r="D2231" s="16">
        <v>0.0</v>
      </c>
    </row>
    <row r="2232">
      <c r="A2232" s="8">
        <v>3.0</v>
      </c>
      <c r="B2232" s="15" t="s">
        <v>7664</v>
      </c>
      <c r="C2232" s="16">
        <v>1.398844E7</v>
      </c>
      <c r="D2232" s="16">
        <v>0.0</v>
      </c>
    </row>
    <row r="2233">
      <c r="A2233" s="8">
        <v>3.0</v>
      </c>
      <c r="B2233" s="15" t="s">
        <v>7664</v>
      </c>
      <c r="C2233" s="16">
        <v>640240.0</v>
      </c>
      <c r="D2233" s="16">
        <v>0.0</v>
      </c>
    </row>
    <row r="2234">
      <c r="A2234" s="8">
        <v>3.0</v>
      </c>
      <c r="B2234" s="15" t="s">
        <v>7664</v>
      </c>
      <c r="C2234" s="16">
        <v>187288.0</v>
      </c>
      <c r="D2234" s="16">
        <v>0.0</v>
      </c>
    </row>
    <row r="2235">
      <c r="A2235" s="8">
        <v>3.0</v>
      </c>
      <c r="B2235" s="15" t="s">
        <v>7664</v>
      </c>
      <c r="C2235" s="16">
        <v>72493.0</v>
      </c>
      <c r="D2235" s="16">
        <v>4.0</v>
      </c>
    </row>
    <row r="2236">
      <c r="A2236" s="8">
        <v>3.0</v>
      </c>
      <c r="B2236" s="15" t="s">
        <v>7664</v>
      </c>
      <c r="C2236" s="16">
        <v>177621.0</v>
      </c>
      <c r="D2236" s="16">
        <v>0.0</v>
      </c>
    </row>
    <row r="2237">
      <c r="A2237" s="8">
        <v>3.0</v>
      </c>
      <c r="B2237" s="15" t="s">
        <v>7664</v>
      </c>
      <c r="C2237" s="16">
        <v>426344.0</v>
      </c>
      <c r="D2237" s="16">
        <v>4.0</v>
      </c>
    </row>
    <row r="2238">
      <c r="A2238" s="8">
        <v>3.0</v>
      </c>
      <c r="B2238" s="15" t="s">
        <v>7664</v>
      </c>
      <c r="C2238" s="16">
        <v>2.0929955E7</v>
      </c>
      <c r="D2238" s="16">
        <v>4.0</v>
      </c>
    </row>
    <row r="2239">
      <c r="A2239" s="8">
        <v>3.0</v>
      </c>
      <c r="B2239" s="15" t="s">
        <v>7664</v>
      </c>
      <c r="C2239" s="16">
        <v>54399.0</v>
      </c>
      <c r="D2239" s="16">
        <v>4.0</v>
      </c>
    </row>
    <row r="2240">
      <c r="A2240" s="8">
        <v>3.0</v>
      </c>
      <c r="B2240" s="15" t="s">
        <v>7664</v>
      </c>
      <c r="C2240" s="16">
        <v>196576.0</v>
      </c>
      <c r="D2240" s="16">
        <v>0.0</v>
      </c>
    </row>
    <row r="2241">
      <c r="A2241" s="8">
        <v>3.0</v>
      </c>
      <c r="B2241" s="15" t="s">
        <v>7664</v>
      </c>
      <c r="C2241" s="16">
        <v>7355.0</v>
      </c>
      <c r="D2241" s="16">
        <v>108.0</v>
      </c>
    </row>
    <row r="2242">
      <c r="A2242" s="8">
        <v>3.0</v>
      </c>
      <c r="B2242" s="15" t="s">
        <v>7664</v>
      </c>
      <c r="C2242" s="16">
        <v>297638.0</v>
      </c>
      <c r="D2242" s="16">
        <v>4.0</v>
      </c>
    </row>
    <row r="2243">
      <c r="A2243" s="8">
        <v>3.0</v>
      </c>
      <c r="B2243" s="15" t="s">
        <v>7664</v>
      </c>
      <c r="C2243" s="16">
        <v>8067722.0</v>
      </c>
      <c r="D2243" s="16">
        <v>0.0</v>
      </c>
    </row>
    <row r="2244">
      <c r="A2244" s="8">
        <v>3.0</v>
      </c>
      <c r="B2244" s="15" t="s">
        <v>7664</v>
      </c>
      <c r="C2244" s="16">
        <v>5150524.0</v>
      </c>
      <c r="D2244" s="16">
        <v>0.0</v>
      </c>
    </row>
    <row r="2245">
      <c r="A2245" s="8">
        <v>3.0</v>
      </c>
      <c r="B2245" s="15" t="s">
        <v>7664</v>
      </c>
      <c r="C2245" s="16">
        <v>4841666.0</v>
      </c>
      <c r="D2245" s="16">
        <v>4341.0</v>
      </c>
    </row>
    <row r="2246">
      <c r="A2246" s="8">
        <v>3.0</v>
      </c>
      <c r="B2246" s="15" t="s">
        <v>7664</v>
      </c>
      <c r="C2246" s="16">
        <v>1707941.0</v>
      </c>
      <c r="D2246" s="16">
        <v>0.0</v>
      </c>
    </row>
    <row r="2247">
      <c r="A2247" s="8">
        <v>3.0</v>
      </c>
      <c r="B2247" s="15" t="s">
        <v>7664</v>
      </c>
      <c r="C2247" s="16">
        <v>123484.0</v>
      </c>
      <c r="D2247" s="16">
        <v>4.0</v>
      </c>
    </row>
    <row r="2248">
      <c r="A2248" s="8">
        <v>3.0</v>
      </c>
      <c r="B2248" s="15" t="s">
        <v>7664</v>
      </c>
      <c r="C2248" s="16">
        <v>1727107.0</v>
      </c>
      <c r="D2248" s="16">
        <v>4.0</v>
      </c>
    </row>
    <row r="2249">
      <c r="A2249" s="8">
        <v>3.0</v>
      </c>
      <c r="B2249" s="15" t="s">
        <v>7664</v>
      </c>
      <c r="C2249" s="16">
        <v>209003.0</v>
      </c>
      <c r="D2249" s="16">
        <v>0.0</v>
      </c>
    </row>
    <row r="2250">
      <c r="A2250" s="8">
        <v>3.0</v>
      </c>
      <c r="B2250" s="15" t="s">
        <v>7664</v>
      </c>
      <c r="C2250" s="16">
        <v>5393622.0</v>
      </c>
      <c r="D2250" s="16">
        <v>316.0</v>
      </c>
    </row>
    <row r="2251">
      <c r="A2251" s="8">
        <v>3.0</v>
      </c>
      <c r="B2251" s="15" t="s">
        <v>7664</v>
      </c>
      <c r="C2251" s="16">
        <v>1002068.0</v>
      </c>
      <c r="D2251" s="16">
        <v>0.0</v>
      </c>
    </row>
    <row r="2252">
      <c r="A2252" s="8">
        <v>3.0</v>
      </c>
      <c r="B2252" s="15" t="s">
        <v>7664</v>
      </c>
      <c r="C2252" s="16">
        <v>1.223834E7</v>
      </c>
      <c r="D2252" s="16">
        <v>4.0</v>
      </c>
    </row>
    <row r="2253">
      <c r="A2253" s="8">
        <v>3.0</v>
      </c>
      <c r="B2253" s="15" t="s">
        <v>7664</v>
      </c>
      <c r="C2253" s="16">
        <v>1.5202467E7</v>
      </c>
      <c r="D2253" s="16">
        <v>2425.0</v>
      </c>
    </row>
    <row r="2254">
      <c r="A2254" s="8">
        <v>3.0</v>
      </c>
      <c r="B2254" s="15" t="s">
        <v>7664</v>
      </c>
      <c r="C2254" s="16">
        <v>1.0374952E7</v>
      </c>
      <c r="D2254" s="16">
        <v>4.0</v>
      </c>
    </row>
    <row r="2255">
      <c r="A2255" s="8">
        <v>3.0</v>
      </c>
      <c r="B2255" s="15" t="s">
        <v>7664</v>
      </c>
      <c r="C2255" s="16">
        <v>335642.0</v>
      </c>
      <c r="D2255" s="16">
        <v>4.0</v>
      </c>
    </row>
    <row r="2256">
      <c r="A2256" s="8">
        <v>3.0</v>
      </c>
      <c r="B2256" s="15" t="s">
        <v>7664</v>
      </c>
      <c r="C2256" s="16">
        <v>8146604.0</v>
      </c>
      <c r="D2256" s="16">
        <v>108.0</v>
      </c>
    </row>
    <row r="2257">
      <c r="A2257" s="8">
        <v>3.0</v>
      </c>
      <c r="B2257" s="15" t="s">
        <v>7664</v>
      </c>
      <c r="C2257" s="16">
        <v>1.3794886E7</v>
      </c>
      <c r="D2257" s="16">
        <v>4.0</v>
      </c>
    </row>
    <row r="2258">
      <c r="A2258" s="8">
        <v>3.0</v>
      </c>
      <c r="B2258" s="15" t="s">
        <v>7664</v>
      </c>
      <c r="C2258" s="16">
        <v>9644006.0</v>
      </c>
      <c r="D2258" s="16">
        <v>4.0</v>
      </c>
    </row>
    <row r="2259">
      <c r="A2259" s="8">
        <v>3.0</v>
      </c>
      <c r="B2259" s="15" t="s">
        <v>7664</v>
      </c>
      <c r="C2259" s="16">
        <v>1.4539532E7</v>
      </c>
      <c r="D2259" s="16">
        <v>0.0</v>
      </c>
    </row>
    <row r="2260">
      <c r="A2260" s="8">
        <v>3.0</v>
      </c>
      <c r="B2260" s="15" t="s">
        <v>7664</v>
      </c>
      <c r="C2260" s="16">
        <v>1.7086352E7</v>
      </c>
      <c r="D2260" s="16">
        <v>4.0</v>
      </c>
    </row>
    <row r="2261">
      <c r="A2261" s="8">
        <v>3.0</v>
      </c>
      <c r="B2261" s="15" t="s">
        <v>7664</v>
      </c>
      <c r="C2261" s="16">
        <v>1.7699452E7</v>
      </c>
      <c r="D2261" s="16">
        <v>0.0</v>
      </c>
    </row>
    <row r="2262">
      <c r="A2262" s="8">
        <v>3.0</v>
      </c>
      <c r="B2262" s="15" t="s">
        <v>7664</v>
      </c>
      <c r="C2262" s="16">
        <v>1.7770318E7</v>
      </c>
      <c r="D2262" s="16">
        <v>4.0</v>
      </c>
    </row>
    <row r="2263">
      <c r="A2263" s="8">
        <v>3.0</v>
      </c>
      <c r="B2263" s="15" t="s">
        <v>7664</v>
      </c>
      <c r="C2263" s="16">
        <v>1.7893228E7</v>
      </c>
      <c r="D2263" s="16">
        <v>4.0</v>
      </c>
    </row>
    <row r="2264">
      <c r="A2264" s="8">
        <v>3.0</v>
      </c>
      <c r="B2264" s="15" t="s">
        <v>7664</v>
      </c>
      <c r="C2264" s="16">
        <v>1.9125021E7</v>
      </c>
      <c r="D2264" s="16">
        <v>0.0</v>
      </c>
    </row>
    <row r="2265">
      <c r="A2265" s="8">
        <v>3.0</v>
      </c>
      <c r="B2265" s="15" t="s">
        <v>7664</v>
      </c>
      <c r="C2265" s="16">
        <v>1.9826791E7</v>
      </c>
      <c r="D2265" s="16">
        <v>0.0</v>
      </c>
    </row>
    <row r="2266">
      <c r="A2266" s="8">
        <v>3.0</v>
      </c>
      <c r="B2266" s="15" t="s">
        <v>7664</v>
      </c>
      <c r="C2266" s="16">
        <v>799139.0</v>
      </c>
      <c r="D2266" s="16">
        <v>0.0</v>
      </c>
    </row>
    <row r="2267">
      <c r="A2267" s="8">
        <v>3.0</v>
      </c>
      <c r="B2267" s="15" t="s">
        <v>7664</v>
      </c>
      <c r="C2267" s="16">
        <v>1094731.0</v>
      </c>
      <c r="D2267" s="16">
        <v>0.0</v>
      </c>
    </row>
    <row r="2268">
      <c r="A2268" s="8">
        <v>3.0</v>
      </c>
      <c r="B2268" s="15" t="s">
        <v>7664</v>
      </c>
      <c r="C2268" s="16">
        <v>1614205.0</v>
      </c>
      <c r="D2268" s="16">
        <v>4.0</v>
      </c>
    </row>
    <row r="2269">
      <c r="A2269" s="8">
        <v>3.0</v>
      </c>
      <c r="B2269" s="15" t="s">
        <v>7664</v>
      </c>
      <c r="C2269" s="16">
        <v>8636938.0</v>
      </c>
      <c r="D2269" s="16">
        <v>0.0</v>
      </c>
    </row>
    <row r="2270">
      <c r="A2270" s="8">
        <v>3.0</v>
      </c>
      <c r="B2270" s="15" t="s">
        <v>7664</v>
      </c>
      <c r="C2270" s="16">
        <v>470731.0</v>
      </c>
      <c r="D2270" s="16">
        <v>100.0</v>
      </c>
    </row>
    <row r="2271">
      <c r="A2271" s="8">
        <v>3.0</v>
      </c>
      <c r="B2271" s="15" t="s">
        <v>7664</v>
      </c>
      <c r="C2271" s="16">
        <v>2.2018878E7</v>
      </c>
      <c r="D2271" s="16">
        <v>100.0</v>
      </c>
    </row>
    <row r="2272">
      <c r="A2272" s="8">
        <v>3.0</v>
      </c>
      <c r="B2272" s="15" t="s">
        <v>7664</v>
      </c>
      <c r="C2272" s="16">
        <v>108272.0</v>
      </c>
      <c r="D2272" s="16">
        <v>212.0</v>
      </c>
    </row>
    <row r="2273">
      <c r="A2273" s="8">
        <v>3.0</v>
      </c>
      <c r="B2273" s="15" t="s">
        <v>7664</v>
      </c>
      <c r="C2273" s="16">
        <v>2372984.0</v>
      </c>
      <c r="D2273" s="16">
        <v>0.0</v>
      </c>
    </row>
    <row r="2274">
      <c r="A2274" s="8">
        <v>3.0</v>
      </c>
      <c r="B2274" s="15" t="s">
        <v>7664</v>
      </c>
      <c r="C2274" s="16">
        <v>2.1287377E7</v>
      </c>
      <c r="D2274" s="16">
        <v>0.0</v>
      </c>
    </row>
    <row r="2275">
      <c r="A2275" s="8">
        <v>3.0</v>
      </c>
      <c r="B2275" s="15" t="s">
        <v>7664</v>
      </c>
      <c r="C2275" s="16">
        <v>596199.0</v>
      </c>
      <c r="D2275" s="16">
        <v>0.0</v>
      </c>
    </row>
    <row r="2276">
      <c r="A2276" s="8">
        <v>3.0</v>
      </c>
      <c r="B2276" s="15" t="s">
        <v>7664</v>
      </c>
      <c r="C2276" s="16">
        <v>317723.0</v>
      </c>
      <c r="D2276" s="16">
        <v>0.0</v>
      </c>
    </row>
    <row r="2277">
      <c r="A2277" s="8">
        <v>3.0</v>
      </c>
      <c r="B2277" s="15" t="s">
        <v>7664</v>
      </c>
      <c r="C2277" s="16">
        <v>2.0286847E7</v>
      </c>
      <c r="D2277" s="16">
        <v>4.0</v>
      </c>
    </row>
    <row r="2278">
      <c r="A2278" s="8">
        <v>3.0</v>
      </c>
      <c r="B2278" s="15" t="s">
        <v>7664</v>
      </c>
      <c r="C2278" s="16">
        <v>469071.0</v>
      </c>
      <c r="D2278" s="16">
        <v>4.0</v>
      </c>
    </row>
    <row r="2279">
      <c r="A2279" s="8">
        <v>3.0</v>
      </c>
      <c r="B2279" s="15" t="s">
        <v>7664</v>
      </c>
      <c r="C2279" s="16">
        <v>344363.0</v>
      </c>
      <c r="D2279" s="16">
        <v>4.0</v>
      </c>
    </row>
    <row r="2280">
      <c r="A2280" s="8">
        <v>3.0</v>
      </c>
      <c r="B2280" s="15" t="s">
        <v>7664</v>
      </c>
      <c r="C2280" s="16">
        <v>1014803.0</v>
      </c>
      <c r="D2280" s="16">
        <v>0.0</v>
      </c>
    </row>
    <row r="2281">
      <c r="A2281" s="8">
        <v>3.0</v>
      </c>
      <c r="B2281" s="15" t="s">
        <v>7664</v>
      </c>
      <c r="C2281" s="16">
        <v>1.8976337E7</v>
      </c>
      <c r="D2281" s="16">
        <v>4.0</v>
      </c>
    </row>
    <row r="2282">
      <c r="A2282" s="8">
        <v>3.0</v>
      </c>
      <c r="B2282" s="15" t="s">
        <v>7664</v>
      </c>
      <c r="C2282" s="16">
        <v>1580103.0</v>
      </c>
      <c r="D2282" s="16">
        <v>407.0</v>
      </c>
    </row>
    <row r="2283">
      <c r="A2283" s="8">
        <v>3.0</v>
      </c>
      <c r="B2283" s="15" t="s">
        <v>7664</v>
      </c>
      <c r="C2283" s="16">
        <v>1.8423936E7</v>
      </c>
      <c r="D2283" s="16">
        <v>4.0</v>
      </c>
    </row>
    <row r="2284">
      <c r="A2284" s="8">
        <v>3.0</v>
      </c>
      <c r="B2284" s="15" t="s">
        <v>7664</v>
      </c>
      <c r="C2284" s="16">
        <v>371325.0</v>
      </c>
      <c r="D2284" s="16">
        <v>0.0</v>
      </c>
    </row>
    <row r="2285">
      <c r="A2285" s="8">
        <v>3.0</v>
      </c>
      <c r="B2285" s="15" t="s">
        <v>7664</v>
      </c>
      <c r="C2285" s="16">
        <v>330013.0</v>
      </c>
      <c r="D2285" s="16">
        <v>0.0</v>
      </c>
    </row>
    <row r="2286">
      <c r="A2286" s="8">
        <v>3.0</v>
      </c>
      <c r="B2286" s="15" t="s">
        <v>7664</v>
      </c>
      <c r="C2286" s="16">
        <v>1.4163866E7</v>
      </c>
      <c r="D2286" s="16">
        <v>0.0</v>
      </c>
    </row>
    <row r="2287">
      <c r="A2287" s="8">
        <v>3.0</v>
      </c>
      <c r="B2287" s="15" t="s">
        <v>7664</v>
      </c>
      <c r="C2287" s="16">
        <v>52734.0</v>
      </c>
      <c r="D2287" s="16">
        <v>4.0</v>
      </c>
    </row>
    <row r="2288">
      <c r="A2288" s="8">
        <v>3.0</v>
      </c>
      <c r="B2288" s="15" t="s">
        <v>7664</v>
      </c>
      <c r="C2288" s="16">
        <v>168792.0</v>
      </c>
      <c r="D2288" s="16">
        <v>0.0</v>
      </c>
    </row>
    <row r="2289">
      <c r="A2289" s="8">
        <v>3.0</v>
      </c>
      <c r="B2289" s="15" t="s">
        <v>7664</v>
      </c>
      <c r="C2289" s="16">
        <v>2.1778371E7</v>
      </c>
      <c r="D2289" s="16">
        <v>399.0</v>
      </c>
    </row>
    <row r="2290">
      <c r="A2290" s="8">
        <v>3.0</v>
      </c>
      <c r="B2290" s="15" t="s">
        <v>7664</v>
      </c>
      <c r="C2290" s="16">
        <v>1.6426139E7</v>
      </c>
      <c r="D2290" s="16">
        <v>0.0</v>
      </c>
    </row>
    <row r="2291">
      <c r="A2291" s="8">
        <v>3.0</v>
      </c>
      <c r="B2291" s="15" t="s">
        <v>7664</v>
      </c>
      <c r="C2291" s="16">
        <v>1.102394E7</v>
      </c>
      <c r="D2291" s="16">
        <v>1440.0</v>
      </c>
    </row>
    <row r="2292">
      <c r="A2292" s="8">
        <v>3.0</v>
      </c>
      <c r="B2292" s="15" t="s">
        <v>7664</v>
      </c>
      <c r="C2292" s="16">
        <v>2.339192E7</v>
      </c>
      <c r="D2292" s="16">
        <v>0.0</v>
      </c>
    </row>
    <row r="2293">
      <c r="A2293" s="8">
        <v>3.0</v>
      </c>
      <c r="B2293" s="15" t="s">
        <v>7664</v>
      </c>
      <c r="C2293" s="16">
        <v>1929129.0</v>
      </c>
      <c r="D2293" s="16">
        <v>0.0</v>
      </c>
    </row>
    <row r="2294">
      <c r="A2294" s="8">
        <v>3.0</v>
      </c>
      <c r="B2294" s="15" t="s">
        <v>7664</v>
      </c>
      <c r="C2294" s="16">
        <v>2788974.0</v>
      </c>
      <c r="D2294" s="16">
        <v>0.0</v>
      </c>
    </row>
    <row r="2295">
      <c r="A2295" s="8">
        <v>3.0</v>
      </c>
      <c r="B2295" s="15" t="s">
        <v>7664</v>
      </c>
      <c r="C2295" s="16">
        <v>160393.0</v>
      </c>
      <c r="D2295" s="16">
        <v>470.0</v>
      </c>
    </row>
    <row r="2296">
      <c r="A2296" s="8">
        <v>3.0</v>
      </c>
      <c r="B2296" s="15" t="s">
        <v>7664</v>
      </c>
      <c r="C2296" s="16">
        <v>2.3141636E7</v>
      </c>
      <c r="D2296" s="16">
        <v>470.0</v>
      </c>
    </row>
    <row r="2297">
      <c r="A2297" s="8">
        <v>3.0</v>
      </c>
      <c r="B2297" s="15" t="s">
        <v>7664</v>
      </c>
      <c r="C2297" s="16">
        <v>2.252472E7</v>
      </c>
      <c r="D2297" s="16">
        <v>199.0</v>
      </c>
    </row>
    <row r="2298">
      <c r="A2298" s="8">
        <v>3.0</v>
      </c>
      <c r="B2298" s="15" t="s">
        <v>7664</v>
      </c>
      <c r="C2298" s="16">
        <v>884664.0</v>
      </c>
      <c r="D2298" s="16">
        <v>2321.0</v>
      </c>
    </row>
    <row r="2299">
      <c r="A2299" s="8">
        <v>3.0</v>
      </c>
      <c r="B2299" s="15" t="s">
        <v>7664</v>
      </c>
      <c r="C2299" s="16">
        <v>9299803.0</v>
      </c>
      <c r="D2299" s="16">
        <v>2321.0</v>
      </c>
    </row>
    <row r="2300">
      <c r="A2300" s="8">
        <v>3.0</v>
      </c>
      <c r="B2300" s="15" t="s">
        <v>7664</v>
      </c>
      <c r="C2300" s="16">
        <v>4722624.0</v>
      </c>
      <c r="D2300" s="16">
        <v>0.0</v>
      </c>
    </row>
    <row r="2301">
      <c r="A2301" s="8">
        <v>3.0</v>
      </c>
      <c r="B2301" s="15" t="s">
        <v>7664</v>
      </c>
      <c r="C2301" s="16">
        <v>1.9715335E7</v>
      </c>
      <c r="D2301" s="16">
        <v>524.0</v>
      </c>
    </row>
    <row r="2302">
      <c r="A2302" s="8">
        <v>3.0</v>
      </c>
      <c r="B2302" s="15" t="s">
        <v>7664</v>
      </c>
      <c r="C2302" s="16">
        <v>1313139.0</v>
      </c>
      <c r="D2302" s="16">
        <v>0.0</v>
      </c>
    </row>
    <row r="2303">
      <c r="A2303" s="8">
        <v>3.0</v>
      </c>
      <c r="B2303" s="15" t="s">
        <v>7664</v>
      </c>
      <c r="C2303" s="16">
        <v>618869.0</v>
      </c>
      <c r="D2303" s="16">
        <v>0.0</v>
      </c>
    </row>
    <row r="2304">
      <c r="A2304" s="8">
        <v>3.0</v>
      </c>
      <c r="B2304" s="15" t="s">
        <v>7664</v>
      </c>
      <c r="C2304" s="16">
        <v>6069480.0</v>
      </c>
      <c r="D2304" s="16">
        <v>0.0</v>
      </c>
    </row>
    <row r="2305">
      <c r="A2305" s="8">
        <v>3.0</v>
      </c>
      <c r="B2305" s="15" t="s">
        <v>7664</v>
      </c>
      <c r="C2305" s="16">
        <v>1.1965548E7</v>
      </c>
      <c r="D2305" s="16">
        <v>4.0</v>
      </c>
    </row>
    <row r="2306">
      <c r="A2306" s="8">
        <v>3.0</v>
      </c>
      <c r="B2306" s="15" t="s">
        <v>7664</v>
      </c>
      <c r="C2306" s="16">
        <v>842223.0</v>
      </c>
      <c r="D2306" s="16">
        <v>4.0</v>
      </c>
    </row>
    <row r="2307">
      <c r="A2307" s="8">
        <v>3.0</v>
      </c>
      <c r="B2307" s="15" t="s">
        <v>7664</v>
      </c>
      <c r="C2307" s="16">
        <v>1063560.0</v>
      </c>
      <c r="D2307" s="16">
        <v>4.0</v>
      </c>
    </row>
    <row r="2308">
      <c r="A2308" s="8">
        <v>3.0</v>
      </c>
      <c r="B2308" s="15" t="s">
        <v>7664</v>
      </c>
      <c r="C2308" s="16">
        <v>1538741.0</v>
      </c>
      <c r="D2308" s="16">
        <v>4.0</v>
      </c>
    </row>
    <row r="2309">
      <c r="A2309" s="8">
        <v>3.0</v>
      </c>
      <c r="B2309" s="15" t="s">
        <v>7664</v>
      </c>
      <c r="C2309" s="16">
        <v>1.1329542E7</v>
      </c>
      <c r="D2309" s="16">
        <v>0.0</v>
      </c>
    </row>
    <row r="2310">
      <c r="A2310" s="8">
        <v>3.0</v>
      </c>
      <c r="B2310" s="15" t="s">
        <v>7664</v>
      </c>
      <c r="C2310" s="16">
        <v>787312.0</v>
      </c>
      <c r="D2310" s="16">
        <v>0.0</v>
      </c>
    </row>
    <row r="2311">
      <c r="A2311" s="8">
        <v>3.0</v>
      </c>
      <c r="B2311" s="15" t="s">
        <v>7664</v>
      </c>
      <c r="C2311" s="16">
        <v>2.3323544E7</v>
      </c>
      <c r="D2311" s="16">
        <v>0.0</v>
      </c>
    </row>
    <row r="2312">
      <c r="A2312" s="8">
        <v>3.0</v>
      </c>
      <c r="B2312" s="15" t="s">
        <v>7664</v>
      </c>
      <c r="C2312" s="16">
        <v>4678774.0</v>
      </c>
      <c r="D2312" s="16">
        <v>4.0</v>
      </c>
    </row>
    <row r="2313">
      <c r="A2313" s="8">
        <v>3.0</v>
      </c>
      <c r="B2313" s="15" t="s">
        <v>7664</v>
      </c>
      <c r="C2313" s="16">
        <v>559978.0</v>
      </c>
      <c r="D2313" s="16">
        <v>0.0</v>
      </c>
    </row>
    <row r="2314">
      <c r="A2314" s="8">
        <v>3.0</v>
      </c>
      <c r="B2314" s="15" t="s">
        <v>7664</v>
      </c>
      <c r="C2314" s="16">
        <v>69134.0</v>
      </c>
      <c r="D2314" s="16">
        <v>4341.0</v>
      </c>
    </row>
    <row r="2315">
      <c r="A2315" s="8">
        <v>3.0</v>
      </c>
      <c r="B2315" s="15" t="s">
        <v>7664</v>
      </c>
      <c r="C2315" s="16">
        <v>1.0972482E7</v>
      </c>
      <c r="D2315" s="16">
        <v>0.0</v>
      </c>
    </row>
    <row r="2316">
      <c r="A2316" s="8">
        <v>3.0</v>
      </c>
      <c r="B2316" s="15" t="s">
        <v>7664</v>
      </c>
      <c r="C2316" s="16">
        <v>2645992.0</v>
      </c>
      <c r="D2316" s="16">
        <v>4.0</v>
      </c>
    </row>
    <row r="2317">
      <c r="A2317" s="8">
        <v>3.0</v>
      </c>
      <c r="B2317" s="15" t="s">
        <v>7664</v>
      </c>
      <c r="C2317" s="16">
        <v>1120430.0</v>
      </c>
      <c r="D2317" s="16">
        <v>0.0</v>
      </c>
    </row>
    <row r="2318">
      <c r="A2318" s="8">
        <v>3.0</v>
      </c>
      <c r="B2318" s="15" t="s">
        <v>7664</v>
      </c>
      <c r="C2318" s="16">
        <v>1.117416E7</v>
      </c>
      <c r="D2318" s="16">
        <v>4.0</v>
      </c>
    </row>
    <row r="2319">
      <c r="A2319" s="8">
        <v>3.0</v>
      </c>
      <c r="B2319" s="15" t="s">
        <v>7664</v>
      </c>
      <c r="C2319" s="16">
        <v>612283.0</v>
      </c>
      <c r="D2319" s="16">
        <v>0.0</v>
      </c>
    </row>
    <row r="2320">
      <c r="A2320" s="8">
        <v>3.0</v>
      </c>
      <c r="B2320" s="15" t="s">
        <v>7664</v>
      </c>
      <c r="C2320" s="16">
        <v>1231654.0</v>
      </c>
      <c r="D2320" s="16">
        <v>4.0</v>
      </c>
    </row>
    <row r="2321">
      <c r="A2321" s="8">
        <v>3.0</v>
      </c>
      <c r="B2321" s="15" t="s">
        <v>7664</v>
      </c>
      <c r="C2321" s="16">
        <v>31551.0</v>
      </c>
      <c r="D2321" s="16">
        <v>1356.0</v>
      </c>
    </row>
    <row r="2322">
      <c r="A2322" s="8">
        <v>3.0</v>
      </c>
      <c r="B2322" s="15" t="s">
        <v>7664</v>
      </c>
      <c r="C2322" s="16">
        <v>1.2402298E7</v>
      </c>
      <c r="D2322" s="16">
        <v>0.0</v>
      </c>
    </row>
    <row r="2323">
      <c r="A2323" s="8">
        <v>3.0</v>
      </c>
      <c r="B2323" s="15" t="s">
        <v>7664</v>
      </c>
      <c r="C2323" s="16">
        <v>6706990.0</v>
      </c>
      <c r="D2323" s="16">
        <v>199.0</v>
      </c>
    </row>
    <row r="2324">
      <c r="A2324" s="8">
        <v>3.0</v>
      </c>
      <c r="B2324" s="15" t="s">
        <v>7664</v>
      </c>
      <c r="C2324" s="16">
        <v>1.2415446E7</v>
      </c>
      <c r="D2324" s="16">
        <v>199.0</v>
      </c>
    </row>
    <row r="2325">
      <c r="A2325" s="8">
        <v>3.0</v>
      </c>
      <c r="B2325" s="15" t="s">
        <v>7664</v>
      </c>
      <c r="C2325" s="16">
        <v>9736784.0</v>
      </c>
      <c r="D2325" s="16">
        <v>1651.0</v>
      </c>
    </row>
    <row r="2326">
      <c r="A2326" s="8">
        <v>3.0</v>
      </c>
      <c r="B2326" s="15" t="s">
        <v>7664</v>
      </c>
      <c r="C2326" s="16">
        <v>4231622.0</v>
      </c>
      <c r="D2326" s="16">
        <v>0.0</v>
      </c>
    </row>
    <row r="2327">
      <c r="A2327" s="8">
        <v>3.0</v>
      </c>
      <c r="B2327" s="15" t="s">
        <v>7664</v>
      </c>
      <c r="C2327" s="16">
        <v>9548822.0</v>
      </c>
      <c r="D2327" s="16">
        <v>470.0</v>
      </c>
    </row>
    <row r="2328">
      <c r="A2328" s="8">
        <v>3.0</v>
      </c>
      <c r="B2328" s="15" t="s">
        <v>7664</v>
      </c>
      <c r="C2328" s="16">
        <v>9965900.0</v>
      </c>
      <c r="D2328" s="16">
        <v>0.0</v>
      </c>
    </row>
    <row r="2329">
      <c r="A2329" s="8">
        <v>3.0</v>
      </c>
      <c r="B2329" s="15" t="s">
        <v>7664</v>
      </c>
      <c r="C2329" s="16">
        <v>173695.0</v>
      </c>
      <c r="D2329" s="16">
        <v>1873.0</v>
      </c>
    </row>
    <row r="2330">
      <c r="A2330" s="8">
        <v>3.0</v>
      </c>
      <c r="B2330" s="15" t="s">
        <v>7664</v>
      </c>
      <c r="C2330" s="16">
        <v>3697540.0</v>
      </c>
      <c r="D2330" s="16">
        <v>0.0</v>
      </c>
    </row>
    <row r="2331">
      <c r="A2331" s="8">
        <v>3.0</v>
      </c>
      <c r="B2331" s="15" t="s">
        <v>7664</v>
      </c>
      <c r="C2331" s="16">
        <v>1357539.0</v>
      </c>
      <c r="D2331" s="16">
        <v>4.0</v>
      </c>
    </row>
    <row r="2332">
      <c r="A2332" s="8">
        <v>3.0</v>
      </c>
      <c r="B2332" s="15" t="s">
        <v>7664</v>
      </c>
      <c r="C2332" s="16">
        <v>1.157232E7</v>
      </c>
      <c r="D2332" s="16">
        <v>4.0</v>
      </c>
    </row>
    <row r="2333">
      <c r="A2333" s="8">
        <v>3.0</v>
      </c>
      <c r="B2333" s="15" t="s">
        <v>7664</v>
      </c>
      <c r="C2333" s="16">
        <v>8643462.0</v>
      </c>
      <c r="D2333" s="16">
        <v>4.0</v>
      </c>
    </row>
    <row r="2334">
      <c r="A2334" s="8">
        <v>3.0</v>
      </c>
      <c r="B2334" s="15" t="s">
        <v>7664</v>
      </c>
      <c r="C2334" s="16">
        <v>1.0168866E7</v>
      </c>
      <c r="D2334" s="16">
        <v>4.0</v>
      </c>
    </row>
    <row r="2335">
      <c r="A2335" s="8">
        <v>3.0</v>
      </c>
      <c r="B2335" s="15" t="s">
        <v>7664</v>
      </c>
      <c r="C2335" s="16">
        <v>1.6753256E7</v>
      </c>
      <c r="D2335" s="16">
        <v>4341.0</v>
      </c>
    </row>
    <row r="2336">
      <c r="A2336" s="8">
        <v>3.0</v>
      </c>
      <c r="B2336" s="15" t="s">
        <v>7664</v>
      </c>
      <c r="C2336" s="16">
        <v>1.9045575E7</v>
      </c>
      <c r="D2336" s="16">
        <v>4.0</v>
      </c>
    </row>
    <row r="2337">
      <c r="A2337" s="8">
        <v>3.0</v>
      </c>
      <c r="B2337" s="15" t="s">
        <v>7664</v>
      </c>
      <c r="C2337" s="16">
        <v>2.4192328E7</v>
      </c>
      <c r="D2337" s="16">
        <v>0.0</v>
      </c>
    </row>
    <row r="2338">
      <c r="A2338" s="8">
        <v>3.0</v>
      </c>
      <c r="B2338" s="15" t="s">
        <v>7664</v>
      </c>
      <c r="C2338" s="16">
        <v>2.4282108E7</v>
      </c>
      <c r="D2338" s="16">
        <v>2511.0</v>
      </c>
    </row>
    <row r="2339">
      <c r="A2339" s="8">
        <v>3.0</v>
      </c>
      <c r="B2339" s="15" t="s">
        <v>7664</v>
      </c>
      <c r="C2339" s="16">
        <v>362869.0</v>
      </c>
      <c r="D2339" s="16">
        <v>4237.0</v>
      </c>
    </row>
    <row r="2340">
      <c r="A2340" s="8">
        <v>3.0</v>
      </c>
      <c r="B2340" s="15" t="s">
        <v>7664</v>
      </c>
      <c r="C2340" s="16">
        <v>1602815.0</v>
      </c>
      <c r="D2340" s="16">
        <v>0.0</v>
      </c>
    </row>
    <row r="2341">
      <c r="A2341" s="8">
        <v>3.0</v>
      </c>
      <c r="B2341" s="15" t="s">
        <v>7664</v>
      </c>
      <c r="C2341" s="16">
        <v>1.9989453E7</v>
      </c>
      <c r="D2341" s="16">
        <v>0.0</v>
      </c>
    </row>
    <row r="2342">
      <c r="A2342" s="8">
        <v>3.0</v>
      </c>
      <c r="B2342" s="15" t="s">
        <v>7664</v>
      </c>
      <c r="C2342" s="16">
        <v>1199941.0</v>
      </c>
      <c r="D2342" s="16">
        <v>0.0</v>
      </c>
    </row>
    <row r="2343">
      <c r="A2343" s="8">
        <v>3.0</v>
      </c>
      <c r="B2343" s="15" t="s">
        <v>7664</v>
      </c>
      <c r="C2343" s="16">
        <v>1.1859546E7</v>
      </c>
      <c r="D2343" s="16">
        <v>0.0</v>
      </c>
    </row>
    <row r="2344">
      <c r="A2344" s="8">
        <v>3.0</v>
      </c>
      <c r="B2344" s="15" t="s">
        <v>7664</v>
      </c>
      <c r="C2344" s="16">
        <v>1.7418562E7</v>
      </c>
      <c r="D2344" s="16">
        <v>0.0</v>
      </c>
    </row>
    <row r="2345">
      <c r="A2345" s="8">
        <v>3.0</v>
      </c>
      <c r="B2345" s="15" t="s">
        <v>7664</v>
      </c>
      <c r="C2345" s="16">
        <v>2.3205532E7</v>
      </c>
      <c r="D2345" s="16">
        <v>303.0</v>
      </c>
    </row>
    <row r="2346">
      <c r="A2346" s="8">
        <v>3.0</v>
      </c>
      <c r="B2346" s="15" t="s">
        <v>7664</v>
      </c>
      <c r="C2346" s="16">
        <v>5140232.0</v>
      </c>
      <c r="D2346" s="16">
        <v>0.0</v>
      </c>
    </row>
    <row r="2347">
      <c r="A2347" s="8">
        <v>3.0</v>
      </c>
      <c r="B2347" s="15" t="s">
        <v>7664</v>
      </c>
      <c r="C2347" s="16">
        <v>9455070.0</v>
      </c>
      <c r="D2347" s="16">
        <v>0.0</v>
      </c>
    </row>
    <row r="2348">
      <c r="A2348" s="8">
        <v>3.0</v>
      </c>
      <c r="B2348" s="15" t="s">
        <v>7664</v>
      </c>
      <c r="C2348" s="16">
        <v>2.0142211E7</v>
      </c>
      <c r="D2348" s="16">
        <v>3099.0</v>
      </c>
    </row>
    <row r="2349">
      <c r="A2349" s="8">
        <v>3.0</v>
      </c>
      <c r="B2349" s="15" t="s">
        <v>7664</v>
      </c>
      <c r="C2349" s="16">
        <v>9979454.0</v>
      </c>
      <c r="D2349" s="16">
        <v>0.0</v>
      </c>
    </row>
    <row r="2350">
      <c r="A2350" s="8">
        <v>3.0</v>
      </c>
      <c r="B2350" s="15" t="s">
        <v>7664</v>
      </c>
      <c r="C2350" s="16">
        <v>19649.0</v>
      </c>
      <c r="D2350" s="16">
        <v>0.0</v>
      </c>
    </row>
    <row r="2351">
      <c r="A2351" s="8">
        <v>3.0</v>
      </c>
      <c r="B2351" s="15" t="s">
        <v>7664</v>
      </c>
      <c r="C2351" s="16">
        <v>725770.0</v>
      </c>
      <c r="D2351" s="16">
        <v>2529.0</v>
      </c>
    </row>
    <row r="2352">
      <c r="A2352" s="8">
        <v>3.0</v>
      </c>
      <c r="B2352" s="15" t="s">
        <v>7664</v>
      </c>
      <c r="C2352" s="16">
        <v>1.7194988E7</v>
      </c>
      <c r="D2352" s="16">
        <v>4.0</v>
      </c>
    </row>
    <row r="2353">
      <c r="A2353" s="8">
        <v>3.0</v>
      </c>
      <c r="B2353" s="15" t="s">
        <v>7664</v>
      </c>
      <c r="C2353" s="16">
        <v>1.9377427E7</v>
      </c>
      <c r="D2353" s="16">
        <v>0.0</v>
      </c>
    </row>
    <row r="2354">
      <c r="A2354" s="8">
        <v>3.0</v>
      </c>
      <c r="B2354" s="15" t="s">
        <v>7664</v>
      </c>
      <c r="C2354" s="16">
        <v>2.1562887E7</v>
      </c>
      <c r="D2354" s="16">
        <v>4.0</v>
      </c>
    </row>
    <row r="2355">
      <c r="A2355" s="8">
        <v>3.0</v>
      </c>
      <c r="B2355" s="15" t="s">
        <v>7664</v>
      </c>
      <c r="C2355" s="16">
        <v>7984316.0</v>
      </c>
      <c r="D2355" s="16">
        <v>4.0</v>
      </c>
    </row>
    <row r="2356">
      <c r="A2356" s="8">
        <v>3.0</v>
      </c>
      <c r="B2356" s="15" t="s">
        <v>7664</v>
      </c>
      <c r="C2356" s="16">
        <v>1.05243E7</v>
      </c>
      <c r="D2356" s="16">
        <v>2321.0</v>
      </c>
    </row>
    <row r="2357">
      <c r="A2357" s="8">
        <v>3.0</v>
      </c>
      <c r="B2357" s="15" t="s">
        <v>7663</v>
      </c>
      <c r="C2357" s="16">
        <v>38456.0</v>
      </c>
      <c r="D2357" s="16">
        <v>780.0</v>
      </c>
    </row>
    <row r="2358">
      <c r="A2358" s="8">
        <v>3.0</v>
      </c>
      <c r="B2358" s="15" t="s">
        <v>7663</v>
      </c>
      <c r="C2358" s="16">
        <v>1.1387012E7</v>
      </c>
      <c r="D2358" s="16">
        <v>312.0</v>
      </c>
    </row>
    <row r="2359">
      <c r="A2359" s="8">
        <v>3.0</v>
      </c>
      <c r="B2359" s="15" t="s">
        <v>7663</v>
      </c>
      <c r="C2359" s="16">
        <v>1.8319648E7</v>
      </c>
      <c r="D2359" s="16">
        <v>156.0</v>
      </c>
    </row>
    <row r="2360">
      <c r="A2360" s="8">
        <v>3.0</v>
      </c>
      <c r="B2360" s="15" t="s">
        <v>7663</v>
      </c>
      <c r="C2360" s="16">
        <v>2.361224E7</v>
      </c>
      <c r="D2360" s="16">
        <v>0.0</v>
      </c>
    </row>
    <row r="2361">
      <c r="A2361" s="8">
        <v>3.0</v>
      </c>
      <c r="B2361" s="15" t="s">
        <v>7663</v>
      </c>
      <c r="C2361" s="16">
        <v>2056597.0</v>
      </c>
      <c r="D2361" s="16">
        <v>28125.0</v>
      </c>
    </row>
    <row r="2362">
      <c r="A2362" s="8">
        <v>3.0</v>
      </c>
      <c r="B2362" s="15" t="s">
        <v>7663</v>
      </c>
      <c r="C2362" s="16">
        <v>8385940.0</v>
      </c>
      <c r="D2362" s="16">
        <v>312.0</v>
      </c>
    </row>
    <row r="2363">
      <c r="A2363" s="8">
        <v>3.0</v>
      </c>
      <c r="B2363" s="15" t="s">
        <v>7663</v>
      </c>
      <c r="C2363" s="16">
        <v>1.437984E7</v>
      </c>
      <c r="D2363" s="16">
        <v>624.0</v>
      </c>
    </row>
    <row r="2364">
      <c r="A2364" s="8">
        <v>3.0</v>
      </c>
      <c r="B2364" s="15" t="s">
        <v>7663</v>
      </c>
      <c r="C2364" s="16">
        <v>8638486.0</v>
      </c>
      <c r="D2364" s="16">
        <v>6662.0</v>
      </c>
    </row>
    <row r="2365">
      <c r="A2365" s="8">
        <v>3.0</v>
      </c>
      <c r="B2365" s="15" t="s">
        <v>7663</v>
      </c>
      <c r="C2365" s="16">
        <v>487518.0</v>
      </c>
      <c r="D2365" s="16">
        <v>3632.0</v>
      </c>
    </row>
    <row r="2366">
      <c r="A2366" s="8">
        <v>3.0</v>
      </c>
      <c r="B2366" s="15" t="s">
        <v>7663</v>
      </c>
      <c r="C2366" s="16">
        <v>105894.0</v>
      </c>
      <c r="D2366" s="16">
        <v>156.0</v>
      </c>
    </row>
    <row r="2367">
      <c r="A2367" s="8">
        <v>3.0</v>
      </c>
      <c r="B2367" s="15" t="s">
        <v>7663</v>
      </c>
      <c r="C2367" s="16">
        <v>51867.0</v>
      </c>
      <c r="D2367" s="16">
        <v>0.0</v>
      </c>
    </row>
    <row r="2368">
      <c r="A2368" s="8">
        <v>3.0</v>
      </c>
      <c r="B2368" s="15" t="s">
        <v>7663</v>
      </c>
      <c r="C2368" s="16">
        <v>323857.0</v>
      </c>
      <c r="D2368" s="16">
        <v>0.0</v>
      </c>
    </row>
    <row r="2369">
      <c r="A2369" s="8">
        <v>3.0</v>
      </c>
      <c r="B2369" s="15" t="s">
        <v>7663</v>
      </c>
      <c r="C2369" s="16">
        <v>232980.0</v>
      </c>
      <c r="D2369" s="16">
        <v>0.0</v>
      </c>
    </row>
    <row r="2370">
      <c r="A2370" s="8">
        <v>3.0</v>
      </c>
      <c r="B2370" s="15" t="s">
        <v>7663</v>
      </c>
      <c r="C2370" s="16">
        <v>521669.0</v>
      </c>
      <c r="D2370" s="16">
        <v>0.0</v>
      </c>
    </row>
    <row r="2371">
      <c r="A2371" s="8">
        <v>3.0</v>
      </c>
      <c r="B2371" s="15" t="s">
        <v>7663</v>
      </c>
      <c r="C2371" s="16">
        <v>1.9552727E7</v>
      </c>
      <c r="D2371" s="16">
        <v>0.0</v>
      </c>
    </row>
    <row r="2372">
      <c r="A2372" s="8">
        <v>3.0</v>
      </c>
      <c r="B2372" s="15" t="s">
        <v>7663</v>
      </c>
      <c r="C2372" s="16">
        <v>166411.0</v>
      </c>
      <c r="D2372" s="16">
        <v>0.0</v>
      </c>
    </row>
    <row r="2373">
      <c r="A2373" s="8">
        <v>3.0</v>
      </c>
      <c r="B2373" s="15" t="s">
        <v>7663</v>
      </c>
      <c r="C2373" s="16">
        <v>6886744.0</v>
      </c>
      <c r="D2373" s="16">
        <v>156.0</v>
      </c>
    </row>
    <row r="2374">
      <c r="A2374" s="8">
        <v>3.0</v>
      </c>
      <c r="B2374" s="15" t="s">
        <v>7663</v>
      </c>
      <c r="C2374" s="16">
        <v>1.8736931E7</v>
      </c>
      <c r="D2374" s="16">
        <v>0.0</v>
      </c>
    </row>
    <row r="2375">
      <c r="A2375" s="8">
        <v>3.0</v>
      </c>
      <c r="B2375" s="15" t="s">
        <v>7663</v>
      </c>
      <c r="C2375" s="16">
        <v>355605.0</v>
      </c>
      <c r="D2375" s="16">
        <v>1236.0</v>
      </c>
    </row>
    <row r="2376">
      <c r="A2376" s="8">
        <v>3.0</v>
      </c>
      <c r="B2376" s="15" t="s">
        <v>7663</v>
      </c>
      <c r="C2376" s="16">
        <v>962754.0</v>
      </c>
      <c r="D2376" s="16">
        <v>156.0</v>
      </c>
    </row>
    <row r="2377">
      <c r="A2377" s="8">
        <v>3.0</v>
      </c>
      <c r="B2377" s="15" t="s">
        <v>7663</v>
      </c>
      <c r="C2377" s="16">
        <v>5533564.0</v>
      </c>
      <c r="D2377" s="16">
        <v>1092.0</v>
      </c>
    </row>
    <row r="2378">
      <c r="A2378" s="8">
        <v>3.0</v>
      </c>
      <c r="B2378" s="15" t="s">
        <v>7663</v>
      </c>
      <c r="C2378" s="16">
        <v>60647.0</v>
      </c>
      <c r="D2378" s="16">
        <v>0.0</v>
      </c>
    </row>
    <row r="2379">
      <c r="A2379" s="8">
        <v>3.0</v>
      </c>
      <c r="B2379" s="15" t="s">
        <v>7663</v>
      </c>
      <c r="C2379" s="16">
        <v>4390932.0</v>
      </c>
      <c r="D2379" s="16">
        <v>312.0</v>
      </c>
    </row>
    <row r="2380">
      <c r="A2380" s="8">
        <v>3.0</v>
      </c>
      <c r="B2380" s="15" t="s">
        <v>7663</v>
      </c>
      <c r="C2380" s="16">
        <v>31825.0</v>
      </c>
      <c r="D2380" s="16">
        <v>0.0</v>
      </c>
    </row>
    <row r="2381">
      <c r="A2381" s="8">
        <v>3.0</v>
      </c>
      <c r="B2381" s="15" t="s">
        <v>7663</v>
      </c>
      <c r="C2381" s="16">
        <v>4288488.0</v>
      </c>
      <c r="D2381" s="16">
        <v>0.0</v>
      </c>
    </row>
    <row r="2382">
      <c r="A2382" s="8">
        <v>3.0</v>
      </c>
      <c r="B2382" s="15" t="s">
        <v>7663</v>
      </c>
      <c r="C2382" s="16">
        <v>4234978.0</v>
      </c>
      <c r="D2382" s="16">
        <v>312.0</v>
      </c>
    </row>
    <row r="2383">
      <c r="A2383" s="8">
        <v>3.0</v>
      </c>
      <c r="B2383" s="15" t="s">
        <v>7663</v>
      </c>
      <c r="C2383" s="16">
        <v>355988.0</v>
      </c>
      <c r="D2383" s="16">
        <v>1323.0</v>
      </c>
    </row>
    <row r="2384">
      <c r="A2384" s="8">
        <v>3.0</v>
      </c>
      <c r="B2384" s="15" t="s">
        <v>7663</v>
      </c>
      <c r="C2384" s="16">
        <v>291854.0</v>
      </c>
      <c r="D2384" s="16">
        <v>0.0</v>
      </c>
    </row>
    <row r="2385">
      <c r="A2385" s="8">
        <v>3.0</v>
      </c>
      <c r="B2385" s="15" t="s">
        <v>7663</v>
      </c>
      <c r="C2385" s="16">
        <v>1.1839256E7</v>
      </c>
      <c r="D2385" s="16">
        <v>468.0</v>
      </c>
    </row>
    <row r="2386">
      <c r="A2386" s="8">
        <v>3.0</v>
      </c>
      <c r="B2386" s="15" t="s">
        <v>7663</v>
      </c>
      <c r="C2386" s="16">
        <v>1.3337726E7</v>
      </c>
      <c r="D2386" s="16">
        <v>0.0</v>
      </c>
    </row>
    <row r="2387">
      <c r="A2387" s="8">
        <v>3.0</v>
      </c>
      <c r="B2387" s="15" t="s">
        <v>7663</v>
      </c>
      <c r="C2387" s="16">
        <v>350356.0</v>
      </c>
      <c r="D2387" s="16">
        <v>15656.0</v>
      </c>
    </row>
    <row r="2388">
      <c r="A2388" s="8">
        <v>3.0</v>
      </c>
      <c r="B2388" s="15" t="s">
        <v>7663</v>
      </c>
      <c r="C2388" s="16">
        <v>1.1429854E7</v>
      </c>
      <c r="D2388" s="16">
        <v>0.0</v>
      </c>
    </row>
    <row r="2389">
      <c r="A2389" s="8">
        <v>3.0</v>
      </c>
      <c r="B2389" s="15" t="s">
        <v>7663</v>
      </c>
      <c r="C2389" s="16">
        <v>312785.0</v>
      </c>
      <c r="D2389" s="16">
        <v>3941.0</v>
      </c>
    </row>
    <row r="2390">
      <c r="A2390" s="8">
        <v>3.0</v>
      </c>
      <c r="B2390" s="15" t="s">
        <v>7663</v>
      </c>
      <c r="C2390" s="16">
        <v>279197.0</v>
      </c>
      <c r="D2390" s="16">
        <v>1502.0</v>
      </c>
    </row>
    <row r="2391">
      <c r="A2391" s="8">
        <v>3.0</v>
      </c>
      <c r="B2391" s="15" t="s">
        <v>7663</v>
      </c>
      <c r="C2391" s="16">
        <v>348394.0</v>
      </c>
      <c r="D2391" s="16">
        <v>0.0</v>
      </c>
    </row>
    <row r="2392">
      <c r="A2392" s="8">
        <v>3.0</v>
      </c>
      <c r="B2392" s="15" t="s">
        <v>7663</v>
      </c>
      <c r="C2392" s="16">
        <v>577010.0</v>
      </c>
      <c r="D2392" s="16">
        <v>5336.0</v>
      </c>
    </row>
    <row r="2393">
      <c r="A2393" s="8">
        <v>3.0</v>
      </c>
      <c r="B2393" s="15" t="s">
        <v>7663</v>
      </c>
      <c r="C2393" s="16">
        <v>11742.0</v>
      </c>
      <c r="D2393" s="16">
        <v>4034.0</v>
      </c>
    </row>
    <row r="2394">
      <c r="A2394" s="8">
        <v>3.0</v>
      </c>
      <c r="B2394" s="15" t="s">
        <v>7663</v>
      </c>
      <c r="C2394" s="16">
        <v>888644.0</v>
      </c>
      <c r="D2394" s="16">
        <v>0.0</v>
      </c>
    </row>
    <row r="2395">
      <c r="A2395" s="8">
        <v>3.0</v>
      </c>
      <c r="B2395" s="15" t="s">
        <v>7663</v>
      </c>
      <c r="C2395" s="16">
        <v>1.1386452E7</v>
      </c>
      <c r="D2395" s="16">
        <v>5832.0</v>
      </c>
    </row>
    <row r="2396">
      <c r="A2396" s="8">
        <v>3.0</v>
      </c>
      <c r="B2396" s="15" t="s">
        <v>7663</v>
      </c>
      <c r="C2396" s="16">
        <v>8224008.0</v>
      </c>
      <c r="D2396" s="16">
        <v>32835.0</v>
      </c>
    </row>
    <row r="2397">
      <c r="A2397" s="8">
        <v>3.0</v>
      </c>
      <c r="B2397" s="15" t="s">
        <v>7663</v>
      </c>
      <c r="C2397" s="16">
        <v>1.6814022E7</v>
      </c>
      <c r="D2397" s="16">
        <v>5985.0</v>
      </c>
    </row>
    <row r="2398">
      <c r="A2398" s="8">
        <v>3.0</v>
      </c>
      <c r="B2398" s="15" t="s">
        <v>7663</v>
      </c>
      <c r="C2398" s="16">
        <v>1.3307232E7</v>
      </c>
      <c r="D2398" s="16">
        <v>4493.0</v>
      </c>
    </row>
    <row r="2399">
      <c r="A2399" s="8">
        <v>3.0</v>
      </c>
      <c r="B2399" s="15" t="s">
        <v>7663</v>
      </c>
      <c r="C2399" s="16">
        <v>1126772.0</v>
      </c>
      <c r="D2399" s="16">
        <v>0.0</v>
      </c>
    </row>
    <row r="2400">
      <c r="A2400" s="8">
        <v>3.0</v>
      </c>
      <c r="B2400" s="15" t="s">
        <v>7663</v>
      </c>
      <c r="C2400" s="16">
        <v>1.9724001E7</v>
      </c>
      <c r="D2400" s="16">
        <v>449.0</v>
      </c>
    </row>
    <row r="2401">
      <c r="A2401" s="8">
        <v>3.0</v>
      </c>
      <c r="B2401" s="15" t="s">
        <v>7663</v>
      </c>
      <c r="C2401" s="16">
        <v>1.4277706E7</v>
      </c>
      <c r="D2401" s="16">
        <v>0.0</v>
      </c>
    </row>
    <row r="2402">
      <c r="A2402" s="8">
        <v>3.0</v>
      </c>
      <c r="B2402" s="15" t="s">
        <v>7663</v>
      </c>
      <c r="C2402" s="16">
        <v>669943.0</v>
      </c>
      <c r="D2402" s="16">
        <v>2913.0</v>
      </c>
    </row>
    <row r="2403">
      <c r="A2403" s="8">
        <v>3.0</v>
      </c>
      <c r="B2403" s="15" t="s">
        <v>7663</v>
      </c>
      <c r="C2403" s="16">
        <v>1.6339109E7</v>
      </c>
      <c r="D2403" s="16">
        <v>0.0</v>
      </c>
    </row>
    <row r="2404">
      <c r="A2404" s="8">
        <v>3.0</v>
      </c>
      <c r="B2404" s="15" t="s">
        <v>7663</v>
      </c>
      <c r="C2404" s="16">
        <v>7637832.0</v>
      </c>
      <c r="D2404" s="16">
        <v>156.0</v>
      </c>
    </row>
    <row r="2405">
      <c r="A2405" s="8">
        <v>3.0</v>
      </c>
      <c r="B2405" s="15" t="s">
        <v>7663</v>
      </c>
      <c r="C2405" s="16">
        <v>91405.0</v>
      </c>
      <c r="D2405" s="16">
        <v>7130.0</v>
      </c>
    </row>
    <row r="2406">
      <c r="A2406" s="8">
        <v>3.0</v>
      </c>
      <c r="B2406" s="15" t="s">
        <v>7663</v>
      </c>
      <c r="C2406" s="16">
        <v>6548.0</v>
      </c>
      <c r="D2406" s="16">
        <v>0.0</v>
      </c>
    </row>
    <row r="2407">
      <c r="A2407" s="8">
        <v>3.0</v>
      </c>
      <c r="B2407" s="15" t="s">
        <v>7663</v>
      </c>
      <c r="C2407" s="16">
        <v>87967.0</v>
      </c>
      <c r="D2407" s="16">
        <v>1560.0</v>
      </c>
    </row>
    <row r="2408">
      <c r="A2408" s="8">
        <v>3.0</v>
      </c>
      <c r="B2408" s="15" t="s">
        <v>7663</v>
      </c>
      <c r="C2408" s="16">
        <v>1.004115E7</v>
      </c>
      <c r="D2408" s="16">
        <v>156.0</v>
      </c>
    </row>
    <row r="2409">
      <c r="A2409" s="8">
        <v>3.0</v>
      </c>
      <c r="B2409" s="15" t="s">
        <v>7663</v>
      </c>
      <c r="C2409" s="16">
        <v>3227684.0</v>
      </c>
      <c r="D2409" s="16">
        <v>156.0</v>
      </c>
    </row>
    <row r="2410">
      <c r="A2410" s="8">
        <v>3.0</v>
      </c>
      <c r="B2410" s="15" t="s">
        <v>7663</v>
      </c>
      <c r="C2410" s="16">
        <v>150855.0</v>
      </c>
      <c r="D2410" s="16">
        <v>0.0</v>
      </c>
    </row>
    <row r="2411">
      <c r="A2411" s="8">
        <v>3.0</v>
      </c>
      <c r="B2411" s="15" t="s">
        <v>7663</v>
      </c>
      <c r="C2411" s="16">
        <v>1.9364417E7</v>
      </c>
      <c r="D2411" s="16">
        <v>312.0</v>
      </c>
    </row>
    <row r="2412">
      <c r="A2412" s="8">
        <v>3.0</v>
      </c>
      <c r="B2412" s="15" t="s">
        <v>7663</v>
      </c>
      <c r="C2412" s="16">
        <v>1.7370824E7</v>
      </c>
      <c r="D2412" s="16">
        <v>0.0</v>
      </c>
    </row>
    <row r="2413">
      <c r="A2413" s="8">
        <v>3.0</v>
      </c>
      <c r="B2413" s="15" t="s">
        <v>7663</v>
      </c>
      <c r="C2413" s="16">
        <v>1.0565434E7</v>
      </c>
      <c r="D2413" s="16">
        <v>0.0</v>
      </c>
    </row>
    <row r="2414">
      <c r="A2414" s="8">
        <v>3.0</v>
      </c>
      <c r="B2414" s="15" t="s">
        <v>7663</v>
      </c>
      <c r="C2414" s="16">
        <v>1094619.0</v>
      </c>
      <c r="D2414" s="16">
        <v>0.0</v>
      </c>
    </row>
    <row r="2415">
      <c r="A2415" s="8">
        <v>3.0</v>
      </c>
      <c r="B2415" s="15" t="s">
        <v>7663</v>
      </c>
      <c r="C2415" s="16">
        <v>7827.0</v>
      </c>
      <c r="D2415" s="16">
        <v>156.0</v>
      </c>
    </row>
    <row r="2416">
      <c r="A2416" s="8">
        <v>3.0</v>
      </c>
      <c r="B2416" s="15" t="s">
        <v>7663</v>
      </c>
      <c r="C2416" s="16">
        <v>2784034.0</v>
      </c>
      <c r="D2416" s="16">
        <v>0.0</v>
      </c>
    </row>
    <row r="2417">
      <c r="A2417" s="8">
        <v>3.0</v>
      </c>
      <c r="B2417" s="15" t="s">
        <v>7663</v>
      </c>
      <c r="C2417" s="16">
        <v>1.4013514E7</v>
      </c>
      <c r="D2417" s="16">
        <v>156.0</v>
      </c>
    </row>
    <row r="2418">
      <c r="A2418" s="8">
        <v>3.0</v>
      </c>
      <c r="B2418" s="15" t="s">
        <v>7663</v>
      </c>
      <c r="C2418" s="16">
        <v>1.9017975E7</v>
      </c>
      <c r="D2418" s="16">
        <v>0.0</v>
      </c>
    </row>
    <row r="2419">
      <c r="A2419" s="8">
        <v>3.0</v>
      </c>
      <c r="B2419" s="15" t="s">
        <v>7663</v>
      </c>
      <c r="C2419" s="16">
        <v>1.0065174E7</v>
      </c>
      <c r="D2419" s="16">
        <v>0.0</v>
      </c>
    </row>
    <row r="2420">
      <c r="A2420" s="8">
        <v>3.0</v>
      </c>
      <c r="B2420" s="15" t="s">
        <v>7663</v>
      </c>
      <c r="C2420" s="16">
        <v>9624520.0</v>
      </c>
      <c r="D2420" s="16">
        <v>923.0</v>
      </c>
    </row>
    <row r="2421">
      <c r="A2421" s="8">
        <v>3.0</v>
      </c>
      <c r="B2421" s="15" t="s">
        <v>7663</v>
      </c>
      <c r="C2421" s="16">
        <v>6157978.0</v>
      </c>
      <c r="D2421" s="16">
        <v>312.0</v>
      </c>
    </row>
    <row r="2422">
      <c r="A2422" s="8">
        <v>3.0</v>
      </c>
      <c r="B2422" s="15" t="s">
        <v>7663</v>
      </c>
      <c r="C2422" s="16">
        <v>1451601.0</v>
      </c>
      <c r="D2422" s="16">
        <v>0.0</v>
      </c>
    </row>
    <row r="2423">
      <c r="A2423" s="8">
        <v>3.0</v>
      </c>
      <c r="B2423" s="15" t="s">
        <v>7663</v>
      </c>
      <c r="C2423" s="16">
        <v>2.0326119E7</v>
      </c>
      <c r="D2423" s="16">
        <v>0.0</v>
      </c>
    </row>
    <row r="2424">
      <c r="A2424" s="8">
        <v>3.0</v>
      </c>
      <c r="B2424" s="15" t="s">
        <v>7663</v>
      </c>
      <c r="C2424" s="16">
        <v>9513726.0</v>
      </c>
      <c r="D2424" s="16">
        <v>312.0</v>
      </c>
    </row>
    <row r="2425">
      <c r="A2425" s="8">
        <v>3.0</v>
      </c>
      <c r="B2425" s="15" t="s">
        <v>7663</v>
      </c>
      <c r="C2425" s="16">
        <v>780478.0</v>
      </c>
      <c r="D2425" s="16">
        <v>1361.0</v>
      </c>
    </row>
    <row r="2426">
      <c r="A2426" s="8">
        <v>3.0</v>
      </c>
      <c r="B2426" s="15" t="s">
        <v>7663</v>
      </c>
      <c r="C2426" s="16">
        <v>284955.0</v>
      </c>
      <c r="D2426" s="16">
        <v>2022.0</v>
      </c>
    </row>
    <row r="2427">
      <c r="A2427" s="8">
        <v>3.0</v>
      </c>
      <c r="B2427" s="15" t="s">
        <v>7663</v>
      </c>
      <c r="C2427" s="16">
        <v>3024764.0</v>
      </c>
      <c r="D2427" s="16">
        <v>0.0</v>
      </c>
    </row>
    <row r="2428">
      <c r="A2428" s="8">
        <v>3.0</v>
      </c>
      <c r="B2428" s="15" t="s">
        <v>7663</v>
      </c>
      <c r="C2428" s="16">
        <v>1.0517004E7</v>
      </c>
      <c r="D2428" s="16">
        <v>312.0</v>
      </c>
    </row>
    <row r="2429">
      <c r="A2429" s="8">
        <v>3.0</v>
      </c>
      <c r="B2429" s="15" t="s">
        <v>7663</v>
      </c>
      <c r="C2429" s="16">
        <v>256277.0</v>
      </c>
      <c r="D2429" s="16">
        <v>0.0</v>
      </c>
    </row>
    <row r="2430">
      <c r="A2430" s="8">
        <v>3.0</v>
      </c>
      <c r="B2430" s="15" t="s">
        <v>7663</v>
      </c>
      <c r="C2430" s="16">
        <v>1.0178252E7</v>
      </c>
      <c r="D2430" s="16">
        <v>0.0</v>
      </c>
    </row>
    <row r="2431">
      <c r="A2431" s="8">
        <v>3.0</v>
      </c>
      <c r="B2431" s="15" t="s">
        <v>7663</v>
      </c>
      <c r="C2431" s="16">
        <v>85917.0</v>
      </c>
      <c r="D2431" s="16">
        <v>0.0</v>
      </c>
    </row>
    <row r="2432">
      <c r="A2432" s="8">
        <v>3.0</v>
      </c>
      <c r="B2432" s="15" t="s">
        <v>7663</v>
      </c>
      <c r="C2432" s="16">
        <v>8036154.0</v>
      </c>
      <c r="D2432" s="16">
        <v>312.0</v>
      </c>
    </row>
    <row r="2433">
      <c r="A2433" s="8">
        <v>3.0</v>
      </c>
      <c r="B2433" s="15" t="s">
        <v>7663</v>
      </c>
      <c r="C2433" s="16">
        <v>1225145.0</v>
      </c>
      <c r="D2433" s="16">
        <v>0.0</v>
      </c>
    </row>
    <row r="2434">
      <c r="A2434" s="8">
        <v>3.0</v>
      </c>
      <c r="B2434" s="15" t="s">
        <v>7663</v>
      </c>
      <c r="C2434" s="16">
        <v>1.0749814E7</v>
      </c>
      <c r="D2434" s="16">
        <v>312.0</v>
      </c>
    </row>
    <row r="2435">
      <c r="A2435" s="8">
        <v>3.0</v>
      </c>
      <c r="B2435" s="15" t="s">
        <v>7663</v>
      </c>
      <c r="C2435" s="16">
        <v>406727.0</v>
      </c>
      <c r="D2435" s="16">
        <v>312.0</v>
      </c>
    </row>
    <row r="2436">
      <c r="A2436" s="8">
        <v>3.0</v>
      </c>
      <c r="B2436" s="15" t="s">
        <v>7663</v>
      </c>
      <c r="C2436" s="16">
        <v>789398.0</v>
      </c>
      <c r="D2436" s="16">
        <v>1092.0</v>
      </c>
    </row>
    <row r="2437">
      <c r="A2437" s="8">
        <v>3.0</v>
      </c>
      <c r="B2437" s="15" t="s">
        <v>7663</v>
      </c>
      <c r="C2437" s="16">
        <v>166060.0</v>
      </c>
      <c r="D2437" s="16">
        <v>312.0</v>
      </c>
    </row>
    <row r="2438">
      <c r="A2438" s="8">
        <v>3.0</v>
      </c>
      <c r="B2438" s="15" t="s">
        <v>7663</v>
      </c>
      <c r="C2438" s="16">
        <v>1.5063929E7</v>
      </c>
      <c r="D2438" s="16">
        <v>0.0</v>
      </c>
    </row>
    <row r="2439">
      <c r="A2439" s="8">
        <v>3.0</v>
      </c>
      <c r="B2439" s="15" t="s">
        <v>7663</v>
      </c>
      <c r="C2439" s="16">
        <v>803187.0</v>
      </c>
      <c r="D2439" s="16">
        <v>0.0</v>
      </c>
    </row>
    <row r="2440">
      <c r="A2440" s="8">
        <v>3.0</v>
      </c>
      <c r="B2440" s="15" t="s">
        <v>7663</v>
      </c>
      <c r="C2440" s="16">
        <v>13730.0</v>
      </c>
      <c r="D2440" s="16">
        <v>981.0</v>
      </c>
    </row>
    <row r="2441">
      <c r="A2441" s="8">
        <v>3.0</v>
      </c>
      <c r="B2441" s="15" t="s">
        <v>7663</v>
      </c>
      <c r="C2441" s="16">
        <v>1517515.0</v>
      </c>
      <c r="D2441" s="16">
        <v>0.0</v>
      </c>
    </row>
    <row r="2442">
      <c r="A2442" s="8">
        <v>3.0</v>
      </c>
      <c r="B2442" s="15" t="s">
        <v>7663</v>
      </c>
      <c r="C2442" s="16">
        <v>22163.0</v>
      </c>
      <c r="D2442" s="16">
        <v>2184.0</v>
      </c>
    </row>
    <row r="2443">
      <c r="A2443" s="8">
        <v>3.0</v>
      </c>
      <c r="B2443" s="15" t="s">
        <v>7663</v>
      </c>
      <c r="C2443" s="16">
        <v>443601.0</v>
      </c>
      <c r="D2443" s="16">
        <v>1092.0</v>
      </c>
    </row>
    <row r="2444">
      <c r="A2444" s="8">
        <v>3.0</v>
      </c>
      <c r="B2444" s="15" t="s">
        <v>7663</v>
      </c>
      <c r="C2444" s="16">
        <v>119405.0</v>
      </c>
      <c r="D2444" s="16">
        <v>2633.0</v>
      </c>
    </row>
    <row r="2445">
      <c r="A2445" s="8">
        <v>3.0</v>
      </c>
      <c r="B2445" s="15" t="s">
        <v>7663</v>
      </c>
      <c r="C2445" s="16">
        <v>289343.0</v>
      </c>
      <c r="D2445" s="16">
        <v>242.0</v>
      </c>
    </row>
    <row r="2446">
      <c r="A2446" s="8">
        <v>3.0</v>
      </c>
      <c r="B2446" s="15" t="s">
        <v>7663</v>
      </c>
      <c r="C2446" s="16">
        <v>7080.0</v>
      </c>
      <c r="D2446" s="16">
        <v>1560.0</v>
      </c>
    </row>
    <row r="2447">
      <c r="A2447" s="8">
        <v>3.0</v>
      </c>
      <c r="B2447" s="15" t="s">
        <v>7663</v>
      </c>
      <c r="C2447" s="16">
        <v>154655.0</v>
      </c>
      <c r="D2447" s="16">
        <v>0.0</v>
      </c>
    </row>
    <row r="2448">
      <c r="A2448" s="8">
        <v>3.0</v>
      </c>
      <c r="B2448" s="15" t="s">
        <v>7663</v>
      </c>
      <c r="C2448" s="16">
        <v>816330.0</v>
      </c>
      <c r="D2448" s="16">
        <v>0.0</v>
      </c>
    </row>
    <row r="2449">
      <c r="A2449" s="8">
        <v>3.0</v>
      </c>
      <c r="B2449" s="15" t="s">
        <v>7663</v>
      </c>
      <c r="C2449" s="16">
        <v>2277294.0</v>
      </c>
      <c r="D2449" s="16">
        <v>0.0</v>
      </c>
    </row>
    <row r="2450">
      <c r="A2450" s="8">
        <v>3.0</v>
      </c>
      <c r="B2450" s="15" t="s">
        <v>7663</v>
      </c>
      <c r="C2450" s="16">
        <v>191155.0</v>
      </c>
      <c r="D2450" s="16">
        <v>761.0</v>
      </c>
    </row>
    <row r="2451">
      <c r="A2451" s="8">
        <v>3.0</v>
      </c>
      <c r="B2451" s="15" t="s">
        <v>7663</v>
      </c>
      <c r="C2451" s="16">
        <v>339559.0</v>
      </c>
      <c r="D2451" s="16">
        <v>65.0</v>
      </c>
    </row>
    <row r="2452">
      <c r="A2452" s="8">
        <v>3.0</v>
      </c>
      <c r="B2452" s="15" t="s">
        <v>7663</v>
      </c>
      <c r="C2452" s="16">
        <v>389943.0</v>
      </c>
      <c r="D2452" s="16">
        <v>0.0</v>
      </c>
    </row>
    <row r="2453">
      <c r="A2453" s="8">
        <v>3.0</v>
      </c>
      <c r="B2453" s="15" t="s">
        <v>7663</v>
      </c>
      <c r="C2453" s="16">
        <v>6294970.0</v>
      </c>
      <c r="D2453" s="16">
        <v>624.0</v>
      </c>
    </row>
    <row r="2454">
      <c r="A2454" s="8">
        <v>3.0</v>
      </c>
      <c r="B2454" s="15" t="s">
        <v>7663</v>
      </c>
      <c r="C2454" s="16">
        <v>5196932.0</v>
      </c>
      <c r="D2454" s="16">
        <v>0.0</v>
      </c>
    </row>
    <row r="2455">
      <c r="A2455" s="8">
        <v>3.0</v>
      </c>
      <c r="B2455" s="15" t="s">
        <v>7663</v>
      </c>
      <c r="C2455" s="16">
        <v>269359.0</v>
      </c>
      <c r="D2455" s="16">
        <v>5415.0</v>
      </c>
    </row>
    <row r="2456">
      <c r="A2456" s="8">
        <v>3.0</v>
      </c>
      <c r="B2456" s="15" t="s">
        <v>7663</v>
      </c>
      <c r="C2456" s="16">
        <v>1.2897854E7</v>
      </c>
      <c r="D2456" s="16">
        <v>761.0</v>
      </c>
    </row>
    <row r="2457">
      <c r="A2457" s="8">
        <v>3.0</v>
      </c>
      <c r="B2457" s="15" t="s">
        <v>7663</v>
      </c>
      <c r="C2457" s="16">
        <v>3796036.0</v>
      </c>
      <c r="D2457" s="16">
        <v>0.0</v>
      </c>
    </row>
    <row r="2458">
      <c r="A2458" s="8">
        <v>3.0</v>
      </c>
      <c r="B2458" s="15" t="s">
        <v>7663</v>
      </c>
      <c r="C2458" s="16">
        <v>7435716.0</v>
      </c>
      <c r="D2458" s="16">
        <v>593.0</v>
      </c>
    </row>
    <row r="2459">
      <c r="A2459" s="8">
        <v>3.0</v>
      </c>
      <c r="B2459" s="15" t="s">
        <v>7663</v>
      </c>
      <c r="C2459" s="16">
        <v>1083000.0</v>
      </c>
      <c r="D2459" s="16">
        <v>0.0</v>
      </c>
    </row>
    <row r="2460">
      <c r="A2460" s="8">
        <v>3.0</v>
      </c>
      <c r="B2460" s="15" t="s">
        <v>7663</v>
      </c>
      <c r="C2460" s="16">
        <v>443191.0</v>
      </c>
      <c r="D2460" s="16">
        <v>5895.0</v>
      </c>
    </row>
    <row r="2461">
      <c r="A2461" s="8">
        <v>3.0</v>
      </c>
      <c r="B2461" s="15" t="s">
        <v>7663</v>
      </c>
      <c r="C2461" s="16">
        <v>1653023.0</v>
      </c>
      <c r="D2461" s="16">
        <v>1647.0</v>
      </c>
    </row>
    <row r="2462">
      <c r="A2462" s="8">
        <v>3.0</v>
      </c>
      <c r="B2462" s="15" t="s">
        <v>7663</v>
      </c>
      <c r="C2462" s="16">
        <v>51802.0</v>
      </c>
      <c r="D2462" s="16">
        <v>9224.0</v>
      </c>
    </row>
    <row r="2463">
      <c r="A2463" s="8">
        <v>3.0</v>
      </c>
      <c r="B2463" s="15" t="s">
        <v>7663</v>
      </c>
      <c r="C2463" s="16">
        <v>770286.0</v>
      </c>
      <c r="D2463" s="16">
        <v>1209.0</v>
      </c>
    </row>
    <row r="2464">
      <c r="A2464" s="8">
        <v>3.0</v>
      </c>
      <c r="B2464" s="15" t="s">
        <v>7663</v>
      </c>
      <c r="C2464" s="16">
        <v>8706128.0</v>
      </c>
      <c r="D2464" s="16">
        <v>1022.0</v>
      </c>
    </row>
    <row r="2465">
      <c r="A2465" s="8">
        <v>3.0</v>
      </c>
      <c r="B2465" s="15" t="s">
        <v>7663</v>
      </c>
      <c r="C2465" s="16">
        <v>113143.0</v>
      </c>
      <c r="D2465" s="16">
        <v>16766.0</v>
      </c>
    </row>
    <row r="2466">
      <c r="A2466" s="8">
        <v>3.0</v>
      </c>
      <c r="B2466" s="15" t="s">
        <v>7663</v>
      </c>
      <c r="C2466" s="16">
        <v>8751426.0</v>
      </c>
      <c r="D2466" s="16">
        <v>4020.0</v>
      </c>
    </row>
    <row r="2467">
      <c r="A2467" s="8">
        <v>3.0</v>
      </c>
      <c r="B2467" s="15" t="s">
        <v>7663</v>
      </c>
      <c r="C2467" s="16">
        <v>2.1620717E7</v>
      </c>
      <c r="D2467" s="16">
        <v>3510.0</v>
      </c>
    </row>
    <row r="2468">
      <c r="A2468" s="8">
        <v>3.0</v>
      </c>
      <c r="B2468" s="15" t="s">
        <v>7663</v>
      </c>
      <c r="C2468" s="16">
        <v>1.0640484E7</v>
      </c>
      <c r="D2468" s="16">
        <v>749.0</v>
      </c>
    </row>
    <row r="2469">
      <c r="A2469" s="8">
        <v>3.0</v>
      </c>
      <c r="B2469" s="15" t="s">
        <v>7663</v>
      </c>
      <c r="C2469" s="16">
        <v>1158550.0</v>
      </c>
      <c r="D2469" s="16">
        <v>0.0</v>
      </c>
    </row>
    <row r="2470">
      <c r="A2470" s="8">
        <v>3.0</v>
      </c>
      <c r="B2470" s="15" t="s">
        <v>7663</v>
      </c>
      <c r="C2470" s="16">
        <v>8179368.0</v>
      </c>
      <c r="D2470" s="16">
        <v>0.0</v>
      </c>
    </row>
    <row r="2471">
      <c r="A2471" s="8">
        <v>3.0</v>
      </c>
      <c r="B2471" s="15" t="s">
        <v>7663</v>
      </c>
      <c r="C2471" s="16">
        <v>2.2795992E7</v>
      </c>
      <c r="D2471" s="16">
        <v>3177.0</v>
      </c>
    </row>
    <row r="2472">
      <c r="A2472" s="8">
        <v>3.0</v>
      </c>
      <c r="B2472" s="15" t="s">
        <v>7663</v>
      </c>
      <c r="C2472" s="16">
        <v>226097.0</v>
      </c>
      <c r="D2472" s="16">
        <v>2565.0</v>
      </c>
    </row>
    <row r="2473">
      <c r="A2473" s="8">
        <v>3.0</v>
      </c>
      <c r="B2473" s="15" t="s">
        <v>7663</v>
      </c>
      <c r="C2473" s="16">
        <v>2.0316017E7</v>
      </c>
      <c r="D2473" s="16">
        <v>0.0</v>
      </c>
    </row>
    <row r="2474">
      <c r="A2474" s="8">
        <v>3.0</v>
      </c>
      <c r="B2474" s="15" t="s">
        <v>7663</v>
      </c>
      <c r="C2474" s="16">
        <v>9108791.0</v>
      </c>
      <c r="D2474" s="16">
        <v>0.0</v>
      </c>
    </row>
    <row r="2475">
      <c r="A2475" s="8">
        <v>3.0</v>
      </c>
      <c r="B2475" s="15" t="s">
        <v>7663</v>
      </c>
      <c r="C2475" s="16">
        <v>2.379274E7</v>
      </c>
      <c r="D2475" s="16">
        <v>0.0</v>
      </c>
    </row>
    <row r="2476">
      <c r="A2476" s="8">
        <v>3.0</v>
      </c>
      <c r="B2476" s="15" t="s">
        <v>7663</v>
      </c>
      <c r="C2476" s="16">
        <v>1.6914354E7</v>
      </c>
      <c r="D2476" s="16">
        <v>0.0</v>
      </c>
    </row>
    <row r="2477">
      <c r="A2477" s="8">
        <v>3.0</v>
      </c>
      <c r="B2477" s="15" t="s">
        <v>7663</v>
      </c>
      <c r="C2477" s="16">
        <v>1.2333658E7</v>
      </c>
      <c r="D2477" s="16">
        <v>0.0</v>
      </c>
    </row>
    <row r="2478">
      <c r="A2478" s="8">
        <v>3.0</v>
      </c>
      <c r="B2478" s="15" t="s">
        <v>7663</v>
      </c>
      <c r="C2478" s="16">
        <v>1.7104402E7</v>
      </c>
      <c r="D2478" s="16">
        <v>1209.0</v>
      </c>
    </row>
    <row r="2479">
      <c r="A2479" s="8">
        <v>3.0</v>
      </c>
      <c r="B2479" s="15" t="s">
        <v>7663</v>
      </c>
      <c r="C2479" s="16">
        <v>3623158.0</v>
      </c>
      <c r="D2479" s="16">
        <v>1365.0</v>
      </c>
    </row>
    <row r="2480">
      <c r="A2480" s="8">
        <v>3.0</v>
      </c>
      <c r="B2480" s="15" t="s">
        <v>7663</v>
      </c>
      <c r="C2480" s="16">
        <v>1.1014618E7</v>
      </c>
      <c r="D2480" s="16">
        <v>0.0</v>
      </c>
    </row>
    <row r="2481">
      <c r="A2481" s="8">
        <v>3.0</v>
      </c>
      <c r="B2481" s="15" t="s">
        <v>7663</v>
      </c>
      <c r="C2481" s="16">
        <v>1.0367348E7</v>
      </c>
      <c r="D2481" s="16">
        <v>0.0</v>
      </c>
    </row>
    <row r="2482">
      <c r="A2482" s="8">
        <v>3.0</v>
      </c>
      <c r="B2482" s="15" t="s">
        <v>7663</v>
      </c>
      <c r="C2482" s="16">
        <v>506982.0</v>
      </c>
      <c r="D2482" s="16">
        <v>605.0</v>
      </c>
    </row>
    <row r="2483">
      <c r="A2483" s="8">
        <v>3.0</v>
      </c>
      <c r="B2483" s="15" t="s">
        <v>7663</v>
      </c>
      <c r="C2483" s="16">
        <v>192524.0</v>
      </c>
      <c r="D2483" s="16">
        <v>449.0</v>
      </c>
    </row>
    <row r="2484">
      <c r="A2484" s="8">
        <v>3.0</v>
      </c>
      <c r="B2484" s="15" t="s">
        <v>7663</v>
      </c>
      <c r="C2484" s="16">
        <v>1.0319534E7</v>
      </c>
      <c r="D2484" s="16">
        <v>3788.0</v>
      </c>
    </row>
    <row r="2485">
      <c r="A2485" s="8">
        <v>3.0</v>
      </c>
      <c r="B2485" s="15" t="s">
        <v>7663</v>
      </c>
      <c r="C2485" s="16">
        <v>1.2671242E7</v>
      </c>
      <c r="D2485" s="16">
        <v>3632.0</v>
      </c>
    </row>
    <row r="2486">
      <c r="A2486" s="8">
        <v>3.0</v>
      </c>
      <c r="B2486" s="15" t="s">
        <v>7663</v>
      </c>
      <c r="C2486" s="16">
        <v>1.2166394E7</v>
      </c>
      <c r="D2486" s="16">
        <v>7509.0</v>
      </c>
    </row>
    <row r="2487">
      <c r="A2487" s="8">
        <v>3.0</v>
      </c>
      <c r="B2487" s="15" t="s">
        <v>7663</v>
      </c>
      <c r="C2487" s="16">
        <v>101674.0</v>
      </c>
      <c r="D2487" s="16">
        <v>0.0</v>
      </c>
    </row>
    <row r="2488">
      <c r="A2488" s="8">
        <v>3.0</v>
      </c>
      <c r="B2488" s="15" t="s">
        <v>7663</v>
      </c>
      <c r="C2488" s="16">
        <v>1.0038448E7</v>
      </c>
      <c r="D2488" s="16">
        <v>3120.0</v>
      </c>
    </row>
    <row r="2489">
      <c r="A2489" s="8">
        <v>3.0</v>
      </c>
      <c r="B2489" s="15" t="s">
        <v>7663</v>
      </c>
      <c r="C2489" s="16">
        <v>9726972.0</v>
      </c>
      <c r="D2489" s="16">
        <v>1248.0</v>
      </c>
    </row>
    <row r="2490">
      <c r="A2490" s="8">
        <v>3.0</v>
      </c>
      <c r="B2490" s="15" t="s">
        <v>7663</v>
      </c>
      <c r="C2490" s="16">
        <v>9511720.0</v>
      </c>
      <c r="D2490" s="16">
        <v>312.0</v>
      </c>
    </row>
    <row r="2491">
      <c r="A2491" s="8">
        <v>3.0</v>
      </c>
      <c r="B2491" s="15" t="s">
        <v>7663</v>
      </c>
      <c r="C2491" s="16">
        <v>1.003396E7</v>
      </c>
      <c r="D2491" s="16">
        <v>156.0</v>
      </c>
    </row>
    <row r="2492">
      <c r="A2492" s="8">
        <v>3.0</v>
      </c>
      <c r="B2492" s="15" t="s">
        <v>7663</v>
      </c>
      <c r="C2492" s="16">
        <v>1.5083633E7</v>
      </c>
      <c r="D2492" s="16">
        <v>0.0</v>
      </c>
    </row>
    <row r="2493">
      <c r="A2493" s="8">
        <v>3.0</v>
      </c>
      <c r="B2493" s="15" t="s">
        <v>7663</v>
      </c>
      <c r="C2493" s="16">
        <v>1.1371756E7</v>
      </c>
      <c r="D2493" s="16">
        <v>156.0</v>
      </c>
    </row>
    <row r="2494">
      <c r="A2494" s="8">
        <v>3.0</v>
      </c>
      <c r="B2494" s="15" t="s">
        <v>7663</v>
      </c>
      <c r="C2494" s="16">
        <v>186304.0</v>
      </c>
      <c r="D2494" s="16">
        <v>468.0</v>
      </c>
    </row>
    <row r="2495">
      <c r="A2495" s="8">
        <v>3.0</v>
      </c>
      <c r="B2495" s="15" t="s">
        <v>7663</v>
      </c>
      <c r="C2495" s="16">
        <v>1.2679344E7</v>
      </c>
      <c r="D2495" s="16">
        <v>156.0</v>
      </c>
    </row>
    <row r="2496">
      <c r="A2496" s="8">
        <v>3.0</v>
      </c>
      <c r="B2496" s="15" t="s">
        <v>7663</v>
      </c>
      <c r="C2496" s="16">
        <v>1.7755112E7</v>
      </c>
      <c r="D2496" s="16">
        <v>156.0</v>
      </c>
    </row>
    <row r="2497">
      <c r="A2497" s="8">
        <v>3.0</v>
      </c>
      <c r="B2497" s="15" t="s">
        <v>7663</v>
      </c>
      <c r="C2497" s="16">
        <v>1057130.0</v>
      </c>
      <c r="D2497" s="16">
        <v>144.0</v>
      </c>
    </row>
    <row r="2498">
      <c r="A2498" s="8">
        <v>3.0</v>
      </c>
      <c r="B2498" s="15" t="s">
        <v>7663</v>
      </c>
      <c r="C2498" s="16">
        <v>1627631.0</v>
      </c>
      <c r="D2498" s="16">
        <v>0.0</v>
      </c>
    </row>
    <row r="2499">
      <c r="A2499" s="8">
        <v>3.0</v>
      </c>
      <c r="B2499" s="15" t="s">
        <v>7663</v>
      </c>
      <c r="C2499" s="16">
        <v>9201531.0</v>
      </c>
      <c r="D2499" s="16">
        <v>156.0</v>
      </c>
    </row>
    <row r="2500">
      <c r="A2500" s="8">
        <v>3.0</v>
      </c>
      <c r="B2500" s="15" t="s">
        <v>7663</v>
      </c>
      <c r="C2500" s="16">
        <v>1172878.0</v>
      </c>
      <c r="D2500" s="16">
        <v>156.0</v>
      </c>
    </row>
    <row r="2501">
      <c r="A2501" s="8">
        <v>3.0</v>
      </c>
      <c r="B2501" s="15" t="s">
        <v>7663</v>
      </c>
      <c r="C2501" s="16">
        <v>1.23333E7</v>
      </c>
      <c r="D2501" s="16">
        <v>0.0</v>
      </c>
    </row>
    <row r="2502">
      <c r="A2502" s="8">
        <v>3.0</v>
      </c>
      <c r="B2502" s="15" t="s">
        <v>7663</v>
      </c>
      <c r="C2502" s="16">
        <v>5557406.0</v>
      </c>
      <c r="D2502" s="16">
        <v>0.0</v>
      </c>
    </row>
    <row r="2503">
      <c r="A2503" s="8">
        <v>3.0</v>
      </c>
      <c r="B2503" s="15" t="s">
        <v>7663</v>
      </c>
      <c r="C2503" s="16">
        <v>457640.0</v>
      </c>
      <c r="D2503" s="16">
        <v>468.0</v>
      </c>
    </row>
    <row r="2504">
      <c r="A2504" s="8">
        <v>3.0</v>
      </c>
      <c r="B2504" s="15" t="s">
        <v>7663</v>
      </c>
      <c r="C2504" s="16">
        <v>535878.0</v>
      </c>
      <c r="D2504" s="16">
        <v>0.0</v>
      </c>
    </row>
    <row r="2505">
      <c r="A2505" s="8">
        <v>3.0</v>
      </c>
      <c r="B2505" s="15" t="s">
        <v>7663</v>
      </c>
      <c r="C2505" s="16">
        <v>760497.0</v>
      </c>
      <c r="D2505" s="16">
        <v>671.0</v>
      </c>
    </row>
    <row r="2506">
      <c r="A2506" s="8">
        <v>3.0</v>
      </c>
      <c r="B2506" s="15" t="s">
        <v>7663</v>
      </c>
      <c r="C2506" s="16">
        <v>65689.0</v>
      </c>
      <c r="D2506" s="16">
        <v>1716.0</v>
      </c>
    </row>
    <row r="2507">
      <c r="A2507" s="8">
        <v>3.0</v>
      </c>
      <c r="B2507" s="15" t="s">
        <v>7663</v>
      </c>
      <c r="C2507" s="16">
        <v>430066.0</v>
      </c>
      <c r="D2507" s="16">
        <v>3000.0</v>
      </c>
    </row>
    <row r="2508">
      <c r="A2508" s="8">
        <v>3.0</v>
      </c>
      <c r="B2508" s="15" t="s">
        <v>7663</v>
      </c>
      <c r="C2508" s="16">
        <v>25296.0</v>
      </c>
      <c r="D2508" s="16">
        <v>0.0</v>
      </c>
    </row>
    <row r="2509">
      <c r="A2509" s="8">
        <v>3.0</v>
      </c>
      <c r="B2509" s="15" t="s">
        <v>7663</v>
      </c>
      <c r="C2509" s="16">
        <v>229535.0</v>
      </c>
      <c r="D2509" s="16">
        <v>0.0</v>
      </c>
    </row>
    <row r="2510">
      <c r="A2510" s="8">
        <v>3.0</v>
      </c>
      <c r="B2510" s="15" t="s">
        <v>7663</v>
      </c>
      <c r="C2510" s="16">
        <v>9313069.0</v>
      </c>
      <c r="D2510" s="16">
        <v>0.0</v>
      </c>
    </row>
    <row r="2511">
      <c r="A2511" s="8">
        <v>3.0</v>
      </c>
      <c r="B2511" s="15" t="s">
        <v>7663</v>
      </c>
      <c r="C2511" s="16">
        <v>728375.0</v>
      </c>
      <c r="D2511" s="16">
        <v>1797.0</v>
      </c>
    </row>
    <row r="2512">
      <c r="A2512" s="8">
        <v>3.0</v>
      </c>
      <c r="B2512" s="15" t="s">
        <v>7663</v>
      </c>
      <c r="C2512" s="16">
        <v>2630622.0</v>
      </c>
      <c r="D2512" s="16">
        <v>1946.0</v>
      </c>
    </row>
    <row r="2513">
      <c r="A2513" s="8">
        <v>3.0</v>
      </c>
      <c r="B2513" s="15" t="s">
        <v>7663</v>
      </c>
      <c r="C2513" s="16">
        <v>8813215.0</v>
      </c>
      <c r="D2513" s="16">
        <v>449.0</v>
      </c>
    </row>
    <row r="2514">
      <c r="A2514" s="8">
        <v>3.0</v>
      </c>
      <c r="B2514" s="15" t="s">
        <v>7663</v>
      </c>
      <c r="C2514" s="16">
        <v>1.462941E7</v>
      </c>
      <c r="D2514" s="16">
        <v>0.0</v>
      </c>
    </row>
    <row r="2515">
      <c r="A2515" s="8">
        <v>3.0</v>
      </c>
      <c r="B2515" s="15" t="s">
        <v>7663</v>
      </c>
      <c r="C2515" s="16">
        <v>2.245526E7</v>
      </c>
      <c r="D2515" s="16">
        <v>449.0</v>
      </c>
    </row>
    <row r="2516">
      <c r="A2516" s="8">
        <v>3.0</v>
      </c>
      <c r="B2516" s="15" t="s">
        <v>7663</v>
      </c>
      <c r="C2516" s="16">
        <v>2305468.0</v>
      </c>
      <c r="D2516" s="16">
        <v>2262.0</v>
      </c>
    </row>
    <row r="2517">
      <c r="A2517" s="8">
        <v>3.0</v>
      </c>
      <c r="B2517" s="15" t="s">
        <v>7663</v>
      </c>
      <c r="C2517" s="16">
        <v>8180976.0</v>
      </c>
      <c r="D2517" s="16">
        <v>3953.0</v>
      </c>
    </row>
    <row r="2518">
      <c r="A2518" s="8">
        <v>3.0</v>
      </c>
      <c r="B2518" s="15" t="s">
        <v>7663</v>
      </c>
      <c r="C2518" s="16">
        <v>1192008.0</v>
      </c>
      <c r="D2518" s="16">
        <v>1011.0</v>
      </c>
    </row>
    <row r="2519">
      <c r="A2519" s="8">
        <v>3.0</v>
      </c>
      <c r="B2519" s="15" t="s">
        <v>7663</v>
      </c>
      <c r="C2519" s="16">
        <v>1.7758914E7</v>
      </c>
      <c r="D2519" s="16">
        <v>0.0</v>
      </c>
    </row>
    <row r="2520">
      <c r="A2520" s="8">
        <v>3.0</v>
      </c>
      <c r="B2520" s="15" t="s">
        <v>7663</v>
      </c>
      <c r="C2520" s="16">
        <v>1.9012149E7</v>
      </c>
      <c r="D2520" s="16">
        <v>2850.0</v>
      </c>
    </row>
    <row r="2521">
      <c r="A2521" s="8">
        <v>3.0</v>
      </c>
      <c r="B2521" s="15" t="s">
        <v>7663</v>
      </c>
      <c r="C2521" s="16">
        <v>1.9031713E7</v>
      </c>
      <c r="D2521" s="16">
        <v>0.0</v>
      </c>
    </row>
    <row r="2522">
      <c r="A2522" s="8">
        <v>3.0</v>
      </c>
      <c r="B2522" s="15" t="s">
        <v>7663</v>
      </c>
      <c r="C2522" s="16">
        <v>1.9267233E7</v>
      </c>
      <c r="D2522" s="16">
        <v>2459.0</v>
      </c>
    </row>
    <row r="2523">
      <c r="A2523" s="8">
        <v>3.0</v>
      </c>
      <c r="B2523" s="15" t="s">
        <v>7663</v>
      </c>
      <c r="C2523" s="16">
        <v>2.0280169E7</v>
      </c>
      <c r="D2523" s="16">
        <v>0.0</v>
      </c>
    </row>
    <row r="2524">
      <c r="A2524" s="8">
        <v>3.0</v>
      </c>
      <c r="B2524" s="15" t="s">
        <v>7663</v>
      </c>
      <c r="C2524" s="16">
        <v>2.1931038E7</v>
      </c>
      <c r="D2524" s="16">
        <v>1710.0</v>
      </c>
    </row>
    <row r="2525">
      <c r="A2525" s="8">
        <v>3.0</v>
      </c>
      <c r="B2525" s="15" t="s">
        <v>7663</v>
      </c>
      <c r="C2525" s="16">
        <v>1751109.0</v>
      </c>
      <c r="D2525" s="16">
        <v>312.0</v>
      </c>
    </row>
    <row r="2526">
      <c r="A2526" s="8">
        <v>3.0</v>
      </c>
      <c r="B2526" s="15" t="s">
        <v>7663</v>
      </c>
      <c r="C2526" s="16">
        <v>3042208.0</v>
      </c>
      <c r="D2526" s="16">
        <v>0.0</v>
      </c>
    </row>
    <row r="2527">
      <c r="A2527" s="8">
        <v>3.0</v>
      </c>
      <c r="B2527" s="15" t="s">
        <v>7663</v>
      </c>
      <c r="C2527" s="16">
        <v>1520765.0</v>
      </c>
      <c r="D2527" s="16">
        <v>312.0</v>
      </c>
    </row>
    <row r="2528">
      <c r="A2528" s="8">
        <v>3.0</v>
      </c>
      <c r="B2528" s="15" t="s">
        <v>7663</v>
      </c>
      <c r="C2528" s="16">
        <v>87031.0</v>
      </c>
      <c r="D2528" s="16">
        <v>0.0</v>
      </c>
    </row>
    <row r="2529">
      <c r="A2529" s="8">
        <v>3.0</v>
      </c>
      <c r="B2529" s="15" t="s">
        <v>7663</v>
      </c>
      <c r="C2529" s="16">
        <v>659066.0</v>
      </c>
      <c r="D2529" s="16">
        <v>0.0</v>
      </c>
    </row>
    <row r="2530">
      <c r="A2530" s="8">
        <v>3.0</v>
      </c>
      <c r="B2530" s="15" t="s">
        <v>7663</v>
      </c>
      <c r="C2530" s="16">
        <v>646064.0</v>
      </c>
      <c r="D2530" s="16">
        <v>0.0</v>
      </c>
    </row>
    <row r="2531">
      <c r="A2531" s="8">
        <v>3.0</v>
      </c>
      <c r="B2531" s="15" t="s">
        <v>7663</v>
      </c>
      <c r="C2531" s="16">
        <v>151354.0</v>
      </c>
      <c r="D2531" s="16">
        <v>156.0</v>
      </c>
    </row>
    <row r="2532">
      <c r="A2532" s="8">
        <v>3.0</v>
      </c>
      <c r="B2532" s="15" t="s">
        <v>7663</v>
      </c>
      <c r="C2532" s="16">
        <v>123593.0</v>
      </c>
      <c r="D2532" s="16">
        <v>0.0</v>
      </c>
    </row>
    <row r="2533">
      <c r="A2533" s="8">
        <v>3.0</v>
      </c>
      <c r="B2533" s="15" t="s">
        <v>7663</v>
      </c>
      <c r="C2533" s="16">
        <v>2261584.0</v>
      </c>
      <c r="D2533" s="16">
        <v>198.0</v>
      </c>
    </row>
    <row r="2534">
      <c r="A2534" s="8">
        <v>3.0</v>
      </c>
      <c r="B2534" s="15" t="s">
        <v>7663</v>
      </c>
      <c r="C2534" s="16">
        <v>6065092.0</v>
      </c>
      <c r="D2534" s="16">
        <v>156.0</v>
      </c>
    </row>
    <row r="2535">
      <c r="A2535" s="8">
        <v>3.0</v>
      </c>
      <c r="B2535" s="15" t="s">
        <v>7663</v>
      </c>
      <c r="C2535" s="16">
        <v>117271.0</v>
      </c>
      <c r="D2535" s="16">
        <v>26064.0</v>
      </c>
    </row>
    <row r="2536">
      <c r="A2536" s="8">
        <v>3.0</v>
      </c>
      <c r="B2536" s="15" t="s">
        <v>7663</v>
      </c>
      <c r="C2536" s="16">
        <v>407307.0</v>
      </c>
      <c r="D2536" s="16">
        <v>156.0</v>
      </c>
    </row>
    <row r="2537">
      <c r="A2537" s="8">
        <v>3.0</v>
      </c>
      <c r="B2537" s="15" t="s">
        <v>7663</v>
      </c>
      <c r="C2537" s="16">
        <v>800624.0</v>
      </c>
      <c r="D2537" s="16">
        <v>312.0</v>
      </c>
    </row>
    <row r="2538">
      <c r="A2538" s="8">
        <v>3.0</v>
      </c>
      <c r="B2538" s="15" t="s">
        <v>7663</v>
      </c>
      <c r="C2538" s="16">
        <v>509336.0</v>
      </c>
      <c r="D2538" s="16">
        <v>624.0</v>
      </c>
    </row>
    <row r="2539">
      <c r="A2539" s="8">
        <v>3.0</v>
      </c>
      <c r="B2539" s="15" t="s">
        <v>7663</v>
      </c>
      <c r="C2539" s="16">
        <v>152352.0</v>
      </c>
      <c r="D2539" s="16">
        <v>312.0</v>
      </c>
    </row>
    <row r="2540">
      <c r="A2540" s="8">
        <v>3.0</v>
      </c>
      <c r="B2540" s="15" t="s">
        <v>7663</v>
      </c>
      <c r="C2540" s="16">
        <v>9404544.0</v>
      </c>
      <c r="D2540" s="16">
        <v>312.0</v>
      </c>
    </row>
    <row r="2541">
      <c r="A2541" s="8">
        <v>3.0</v>
      </c>
      <c r="B2541" s="15" t="s">
        <v>7663</v>
      </c>
      <c r="C2541" s="16">
        <v>1.2852816E7</v>
      </c>
      <c r="D2541" s="16">
        <v>156.0</v>
      </c>
    </row>
    <row r="2542">
      <c r="A2542" s="8">
        <v>3.0</v>
      </c>
      <c r="B2542" s="15" t="s">
        <v>7663</v>
      </c>
      <c r="C2542" s="16">
        <v>881846.0</v>
      </c>
      <c r="D2542" s="16">
        <v>0.0</v>
      </c>
    </row>
    <row r="2543">
      <c r="A2543" s="8">
        <v>3.0</v>
      </c>
      <c r="B2543" s="15" t="s">
        <v>7663</v>
      </c>
      <c r="C2543" s="16">
        <v>652930.0</v>
      </c>
      <c r="D2543" s="16">
        <v>468.0</v>
      </c>
    </row>
    <row r="2544">
      <c r="A2544" s="8">
        <v>3.0</v>
      </c>
      <c r="B2544" s="15" t="s">
        <v>7663</v>
      </c>
      <c r="C2544" s="16">
        <v>8113374.0</v>
      </c>
      <c r="D2544" s="16">
        <v>312.0</v>
      </c>
    </row>
    <row r="2545">
      <c r="A2545" s="8">
        <v>3.0</v>
      </c>
      <c r="B2545" s="15" t="s">
        <v>7663</v>
      </c>
      <c r="C2545" s="16">
        <v>9841162.0</v>
      </c>
      <c r="D2545" s="16">
        <v>0.0</v>
      </c>
    </row>
    <row r="2546">
      <c r="A2546" s="8">
        <v>3.0</v>
      </c>
      <c r="B2546" s="15" t="s">
        <v>7663</v>
      </c>
      <c r="C2546" s="16">
        <v>9980388.0</v>
      </c>
      <c r="D2546" s="16">
        <v>0.0</v>
      </c>
    </row>
    <row r="2547">
      <c r="A2547" s="8">
        <v>3.0</v>
      </c>
      <c r="B2547" s="15" t="s">
        <v>7663</v>
      </c>
      <c r="C2547" s="16">
        <v>1.0417064E7</v>
      </c>
      <c r="D2547" s="16">
        <v>312.0</v>
      </c>
    </row>
    <row r="2548">
      <c r="A2548" s="8">
        <v>3.0</v>
      </c>
      <c r="B2548" s="15" t="s">
        <v>7663</v>
      </c>
      <c r="C2548" s="16">
        <v>1.0725668E7</v>
      </c>
      <c r="D2548" s="16">
        <v>624.0</v>
      </c>
    </row>
    <row r="2549">
      <c r="A2549" s="8">
        <v>3.0</v>
      </c>
      <c r="B2549" s="15" t="s">
        <v>7663</v>
      </c>
      <c r="C2549" s="16">
        <v>1.3386884E7</v>
      </c>
      <c r="D2549" s="16">
        <v>312.0</v>
      </c>
    </row>
    <row r="2550">
      <c r="A2550" s="8">
        <v>3.0</v>
      </c>
      <c r="B2550" s="15" t="s">
        <v>7663</v>
      </c>
      <c r="C2550" s="16">
        <v>1.222992E7</v>
      </c>
      <c r="D2550" s="16">
        <v>312.0</v>
      </c>
    </row>
    <row r="2551">
      <c r="A2551" s="8">
        <v>3.0</v>
      </c>
      <c r="B2551" s="15" t="s">
        <v>7663</v>
      </c>
      <c r="C2551" s="16">
        <v>1.9161755E7</v>
      </c>
      <c r="D2551" s="16">
        <v>312.0</v>
      </c>
    </row>
    <row r="2552">
      <c r="A2552" s="8">
        <v>3.0</v>
      </c>
      <c r="B2552" s="15" t="s">
        <v>7663</v>
      </c>
      <c r="C2552" s="16">
        <v>2.1282725E7</v>
      </c>
      <c r="D2552" s="16">
        <v>0.0</v>
      </c>
    </row>
    <row r="2553">
      <c r="A2553" s="8">
        <v>3.0</v>
      </c>
      <c r="B2553" s="15" t="s">
        <v>7663</v>
      </c>
      <c r="C2553" s="16">
        <v>2.1398403E7</v>
      </c>
      <c r="D2553" s="16">
        <v>0.0</v>
      </c>
    </row>
    <row r="2554">
      <c r="A2554" s="8">
        <v>3.0</v>
      </c>
      <c r="B2554" s="15" t="s">
        <v>7663</v>
      </c>
      <c r="C2554" s="16">
        <v>2.262922E7</v>
      </c>
      <c r="D2554" s="16">
        <v>312.0</v>
      </c>
    </row>
    <row r="2555">
      <c r="A2555" s="8">
        <v>3.0</v>
      </c>
      <c r="B2555" s="15" t="s">
        <v>7663</v>
      </c>
      <c r="C2555" s="16">
        <v>2.370468E7</v>
      </c>
      <c r="D2555" s="16">
        <v>156.0</v>
      </c>
    </row>
    <row r="2556">
      <c r="A2556" s="8">
        <v>3.0</v>
      </c>
      <c r="B2556" s="15" t="s">
        <v>7663</v>
      </c>
      <c r="C2556" s="16">
        <v>2353072.0</v>
      </c>
      <c r="D2556" s="16">
        <v>605.0</v>
      </c>
    </row>
    <row r="2557">
      <c r="A2557" s="8">
        <v>3.0</v>
      </c>
      <c r="B2557" s="15" t="s">
        <v>7663</v>
      </c>
      <c r="C2557" s="16">
        <v>6039604.0</v>
      </c>
      <c r="D2557" s="16">
        <v>0.0</v>
      </c>
    </row>
    <row r="2558">
      <c r="A2558" s="8">
        <v>3.0</v>
      </c>
      <c r="B2558" s="15" t="s">
        <v>7663</v>
      </c>
      <c r="C2558" s="16">
        <v>1063405.0</v>
      </c>
      <c r="D2558" s="16">
        <v>0.0</v>
      </c>
    </row>
    <row r="2559">
      <c r="A2559" s="8">
        <v>3.0</v>
      </c>
      <c r="B2559" s="15" t="s">
        <v>7663</v>
      </c>
      <c r="C2559" s="16">
        <v>3874702.0</v>
      </c>
      <c r="D2559" s="16">
        <v>312.0</v>
      </c>
    </row>
    <row r="2560">
      <c r="A2560" s="8">
        <v>3.0</v>
      </c>
      <c r="B2560" s="15" t="s">
        <v>7663</v>
      </c>
      <c r="C2560" s="16">
        <v>17949.0</v>
      </c>
      <c r="D2560" s="16">
        <v>0.0</v>
      </c>
    </row>
    <row r="2561">
      <c r="A2561" s="8">
        <v>3.0</v>
      </c>
      <c r="B2561" s="15" t="s">
        <v>7663</v>
      </c>
      <c r="C2561" s="16">
        <v>7471092.0</v>
      </c>
      <c r="D2561" s="16">
        <v>1217.0</v>
      </c>
    </row>
    <row r="2562">
      <c r="A2562" s="8">
        <v>3.0</v>
      </c>
      <c r="B2562" s="15" t="s">
        <v>7663</v>
      </c>
      <c r="C2562" s="16">
        <v>6250884.0</v>
      </c>
      <c r="D2562" s="16">
        <v>0.0</v>
      </c>
    </row>
    <row r="2563">
      <c r="A2563" s="8">
        <v>3.0</v>
      </c>
      <c r="B2563" s="15" t="s">
        <v>7663</v>
      </c>
      <c r="C2563" s="16">
        <v>1.0867048E7</v>
      </c>
      <c r="D2563" s="16">
        <v>312.0</v>
      </c>
    </row>
    <row r="2564">
      <c r="A2564" s="8">
        <v>3.0</v>
      </c>
      <c r="B2564" s="15" t="s">
        <v>7663</v>
      </c>
      <c r="C2564" s="16">
        <v>1.012383E7</v>
      </c>
      <c r="D2564" s="16">
        <v>312.0</v>
      </c>
    </row>
    <row r="2565">
      <c r="A2565" s="8">
        <v>3.0</v>
      </c>
      <c r="B2565" s="15" t="s">
        <v>7663</v>
      </c>
      <c r="C2565" s="16">
        <v>8047108.0</v>
      </c>
      <c r="D2565" s="16">
        <v>0.0</v>
      </c>
    </row>
    <row r="2566">
      <c r="A2566" s="8">
        <v>3.0</v>
      </c>
      <c r="B2566" s="15" t="s">
        <v>7663</v>
      </c>
      <c r="C2566" s="16">
        <v>1.0547458E7</v>
      </c>
      <c r="D2566" s="16">
        <v>0.0</v>
      </c>
    </row>
    <row r="2567">
      <c r="A2567" s="8">
        <v>3.0</v>
      </c>
      <c r="B2567" s="15" t="s">
        <v>7663</v>
      </c>
      <c r="C2567" s="16">
        <v>1.0761112E7</v>
      </c>
      <c r="D2567" s="16">
        <v>3050.0</v>
      </c>
    </row>
    <row r="2568">
      <c r="A2568" s="8">
        <v>3.0</v>
      </c>
      <c r="B2568" s="15" t="s">
        <v>7663</v>
      </c>
      <c r="C2568" s="16">
        <v>1.4784076E7</v>
      </c>
      <c r="D2568" s="16">
        <v>312.0</v>
      </c>
    </row>
    <row r="2569">
      <c r="A2569" s="8">
        <v>3.0</v>
      </c>
      <c r="B2569" s="15" t="s">
        <v>7663</v>
      </c>
      <c r="C2569" s="16">
        <v>3862594.0</v>
      </c>
      <c r="D2569" s="16">
        <v>0.0</v>
      </c>
    </row>
    <row r="2570">
      <c r="A2570" s="8">
        <v>3.0</v>
      </c>
      <c r="B2570" s="15" t="s">
        <v>7663</v>
      </c>
      <c r="C2570" s="16">
        <v>588533.0</v>
      </c>
      <c r="D2570" s="16">
        <v>312.0</v>
      </c>
    </row>
    <row r="2571">
      <c r="A2571" s="8">
        <v>3.0</v>
      </c>
      <c r="B2571" s="15" t="s">
        <v>7663</v>
      </c>
      <c r="C2571" s="16">
        <v>2.1836613E7</v>
      </c>
      <c r="D2571" s="16">
        <v>312.0</v>
      </c>
    </row>
    <row r="2572">
      <c r="A2572" s="8">
        <v>3.0</v>
      </c>
      <c r="B2572" s="15" t="s">
        <v>7663</v>
      </c>
      <c r="C2572" s="16">
        <v>9967560.0</v>
      </c>
      <c r="D2572" s="16">
        <v>0.0</v>
      </c>
    </row>
    <row r="2573">
      <c r="A2573" s="8">
        <v>3.0</v>
      </c>
      <c r="B2573" s="15" t="s">
        <v>7663</v>
      </c>
      <c r="C2573" s="16">
        <v>233386.0</v>
      </c>
      <c r="D2573" s="16">
        <v>312.0</v>
      </c>
    </row>
    <row r="2574">
      <c r="A2574" s="8">
        <v>3.0</v>
      </c>
      <c r="B2574" s="15" t="s">
        <v>7663</v>
      </c>
      <c r="C2574" s="16">
        <v>428828.0</v>
      </c>
      <c r="D2574" s="16">
        <v>1248.0</v>
      </c>
    </row>
    <row r="2575">
      <c r="A2575" s="8">
        <v>3.0</v>
      </c>
      <c r="B2575" s="15" t="s">
        <v>7663</v>
      </c>
      <c r="C2575" s="16">
        <v>1.9101943E7</v>
      </c>
      <c r="D2575" s="16">
        <v>156.0</v>
      </c>
    </row>
    <row r="2576">
      <c r="A2576" s="8">
        <v>3.0</v>
      </c>
      <c r="B2576" s="15" t="s">
        <v>7663</v>
      </c>
      <c r="C2576" s="16">
        <v>1761687.0</v>
      </c>
      <c r="D2576" s="16">
        <v>0.0</v>
      </c>
    </row>
    <row r="2577">
      <c r="A2577" s="8">
        <v>3.0</v>
      </c>
      <c r="B2577" s="15" t="s">
        <v>7663</v>
      </c>
      <c r="C2577" s="16">
        <v>1.0168996E7</v>
      </c>
      <c r="D2577" s="16">
        <v>4529.0</v>
      </c>
    </row>
    <row r="2578">
      <c r="A2578" s="8">
        <v>3.0</v>
      </c>
      <c r="B2578" s="15" t="s">
        <v>7663</v>
      </c>
      <c r="C2578" s="16">
        <v>1.8511213E7</v>
      </c>
      <c r="D2578" s="16">
        <v>0.0</v>
      </c>
    </row>
    <row r="2579">
      <c r="A2579" s="8">
        <v>3.0</v>
      </c>
      <c r="B2579" s="15" t="s">
        <v>7663</v>
      </c>
      <c r="C2579" s="16">
        <v>93957.0</v>
      </c>
      <c r="D2579" s="16">
        <v>2399.0</v>
      </c>
    </row>
    <row r="2580">
      <c r="A2580" s="8">
        <v>3.0</v>
      </c>
      <c r="B2580" s="15" t="s">
        <v>7663</v>
      </c>
      <c r="C2580" s="16">
        <v>1302065.0</v>
      </c>
      <c r="D2580" s="16">
        <v>897.0</v>
      </c>
    </row>
    <row r="2581">
      <c r="A2581" s="8">
        <v>3.0</v>
      </c>
      <c r="B2581" s="15" t="s">
        <v>7663</v>
      </c>
      <c r="C2581" s="16">
        <v>1507931.0</v>
      </c>
      <c r="D2581" s="16">
        <v>897.0</v>
      </c>
    </row>
    <row r="2582">
      <c r="A2582" s="8">
        <v>3.0</v>
      </c>
      <c r="B2582" s="15" t="s">
        <v>7663</v>
      </c>
      <c r="C2582" s="16">
        <v>337324.0</v>
      </c>
      <c r="D2582" s="16">
        <v>1950.0</v>
      </c>
    </row>
    <row r="2583">
      <c r="A2583" s="8">
        <v>3.0</v>
      </c>
      <c r="B2583" s="15" t="s">
        <v>7663</v>
      </c>
      <c r="C2583" s="16">
        <v>2.3457288E7</v>
      </c>
      <c r="D2583" s="16">
        <v>0.0</v>
      </c>
    </row>
    <row r="2584">
      <c r="A2584" s="8">
        <v>3.0</v>
      </c>
      <c r="B2584" s="15" t="s">
        <v>7663</v>
      </c>
      <c r="C2584" s="16">
        <v>9999824.0</v>
      </c>
      <c r="D2584" s="16">
        <v>1752.0</v>
      </c>
    </row>
    <row r="2585">
      <c r="A2585" s="8">
        <v>3.0</v>
      </c>
      <c r="B2585" s="15" t="s">
        <v>7663</v>
      </c>
      <c r="C2585" s="16">
        <v>1.4808918E7</v>
      </c>
      <c r="D2585" s="16">
        <v>150.0</v>
      </c>
    </row>
    <row r="2586">
      <c r="A2586" s="8">
        <v>3.0</v>
      </c>
      <c r="B2586" s="15" t="s">
        <v>7663</v>
      </c>
      <c r="C2586" s="16">
        <v>1293757.0</v>
      </c>
      <c r="D2586" s="16">
        <v>768.0</v>
      </c>
    </row>
    <row r="2587">
      <c r="A2587" s="8">
        <v>3.0</v>
      </c>
      <c r="B2587" s="15" t="s">
        <v>7663</v>
      </c>
      <c r="C2587" s="16">
        <v>2.3931952E7</v>
      </c>
      <c r="D2587" s="16">
        <v>0.0</v>
      </c>
    </row>
    <row r="2588">
      <c r="A2588" s="8">
        <v>3.0</v>
      </c>
      <c r="B2588" s="15" t="s">
        <v>7663</v>
      </c>
      <c r="C2588" s="16">
        <v>1.9715205E7</v>
      </c>
      <c r="D2588" s="16">
        <v>0.0</v>
      </c>
    </row>
    <row r="2589">
      <c r="A2589" s="8">
        <v>3.0</v>
      </c>
      <c r="B2589" s="15" t="s">
        <v>7663</v>
      </c>
      <c r="C2589" s="16">
        <v>1.1790852E7</v>
      </c>
      <c r="D2589" s="16">
        <v>0.0</v>
      </c>
    </row>
    <row r="2590">
      <c r="A2590" s="8">
        <v>3.0</v>
      </c>
      <c r="B2590" s="15" t="s">
        <v>7663</v>
      </c>
      <c r="C2590" s="16">
        <v>1261679.0</v>
      </c>
      <c r="D2590" s="16">
        <v>0.0</v>
      </c>
    </row>
    <row r="2591">
      <c r="A2591" s="8">
        <v>3.0</v>
      </c>
      <c r="B2591" s="15" t="s">
        <v>7663</v>
      </c>
      <c r="C2591" s="16">
        <v>6265922.0</v>
      </c>
      <c r="D2591" s="16">
        <v>897.0</v>
      </c>
    </row>
    <row r="2592">
      <c r="A2592" s="8">
        <v>3.0</v>
      </c>
      <c r="B2592" s="15" t="s">
        <v>7663</v>
      </c>
      <c r="C2592" s="16">
        <v>1.2867102E7</v>
      </c>
      <c r="D2592" s="16">
        <v>4080.0</v>
      </c>
    </row>
    <row r="2593">
      <c r="A2593" s="8">
        <v>3.0</v>
      </c>
      <c r="B2593" s="15" t="s">
        <v>7663</v>
      </c>
      <c r="C2593" s="16">
        <v>1.6876222E7</v>
      </c>
      <c r="D2593" s="16">
        <v>1053.0</v>
      </c>
    </row>
    <row r="2594">
      <c r="A2594" s="8">
        <v>3.0</v>
      </c>
      <c r="B2594" s="15" t="s">
        <v>7663</v>
      </c>
      <c r="C2594" s="16">
        <v>336237.0</v>
      </c>
      <c r="D2594" s="16">
        <v>0.0</v>
      </c>
    </row>
    <row r="2595">
      <c r="A2595" s="8">
        <v>3.0</v>
      </c>
      <c r="B2595" s="15" t="s">
        <v>7663</v>
      </c>
      <c r="C2595" s="16">
        <v>1.375591E7</v>
      </c>
      <c r="D2595" s="16">
        <v>605.0</v>
      </c>
    </row>
    <row r="2596">
      <c r="A2596" s="8">
        <v>3.0</v>
      </c>
      <c r="B2596" s="15" t="s">
        <v>7663</v>
      </c>
      <c r="C2596" s="16">
        <v>1139112.0</v>
      </c>
      <c r="D2596" s="16">
        <v>3788.0</v>
      </c>
    </row>
    <row r="2597">
      <c r="A2597" s="8">
        <v>3.0</v>
      </c>
      <c r="B2597" s="15" t="s">
        <v>7663</v>
      </c>
      <c r="C2597" s="16">
        <v>1.766756E7</v>
      </c>
      <c r="D2597" s="16">
        <v>0.0</v>
      </c>
    </row>
    <row r="2598">
      <c r="A2598" s="8">
        <v>3.0</v>
      </c>
      <c r="B2598" s="15" t="s">
        <v>7663</v>
      </c>
      <c r="C2598" s="16">
        <v>672797.0</v>
      </c>
      <c r="D2598" s="16">
        <v>3300.0</v>
      </c>
    </row>
    <row r="2599">
      <c r="A2599" s="8">
        <v>3.0</v>
      </c>
      <c r="B2599" s="15" t="s">
        <v>7663</v>
      </c>
      <c r="C2599" s="16">
        <v>59691.0</v>
      </c>
      <c r="D2599" s="16">
        <v>0.0</v>
      </c>
    </row>
    <row r="2600">
      <c r="A2600" s="8">
        <v>3.0</v>
      </c>
      <c r="B2600" s="15" t="s">
        <v>7663</v>
      </c>
      <c r="C2600" s="16">
        <v>42932.0</v>
      </c>
      <c r="D2600" s="16">
        <v>1851.0</v>
      </c>
    </row>
    <row r="2601">
      <c r="A2601" s="8">
        <v>3.0</v>
      </c>
      <c r="B2601" s="15" t="s">
        <v>7663</v>
      </c>
      <c r="C2601" s="16">
        <v>1.0225294E7</v>
      </c>
      <c r="D2601" s="16">
        <v>156.0</v>
      </c>
    </row>
    <row r="2602">
      <c r="A2602" s="8">
        <v>3.0</v>
      </c>
      <c r="B2602" s="15" t="s">
        <v>7663</v>
      </c>
      <c r="C2602" s="16">
        <v>1.2184288E7</v>
      </c>
      <c r="D2602" s="16">
        <v>0.0</v>
      </c>
    </row>
    <row r="2603">
      <c r="A2603" s="8">
        <v>3.0</v>
      </c>
      <c r="B2603" s="15" t="s">
        <v>7663</v>
      </c>
      <c r="C2603" s="16">
        <v>768284.0</v>
      </c>
      <c r="D2603" s="16">
        <v>0.0</v>
      </c>
    </row>
    <row r="2604">
      <c r="A2604" s="8">
        <v>3.0</v>
      </c>
      <c r="B2604" s="15" t="s">
        <v>7663</v>
      </c>
      <c r="C2604" s="16">
        <v>22248.0</v>
      </c>
      <c r="D2604" s="16">
        <v>156.0</v>
      </c>
    </row>
    <row r="2605">
      <c r="A2605" s="8">
        <v>3.0</v>
      </c>
      <c r="B2605" s="15" t="s">
        <v>7663</v>
      </c>
      <c r="C2605" s="16">
        <v>1.9817561E7</v>
      </c>
      <c r="D2605" s="16">
        <v>0.0</v>
      </c>
    </row>
    <row r="2606">
      <c r="A2606" s="8">
        <v>3.0</v>
      </c>
      <c r="B2606" s="15" t="s">
        <v>7663</v>
      </c>
      <c r="C2606" s="16">
        <v>1.9588251E7</v>
      </c>
      <c r="D2606" s="16">
        <v>156.0</v>
      </c>
    </row>
    <row r="2607">
      <c r="A2607" s="8">
        <v>3.0</v>
      </c>
      <c r="B2607" s="15" t="s">
        <v>7663</v>
      </c>
      <c r="C2607" s="16">
        <v>8502302.0</v>
      </c>
      <c r="D2607" s="16">
        <v>156.0</v>
      </c>
    </row>
    <row r="2608">
      <c r="A2608" s="8">
        <v>3.0</v>
      </c>
      <c r="B2608" s="15" t="s">
        <v>7663</v>
      </c>
      <c r="C2608" s="16">
        <v>139566.0</v>
      </c>
      <c r="D2608" s="16">
        <v>0.0</v>
      </c>
    </row>
    <row r="2609">
      <c r="A2609" s="8">
        <v>3.0</v>
      </c>
      <c r="B2609" s="15" t="s">
        <v>7663</v>
      </c>
      <c r="C2609" s="16">
        <v>1.7287654E7</v>
      </c>
      <c r="D2609" s="16">
        <v>156.0</v>
      </c>
    </row>
    <row r="2610">
      <c r="A2610" s="8">
        <v>3.0</v>
      </c>
      <c r="B2610" s="15" t="s">
        <v>7663</v>
      </c>
      <c r="C2610" s="16">
        <v>1.0417172E7</v>
      </c>
      <c r="D2610" s="16">
        <v>0.0</v>
      </c>
    </row>
    <row r="2611">
      <c r="A2611" s="8">
        <v>3.0</v>
      </c>
      <c r="B2611" s="15" t="s">
        <v>7663</v>
      </c>
      <c r="C2611" s="16">
        <v>1.9690597E7</v>
      </c>
      <c r="D2611" s="16">
        <v>0.0</v>
      </c>
    </row>
    <row r="2612">
      <c r="A2612" s="8">
        <v>3.0</v>
      </c>
      <c r="B2612" s="15" t="s">
        <v>7663</v>
      </c>
      <c r="C2612" s="16">
        <v>98804.0</v>
      </c>
      <c r="D2612" s="16">
        <v>0.0</v>
      </c>
    </row>
    <row r="2613">
      <c r="A2613" s="8">
        <v>3.0</v>
      </c>
      <c r="B2613" s="15" t="s">
        <v>7663</v>
      </c>
      <c r="C2613" s="16">
        <v>963880.0</v>
      </c>
      <c r="D2613" s="16">
        <v>0.0</v>
      </c>
    </row>
    <row r="2614">
      <c r="A2614" s="8">
        <v>3.0</v>
      </c>
      <c r="B2614" s="15" t="s">
        <v>7663</v>
      </c>
      <c r="C2614" s="16">
        <v>340310.0</v>
      </c>
      <c r="D2614" s="16">
        <v>156.0</v>
      </c>
    </row>
    <row r="2615">
      <c r="A2615" s="8">
        <v>3.0</v>
      </c>
      <c r="B2615" s="15" t="s">
        <v>7663</v>
      </c>
      <c r="C2615" s="16">
        <v>51648.0</v>
      </c>
      <c r="D2615" s="16">
        <v>156.0</v>
      </c>
    </row>
    <row r="2616">
      <c r="A2616" s="8">
        <v>3.0</v>
      </c>
      <c r="B2616" s="15" t="s">
        <v>7663</v>
      </c>
      <c r="C2616" s="16">
        <v>6349806.0</v>
      </c>
      <c r="D2616" s="16">
        <v>156.0</v>
      </c>
    </row>
    <row r="2617">
      <c r="A2617" s="8">
        <v>3.0</v>
      </c>
      <c r="B2617" s="15" t="s">
        <v>7663</v>
      </c>
      <c r="C2617" s="16">
        <v>1.7324346E7</v>
      </c>
      <c r="D2617" s="16">
        <v>780.0</v>
      </c>
    </row>
    <row r="2618">
      <c r="A2618" s="8">
        <v>3.0</v>
      </c>
      <c r="B2618" s="15" t="s">
        <v>7663</v>
      </c>
      <c r="C2618" s="16">
        <v>2.0399137E7</v>
      </c>
      <c r="D2618" s="16">
        <v>0.0</v>
      </c>
    </row>
    <row r="2619">
      <c r="A2619" s="8">
        <v>3.0</v>
      </c>
      <c r="B2619" s="15" t="s">
        <v>7663</v>
      </c>
      <c r="C2619" s="16">
        <v>2.2340188E7</v>
      </c>
      <c r="D2619" s="16">
        <v>6506.0</v>
      </c>
    </row>
    <row r="2620">
      <c r="A2620" s="8">
        <v>3.0</v>
      </c>
      <c r="B2620" s="15" t="s">
        <v>7663</v>
      </c>
      <c r="C2620" s="16">
        <v>343217.0</v>
      </c>
      <c r="D2620" s="16">
        <v>7703.0</v>
      </c>
    </row>
    <row r="2621">
      <c r="A2621" s="8">
        <v>3.0</v>
      </c>
      <c r="B2621" s="15" t="s">
        <v>7663</v>
      </c>
      <c r="C2621" s="16">
        <v>9315761.0</v>
      </c>
      <c r="D2621" s="16">
        <v>0.0</v>
      </c>
    </row>
    <row r="2622">
      <c r="A2622" s="8">
        <v>3.0</v>
      </c>
      <c r="B2622" s="15" t="s">
        <v>7663</v>
      </c>
      <c r="C2622" s="16">
        <v>2.3972824E7</v>
      </c>
      <c r="D2622" s="16">
        <v>156.0</v>
      </c>
    </row>
    <row r="2623">
      <c r="A2623" s="8">
        <v>3.0</v>
      </c>
      <c r="B2623" s="15" t="s">
        <v>7663</v>
      </c>
      <c r="C2623" s="16">
        <v>1.01066E7</v>
      </c>
      <c r="D2623" s="16">
        <v>0.0</v>
      </c>
    </row>
    <row r="2624">
      <c r="A2624" s="8">
        <v>3.0</v>
      </c>
      <c r="B2624" s="15" t="s">
        <v>7663</v>
      </c>
      <c r="C2624" s="16">
        <v>43323.0</v>
      </c>
      <c r="D2624" s="16">
        <v>0.0</v>
      </c>
    </row>
    <row r="2625">
      <c r="A2625" s="8">
        <v>3.0</v>
      </c>
      <c r="B2625" s="15" t="s">
        <v>7663</v>
      </c>
      <c r="C2625" s="16">
        <v>1.8009316E7</v>
      </c>
      <c r="D2625" s="16">
        <v>192.0</v>
      </c>
    </row>
    <row r="2626">
      <c r="A2626" s="8">
        <v>3.0</v>
      </c>
      <c r="B2626" s="15" t="s">
        <v>7663</v>
      </c>
      <c r="C2626" s="16">
        <v>99167.0</v>
      </c>
      <c r="D2626" s="16">
        <v>0.0</v>
      </c>
    </row>
    <row r="2627">
      <c r="A2627" s="8">
        <v>3.0</v>
      </c>
      <c r="B2627" s="15" t="s">
        <v>7663</v>
      </c>
      <c r="C2627" s="16">
        <v>415026.0</v>
      </c>
      <c r="D2627" s="16">
        <v>312.0</v>
      </c>
    </row>
    <row r="2628">
      <c r="A2628" s="8">
        <v>3.0</v>
      </c>
      <c r="B2628" s="15" t="s">
        <v>7663</v>
      </c>
      <c r="C2628" s="16">
        <v>738897.0</v>
      </c>
      <c r="D2628" s="16">
        <v>468.0</v>
      </c>
    </row>
    <row r="2629">
      <c r="A2629" s="8">
        <v>3.0</v>
      </c>
      <c r="B2629" s="15" t="s">
        <v>7663</v>
      </c>
      <c r="C2629" s="16">
        <v>1.7740694E7</v>
      </c>
      <c r="D2629" s="16">
        <v>156.0</v>
      </c>
    </row>
    <row r="2630">
      <c r="A2630" s="8">
        <v>3.0</v>
      </c>
      <c r="B2630" s="15" t="s">
        <v>7663</v>
      </c>
      <c r="C2630" s="16">
        <v>1574441.0</v>
      </c>
      <c r="D2630" s="16">
        <v>0.0</v>
      </c>
    </row>
    <row r="2631">
      <c r="A2631" s="8">
        <v>3.0</v>
      </c>
      <c r="B2631" s="15" t="s">
        <v>7663</v>
      </c>
      <c r="C2631" s="16">
        <v>1804797.0</v>
      </c>
      <c r="D2631" s="16">
        <v>0.0</v>
      </c>
    </row>
    <row r="2632">
      <c r="A2632" s="8">
        <v>3.0</v>
      </c>
      <c r="B2632" s="15" t="s">
        <v>7663</v>
      </c>
      <c r="C2632" s="16">
        <v>8244038.0</v>
      </c>
      <c r="D2632" s="16">
        <v>156.0</v>
      </c>
    </row>
    <row r="2633">
      <c r="A2633" s="8">
        <v>3.0</v>
      </c>
      <c r="B2633" s="15" t="s">
        <v>7663</v>
      </c>
      <c r="C2633" s="16">
        <v>9128957.0</v>
      </c>
      <c r="D2633" s="16">
        <v>0.0</v>
      </c>
    </row>
    <row r="2634">
      <c r="A2634" s="8">
        <v>3.0</v>
      </c>
      <c r="B2634" s="15" t="s">
        <v>7663</v>
      </c>
      <c r="C2634" s="16">
        <v>1.2502976E7</v>
      </c>
      <c r="D2634" s="16">
        <v>0.0</v>
      </c>
    </row>
    <row r="2635">
      <c r="A2635" s="8">
        <v>3.0</v>
      </c>
      <c r="B2635" s="15" t="s">
        <v>7663</v>
      </c>
      <c r="C2635" s="16">
        <v>5519448.0</v>
      </c>
      <c r="D2635" s="16">
        <v>780.0</v>
      </c>
    </row>
    <row r="2636">
      <c r="A2636" s="8">
        <v>3.0</v>
      </c>
      <c r="B2636" s="15" t="s">
        <v>7663</v>
      </c>
      <c r="C2636" s="16">
        <v>380218.0</v>
      </c>
      <c r="D2636" s="16">
        <v>156.0</v>
      </c>
    </row>
    <row r="2637">
      <c r="A2637" s="8">
        <v>3.0</v>
      </c>
      <c r="B2637" s="15" t="s">
        <v>7663</v>
      </c>
      <c r="C2637" s="16">
        <v>2.0345281E7</v>
      </c>
      <c r="D2637" s="16">
        <v>156.0</v>
      </c>
    </row>
    <row r="2638">
      <c r="A2638" s="8">
        <v>3.0</v>
      </c>
      <c r="B2638" s="15" t="s">
        <v>7663</v>
      </c>
      <c r="C2638" s="16">
        <v>2.0186367E7</v>
      </c>
      <c r="D2638" s="16">
        <v>156.0</v>
      </c>
    </row>
    <row r="2639">
      <c r="A2639" s="8">
        <v>3.0</v>
      </c>
      <c r="B2639" s="15" t="s">
        <v>7663</v>
      </c>
      <c r="C2639" s="16">
        <v>1.766505E7</v>
      </c>
      <c r="D2639" s="16">
        <v>312.0</v>
      </c>
    </row>
    <row r="2640">
      <c r="A2640" s="8">
        <v>3.0</v>
      </c>
      <c r="B2640" s="15" t="s">
        <v>7663</v>
      </c>
      <c r="C2640" s="16">
        <v>398192.0</v>
      </c>
      <c r="D2640" s="16">
        <v>0.0</v>
      </c>
    </row>
    <row r="2641">
      <c r="A2641" s="8">
        <v>3.0</v>
      </c>
      <c r="B2641" s="15" t="s">
        <v>7663</v>
      </c>
      <c r="C2641" s="16">
        <v>1522481.0</v>
      </c>
      <c r="D2641" s="16">
        <v>156.0</v>
      </c>
    </row>
    <row r="2642">
      <c r="A2642" s="8">
        <v>3.0</v>
      </c>
      <c r="B2642" s="15" t="s">
        <v>7663</v>
      </c>
      <c r="C2642" s="16">
        <v>9596392.0</v>
      </c>
      <c r="D2642" s="16">
        <v>312.0</v>
      </c>
    </row>
    <row r="2643">
      <c r="A2643" s="8">
        <v>3.0</v>
      </c>
      <c r="B2643" s="15" t="s">
        <v>7663</v>
      </c>
      <c r="C2643" s="16">
        <v>9186423.0</v>
      </c>
      <c r="D2643" s="16">
        <v>0.0</v>
      </c>
    </row>
    <row r="2644">
      <c r="A2644" s="8">
        <v>3.0</v>
      </c>
      <c r="B2644" s="15" t="s">
        <v>7663</v>
      </c>
      <c r="C2644" s="16">
        <v>9477196.0</v>
      </c>
      <c r="D2644" s="16">
        <v>156.0</v>
      </c>
    </row>
    <row r="2645">
      <c r="A2645" s="8">
        <v>3.0</v>
      </c>
      <c r="B2645" s="15" t="s">
        <v>7663</v>
      </c>
      <c r="C2645" s="16">
        <v>1544165.0</v>
      </c>
      <c r="D2645" s="16">
        <v>1217.0</v>
      </c>
    </row>
    <row r="2646">
      <c r="A2646" s="8">
        <v>3.0</v>
      </c>
      <c r="B2646" s="15" t="s">
        <v>7663</v>
      </c>
      <c r="C2646" s="16">
        <v>1.192975E7</v>
      </c>
      <c r="D2646" s="16">
        <v>0.0</v>
      </c>
    </row>
    <row r="2647">
      <c r="A2647" s="8">
        <v>3.0</v>
      </c>
      <c r="B2647" s="15" t="s">
        <v>7663</v>
      </c>
      <c r="C2647" s="16">
        <v>1.1525214E7</v>
      </c>
      <c r="D2647" s="16">
        <v>0.0</v>
      </c>
    </row>
    <row r="2648">
      <c r="A2648" s="8">
        <v>3.0</v>
      </c>
      <c r="B2648" s="15" t="s">
        <v>7663</v>
      </c>
      <c r="C2648" s="16">
        <v>2.0861175E7</v>
      </c>
      <c r="D2648" s="16">
        <v>0.0</v>
      </c>
    </row>
    <row r="2649">
      <c r="A2649" s="8">
        <v>3.0</v>
      </c>
      <c r="B2649" s="15" t="s">
        <v>7663</v>
      </c>
      <c r="C2649" s="16">
        <v>1.7079922E7</v>
      </c>
      <c r="D2649" s="16">
        <v>0.0</v>
      </c>
    </row>
    <row r="2650">
      <c r="A2650" s="8">
        <v>3.0</v>
      </c>
      <c r="B2650" s="15" t="s">
        <v>7663</v>
      </c>
      <c r="C2650" s="16">
        <v>9294551.0</v>
      </c>
      <c r="D2650" s="16">
        <v>0.0</v>
      </c>
    </row>
    <row r="2651">
      <c r="A2651" s="8">
        <v>3.0</v>
      </c>
      <c r="B2651" s="15" t="s">
        <v>7663</v>
      </c>
      <c r="C2651" s="16">
        <v>8183790.0</v>
      </c>
      <c r="D2651" s="16">
        <v>156.0</v>
      </c>
    </row>
    <row r="2652">
      <c r="A2652" s="8">
        <v>3.0</v>
      </c>
      <c r="B2652" s="15" t="s">
        <v>7663</v>
      </c>
      <c r="C2652" s="16">
        <v>2.201648E7</v>
      </c>
      <c r="D2652" s="16">
        <v>0.0</v>
      </c>
    </row>
    <row r="2653">
      <c r="A2653" s="8">
        <v>3.0</v>
      </c>
      <c r="B2653" s="15" t="s">
        <v>7663</v>
      </c>
      <c r="C2653" s="16">
        <v>118644.0</v>
      </c>
      <c r="D2653" s="16">
        <v>0.0</v>
      </c>
    </row>
    <row r="2654">
      <c r="A2654" s="8">
        <v>3.0</v>
      </c>
      <c r="B2654" s="15" t="s">
        <v>7663</v>
      </c>
      <c r="C2654" s="16">
        <v>2893662.0</v>
      </c>
      <c r="D2654" s="16">
        <v>0.0</v>
      </c>
    </row>
    <row r="2655">
      <c r="A2655" s="8">
        <v>3.0</v>
      </c>
      <c r="B2655" s="15" t="s">
        <v>7663</v>
      </c>
      <c r="C2655" s="16">
        <v>1.313049E7</v>
      </c>
      <c r="D2655" s="16">
        <v>156.0</v>
      </c>
    </row>
    <row r="2656">
      <c r="A2656" s="8">
        <v>3.0</v>
      </c>
      <c r="B2656" s="15" t="s">
        <v>7663</v>
      </c>
      <c r="C2656" s="16">
        <v>1.9601197E7</v>
      </c>
      <c r="D2656" s="16">
        <v>449.0</v>
      </c>
    </row>
    <row r="2657">
      <c r="A2657" s="8">
        <v>3.0</v>
      </c>
      <c r="B2657" s="15" t="s">
        <v>7663</v>
      </c>
      <c r="C2657" s="16">
        <v>1.1766496E7</v>
      </c>
      <c r="D2657" s="16">
        <v>156.0</v>
      </c>
    </row>
    <row r="2658">
      <c r="A2658" s="8">
        <v>3.0</v>
      </c>
      <c r="B2658" s="15" t="s">
        <v>7663</v>
      </c>
      <c r="C2658" s="16">
        <v>1.4203068E7</v>
      </c>
      <c r="D2658" s="16">
        <v>156.0</v>
      </c>
    </row>
    <row r="2659">
      <c r="A2659" s="8">
        <v>3.0</v>
      </c>
      <c r="B2659" s="15" t="s">
        <v>7663</v>
      </c>
      <c r="C2659" s="16">
        <v>163713.0</v>
      </c>
      <c r="D2659" s="16">
        <v>1248.0</v>
      </c>
    </row>
    <row r="2660">
      <c r="A2660" s="8">
        <v>3.0</v>
      </c>
      <c r="B2660" s="15" t="s">
        <v>7663</v>
      </c>
      <c r="C2660" s="16">
        <v>12847.0</v>
      </c>
      <c r="D2660" s="16">
        <v>0.0</v>
      </c>
    </row>
    <row r="2661">
      <c r="A2661" s="8">
        <v>3.0</v>
      </c>
      <c r="B2661" s="15" t="s">
        <v>7663</v>
      </c>
      <c r="C2661" s="16">
        <v>1.8144848E7</v>
      </c>
      <c r="D2661" s="16">
        <v>312.0</v>
      </c>
    </row>
    <row r="2662">
      <c r="A2662" s="8">
        <v>3.0</v>
      </c>
      <c r="B2662" s="15" t="s">
        <v>7663</v>
      </c>
      <c r="C2662" s="16">
        <v>116305.0</v>
      </c>
      <c r="D2662" s="16">
        <v>312.0</v>
      </c>
    </row>
    <row r="2663">
      <c r="A2663" s="8">
        <v>3.0</v>
      </c>
      <c r="B2663" s="15" t="s">
        <v>7663</v>
      </c>
      <c r="C2663" s="16">
        <v>1.4570814E7</v>
      </c>
      <c r="D2663" s="16">
        <v>0.0</v>
      </c>
    </row>
    <row r="2664">
      <c r="A2664" s="8">
        <v>3.0</v>
      </c>
      <c r="B2664" s="15" t="s">
        <v>7663</v>
      </c>
      <c r="C2664" s="16">
        <v>1132633.0</v>
      </c>
      <c r="D2664" s="16">
        <v>312.0</v>
      </c>
    </row>
    <row r="2665">
      <c r="A2665" s="8">
        <v>3.0</v>
      </c>
      <c r="B2665" s="15" t="s">
        <v>7663</v>
      </c>
      <c r="C2665" s="16">
        <v>1.9173487E7</v>
      </c>
      <c r="D2665" s="16">
        <v>0.0</v>
      </c>
    </row>
    <row r="2666">
      <c r="A2666" s="8">
        <v>3.0</v>
      </c>
      <c r="B2666" s="15" t="s">
        <v>7663</v>
      </c>
      <c r="C2666" s="16">
        <v>2158036.0</v>
      </c>
      <c r="D2666" s="16">
        <v>504.0</v>
      </c>
    </row>
    <row r="2667">
      <c r="A2667" s="8">
        <v>3.0</v>
      </c>
      <c r="B2667" s="15" t="s">
        <v>7663</v>
      </c>
      <c r="C2667" s="16">
        <v>1.9457383E7</v>
      </c>
      <c r="D2667" s="16">
        <v>0.0</v>
      </c>
    </row>
    <row r="2668">
      <c r="A2668" s="8">
        <v>3.0</v>
      </c>
      <c r="B2668" s="15" t="s">
        <v>7663</v>
      </c>
      <c r="C2668" s="16">
        <v>1217634.0</v>
      </c>
      <c r="D2668" s="16">
        <v>0.0</v>
      </c>
    </row>
    <row r="2669">
      <c r="A2669" s="8">
        <v>3.0</v>
      </c>
      <c r="B2669" s="15" t="s">
        <v>7663</v>
      </c>
      <c r="C2669" s="16">
        <v>1.7536424E7</v>
      </c>
      <c r="D2669" s="16">
        <v>0.0</v>
      </c>
    </row>
    <row r="2670">
      <c r="A2670" s="8">
        <v>3.0</v>
      </c>
      <c r="B2670" s="15" t="s">
        <v>7663</v>
      </c>
      <c r="C2670" s="16">
        <v>649974.0</v>
      </c>
      <c r="D2670" s="16">
        <v>156.0</v>
      </c>
    </row>
    <row r="2671">
      <c r="A2671" s="8">
        <v>3.0</v>
      </c>
      <c r="B2671" s="15" t="s">
        <v>7663</v>
      </c>
      <c r="C2671" s="16">
        <v>381950.0</v>
      </c>
      <c r="D2671" s="16">
        <v>0.0</v>
      </c>
    </row>
    <row r="2672">
      <c r="A2672" s="8">
        <v>3.0</v>
      </c>
      <c r="B2672" s="15" t="s">
        <v>7663</v>
      </c>
      <c r="C2672" s="16">
        <v>658112.0</v>
      </c>
      <c r="D2672" s="16">
        <v>312.0</v>
      </c>
    </row>
    <row r="2673">
      <c r="A2673" s="8">
        <v>3.0</v>
      </c>
      <c r="B2673" s="15" t="s">
        <v>7663</v>
      </c>
      <c r="C2673" s="16">
        <v>136773.0</v>
      </c>
      <c r="D2673" s="16">
        <v>312.0</v>
      </c>
    </row>
    <row r="2674">
      <c r="A2674" s="8">
        <v>3.0</v>
      </c>
      <c r="B2674" s="15" t="s">
        <v>7663</v>
      </c>
      <c r="C2674" s="16">
        <v>2.1491051E7</v>
      </c>
      <c r="D2674" s="16">
        <v>312.0</v>
      </c>
    </row>
    <row r="2675">
      <c r="A2675" s="8">
        <v>3.0</v>
      </c>
      <c r="B2675" s="15" t="s">
        <v>7663</v>
      </c>
      <c r="C2675" s="16">
        <v>384345.0</v>
      </c>
      <c r="D2675" s="16">
        <v>312.0</v>
      </c>
    </row>
    <row r="2676">
      <c r="A2676" s="8">
        <v>3.0</v>
      </c>
      <c r="B2676" s="15" t="s">
        <v>7663</v>
      </c>
      <c r="C2676" s="16">
        <v>138160.0</v>
      </c>
      <c r="D2676" s="16">
        <v>312.0</v>
      </c>
    </row>
    <row r="2677">
      <c r="A2677" s="8">
        <v>3.0</v>
      </c>
      <c r="B2677" s="15" t="s">
        <v>7663</v>
      </c>
      <c r="C2677" s="16">
        <v>1539777.0</v>
      </c>
      <c r="D2677" s="16">
        <v>624.0</v>
      </c>
    </row>
    <row r="2678">
      <c r="A2678" s="8">
        <v>3.0</v>
      </c>
      <c r="B2678" s="15" t="s">
        <v>7663</v>
      </c>
      <c r="C2678" s="16">
        <v>1169853.0</v>
      </c>
      <c r="D2678" s="16">
        <v>9822.0</v>
      </c>
    </row>
    <row r="2679">
      <c r="A2679" s="8">
        <v>3.0</v>
      </c>
      <c r="B2679" s="15" t="s">
        <v>7663</v>
      </c>
      <c r="C2679" s="16">
        <v>370404.0</v>
      </c>
      <c r="D2679" s="16">
        <v>312.0</v>
      </c>
    </row>
    <row r="2680">
      <c r="A2680" s="8">
        <v>3.0</v>
      </c>
      <c r="B2680" s="15" t="s">
        <v>7663</v>
      </c>
      <c r="C2680" s="16">
        <v>101416.0</v>
      </c>
      <c r="D2680" s="16">
        <v>0.0</v>
      </c>
    </row>
    <row r="2681">
      <c r="A2681" s="8">
        <v>3.0</v>
      </c>
      <c r="B2681" s="15" t="s">
        <v>7663</v>
      </c>
      <c r="C2681" s="16">
        <v>1351183.0</v>
      </c>
      <c r="D2681" s="16">
        <v>312.0</v>
      </c>
    </row>
    <row r="2682">
      <c r="A2682" s="8">
        <v>3.0</v>
      </c>
      <c r="B2682" s="15" t="s">
        <v>7663</v>
      </c>
      <c r="C2682" s="16">
        <v>43993.0</v>
      </c>
      <c r="D2682" s="16">
        <v>897.0</v>
      </c>
    </row>
    <row r="2683">
      <c r="A2683" s="8">
        <v>3.0</v>
      </c>
      <c r="B2683" s="15" t="s">
        <v>7663</v>
      </c>
      <c r="C2683" s="16">
        <v>1748403.0</v>
      </c>
      <c r="D2683" s="16">
        <v>0.0</v>
      </c>
    </row>
    <row r="2684">
      <c r="A2684" s="8">
        <v>3.0</v>
      </c>
      <c r="B2684" s="15" t="s">
        <v>7663</v>
      </c>
      <c r="C2684" s="16">
        <v>2999120.0</v>
      </c>
      <c r="D2684" s="16">
        <v>0.0</v>
      </c>
    </row>
    <row r="2685">
      <c r="A2685" s="8">
        <v>3.0</v>
      </c>
      <c r="B2685" s="15" t="s">
        <v>7663</v>
      </c>
      <c r="C2685" s="16">
        <v>2903744.0</v>
      </c>
      <c r="D2685" s="16">
        <v>0.0</v>
      </c>
    </row>
    <row r="2686">
      <c r="A2686" s="8">
        <v>3.0</v>
      </c>
      <c r="B2686" s="15" t="s">
        <v>7663</v>
      </c>
      <c r="C2686" s="16">
        <v>732399.0</v>
      </c>
      <c r="D2686" s="16">
        <v>27189.0</v>
      </c>
    </row>
    <row r="2687">
      <c r="A2687" s="8">
        <v>3.0</v>
      </c>
      <c r="B2687" s="15" t="s">
        <v>7663</v>
      </c>
      <c r="C2687" s="16">
        <v>2569174.0</v>
      </c>
      <c r="D2687" s="16">
        <v>449.0</v>
      </c>
    </row>
    <row r="2688">
      <c r="A2688" s="8">
        <v>3.0</v>
      </c>
      <c r="B2688" s="15" t="s">
        <v>7663</v>
      </c>
      <c r="C2688" s="16">
        <v>578319.0</v>
      </c>
      <c r="D2688" s="16">
        <v>761.0</v>
      </c>
    </row>
    <row r="2689">
      <c r="A2689" s="8">
        <v>3.0</v>
      </c>
      <c r="B2689" s="15" t="s">
        <v>7663</v>
      </c>
      <c r="C2689" s="16">
        <v>1.1392638E7</v>
      </c>
      <c r="D2689" s="16">
        <v>0.0</v>
      </c>
    </row>
    <row r="2690">
      <c r="A2690" s="8">
        <v>3.0</v>
      </c>
      <c r="B2690" s="15" t="s">
        <v>7663</v>
      </c>
      <c r="C2690" s="16">
        <v>2.3990044E7</v>
      </c>
      <c r="D2690" s="16">
        <v>1167.0</v>
      </c>
    </row>
    <row r="2691">
      <c r="A2691" s="8">
        <v>3.0</v>
      </c>
      <c r="B2691" s="15" t="s">
        <v>7663</v>
      </c>
      <c r="C2691" s="16">
        <v>4915660.0</v>
      </c>
      <c r="D2691" s="16">
        <v>156.0</v>
      </c>
    </row>
    <row r="2692">
      <c r="A2692" s="8">
        <v>3.0</v>
      </c>
      <c r="B2692" s="15" t="s">
        <v>7663</v>
      </c>
      <c r="C2692" s="16">
        <v>454709.0</v>
      </c>
      <c r="D2692" s="16">
        <v>312.0</v>
      </c>
    </row>
    <row r="2693">
      <c r="A2693" s="8">
        <v>3.0</v>
      </c>
      <c r="B2693" s="15" t="s">
        <v>7663</v>
      </c>
      <c r="C2693" s="16">
        <v>1.9024149E7</v>
      </c>
      <c r="D2693" s="16">
        <v>0.0</v>
      </c>
    </row>
    <row r="2694">
      <c r="A2694" s="8">
        <v>3.0</v>
      </c>
      <c r="B2694" s="15" t="s">
        <v>7663</v>
      </c>
      <c r="C2694" s="16">
        <v>1.8906629E7</v>
      </c>
      <c r="D2694" s="16">
        <v>0.0</v>
      </c>
    </row>
    <row r="2695">
      <c r="A2695" s="8">
        <v>3.0</v>
      </c>
      <c r="B2695" s="15" t="s">
        <v>7663</v>
      </c>
      <c r="C2695" s="16">
        <v>26292.0</v>
      </c>
      <c r="D2695" s="16">
        <v>312.0</v>
      </c>
    </row>
    <row r="2696">
      <c r="A2696" s="8">
        <v>3.0</v>
      </c>
      <c r="B2696" s="15" t="s">
        <v>7663</v>
      </c>
      <c r="C2696" s="16">
        <v>9250485.0</v>
      </c>
      <c r="D2696" s="16">
        <v>312.0</v>
      </c>
    </row>
    <row r="2697">
      <c r="A2697" s="8">
        <v>3.0</v>
      </c>
      <c r="B2697" s="15" t="s">
        <v>7663</v>
      </c>
      <c r="C2697" s="16">
        <v>1.0432186E7</v>
      </c>
      <c r="D2697" s="16">
        <v>0.0</v>
      </c>
    </row>
    <row r="2698">
      <c r="A2698" s="8">
        <v>3.0</v>
      </c>
      <c r="B2698" s="15" t="s">
        <v>7663</v>
      </c>
      <c r="C2698" s="16">
        <v>2.3406612E7</v>
      </c>
      <c r="D2698" s="16">
        <v>0.0</v>
      </c>
    </row>
    <row r="2699">
      <c r="A2699" s="8">
        <v>3.0</v>
      </c>
      <c r="B2699" s="15" t="s">
        <v>7663</v>
      </c>
      <c r="C2699" s="16">
        <v>1.0560286E7</v>
      </c>
      <c r="D2699" s="16">
        <v>312.0</v>
      </c>
    </row>
    <row r="2700">
      <c r="A2700" s="8">
        <v>3.0</v>
      </c>
      <c r="B2700" s="15" t="s">
        <v>7663</v>
      </c>
      <c r="C2700" s="16">
        <v>1.8331848E7</v>
      </c>
      <c r="D2700" s="16">
        <v>0.0</v>
      </c>
    </row>
    <row r="2701">
      <c r="A2701" s="8">
        <v>3.0</v>
      </c>
      <c r="B2701" s="15" t="s">
        <v>7663</v>
      </c>
      <c r="C2701" s="16">
        <v>174690.0</v>
      </c>
      <c r="D2701" s="16">
        <v>363.0</v>
      </c>
    </row>
    <row r="2702">
      <c r="A2702" s="8">
        <v>3.0</v>
      </c>
      <c r="B2702" s="15" t="s">
        <v>7663</v>
      </c>
      <c r="C2702" s="16">
        <v>565000.0</v>
      </c>
      <c r="D2702" s="16">
        <v>156.0</v>
      </c>
    </row>
    <row r="2703">
      <c r="A2703" s="8">
        <v>3.0</v>
      </c>
      <c r="B2703" s="15" t="s">
        <v>7663</v>
      </c>
      <c r="C2703" s="16">
        <v>3376702.0</v>
      </c>
      <c r="D2703" s="16">
        <v>468.0</v>
      </c>
    </row>
    <row r="2704">
      <c r="A2704" s="8">
        <v>3.0</v>
      </c>
      <c r="B2704" s="15" t="s">
        <v>7663</v>
      </c>
      <c r="C2704" s="16">
        <v>401086.0</v>
      </c>
      <c r="D2704" s="16">
        <v>312.0</v>
      </c>
    </row>
    <row r="2705">
      <c r="A2705" s="8">
        <v>3.0</v>
      </c>
      <c r="B2705" s="15" t="s">
        <v>7663</v>
      </c>
      <c r="C2705" s="16">
        <v>258283.0</v>
      </c>
      <c r="D2705" s="16">
        <v>312.0</v>
      </c>
    </row>
    <row r="2706">
      <c r="A2706" s="8">
        <v>3.0</v>
      </c>
      <c r="B2706" s="15" t="s">
        <v>7663</v>
      </c>
      <c r="C2706" s="16">
        <v>193544.0</v>
      </c>
      <c r="D2706" s="16">
        <v>312.0</v>
      </c>
    </row>
    <row r="2707">
      <c r="A2707" s="8">
        <v>3.0</v>
      </c>
      <c r="B2707" s="15" t="s">
        <v>7663</v>
      </c>
      <c r="C2707" s="16">
        <v>131063.0</v>
      </c>
      <c r="D2707" s="16">
        <v>761.0</v>
      </c>
    </row>
    <row r="2708">
      <c r="A2708" s="8">
        <v>3.0</v>
      </c>
      <c r="B2708" s="15" t="s">
        <v>7663</v>
      </c>
      <c r="C2708" s="16">
        <v>117921.0</v>
      </c>
      <c r="D2708" s="16">
        <v>312.0</v>
      </c>
    </row>
    <row r="2709">
      <c r="A2709" s="8">
        <v>3.0</v>
      </c>
      <c r="B2709" s="15" t="s">
        <v>7663</v>
      </c>
      <c r="C2709" s="16">
        <v>13327.0</v>
      </c>
      <c r="D2709" s="16">
        <v>252.0</v>
      </c>
    </row>
    <row r="2710">
      <c r="A2710" s="8">
        <v>3.0</v>
      </c>
      <c r="B2710" s="15" t="s">
        <v>7663</v>
      </c>
      <c r="C2710" s="16">
        <v>1442851.0</v>
      </c>
      <c r="D2710" s="16">
        <v>0.0</v>
      </c>
    </row>
    <row r="2711">
      <c r="A2711" s="8">
        <v>3.0</v>
      </c>
      <c r="B2711" s="15" t="s">
        <v>7663</v>
      </c>
      <c r="C2711" s="16">
        <v>1.5160055E7</v>
      </c>
      <c r="D2711" s="16">
        <v>6506.0</v>
      </c>
    </row>
    <row r="2712">
      <c r="A2712" s="8">
        <v>3.0</v>
      </c>
      <c r="B2712" s="15" t="s">
        <v>7663</v>
      </c>
      <c r="C2712" s="16">
        <v>1017896.0</v>
      </c>
      <c r="D2712" s="16">
        <v>0.0</v>
      </c>
    </row>
    <row r="2713">
      <c r="A2713" s="8">
        <v>3.0</v>
      </c>
      <c r="B2713" s="15" t="s">
        <v>7663</v>
      </c>
      <c r="C2713" s="16">
        <v>61166.0</v>
      </c>
      <c r="D2713" s="16">
        <v>0.0</v>
      </c>
    </row>
    <row r="2714">
      <c r="A2714" s="8">
        <v>3.0</v>
      </c>
      <c r="B2714" s="15" t="s">
        <v>7663</v>
      </c>
      <c r="C2714" s="16">
        <v>1706821.0</v>
      </c>
      <c r="D2714" s="16">
        <v>0.0</v>
      </c>
    </row>
    <row r="2715">
      <c r="A2715" s="8">
        <v>3.0</v>
      </c>
      <c r="B2715" s="15" t="s">
        <v>7663</v>
      </c>
      <c r="C2715" s="16">
        <v>343362.0</v>
      </c>
      <c r="D2715" s="16">
        <v>0.0</v>
      </c>
    </row>
    <row r="2716">
      <c r="A2716" s="8">
        <v>3.0</v>
      </c>
      <c r="B2716" s="15" t="s">
        <v>7663</v>
      </c>
      <c r="C2716" s="16">
        <v>1.7910628E7</v>
      </c>
      <c r="D2716" s="16">
        <v>0.0</v>
      </c>
    </row>
    <row r="2717">
      <c r="A2717" s="8">
        <v>3.0</v>
      </c>
      <c r="B2717" s="15" t="s">
        <v>7663</v>
      </c>
      <c r="C2717" s="16">
        <v>125154.0</v>
      </c>
      <c r="D2717" s="16">
        <v>12.0</v>
      </c>
    </row>
    <row r="2718">
      <c r="A2718" s="8">
        <v>3.0</v>
      </c>
      <c r="B2718" s="15" t="s">
        <v>7663</v>
      </c>
      <c r="C2718" s="16">
        <v>1.0031948E7</v>
      </c>
      <c r="D2718" s="16">
        <v>50.0</v>
      </c>
    </row>
    <row r="2719">
      <c r="A2719" s="8">
        <v>3.0</v>
      </c>
      <c r="B2719" s="15" t="s">
        <v>7663</v>
      </c>
      <c r="C2719" s="16">
        <v>1.3685394E7</v>
      </c>
      <c r="D2719" s="16">
        <v>897.0</v>
      </c>
    </row>
    <row r="2720">
      <c r="A2720" s="8">
        <v>3.0</v>
      </c>
      <c r="B2720" s="15" t="s">
        <v>7663</v>
      </c>
      <c r="C2720" s="16">
        <v>1.058859E7</v>
      </c>
      <c r="D2720" s="16">
        <v>4236.0</v>
      </c>
    </row>
    <row r="2721">
      <c r="A2721" s="8">
        <v>3.0</v>
      </c>
      <c r="B2721" s="15" t="s">
        <v>7663</v>
      </c>
      <c r="C2721" s="16">
        <v>1200968.0</v>
      </c>
      <c r="D2721" s="16">
        <v>0.0</v>
      </c>
    </row>
    <row r="2722">
      <c r="A2722" s="8">
        <v>3.0</v>
      </c>
      <c r="B2722" s="15" t="s">
        <v>7663</v>
      </c>
      <c r="C2722" s="16">
        <v>347577.0</v>
      </c>
      <c r="D2722" s="16">
        <v>1167.0</v>
      </c>
    </row>
    <row r="2723">
      <c r="A2723" s="8">
        <v>3.0</v>
      </c>
      <c r="B2723" s="15" t="s">
        <v>7663</v>
      </c>
      <c r="C2723" s="16">
        <v>1.4146576E7</v>
      </c>
      <c r="D2723" s="16">
        <v>1011.0</v>
      </c>
    </row>
    <row r="2724">
      <c r="A2724" s="8">
        <v>3.0</v>
      </c>
      <c r="B2724" s="15" t="s">
        <v>7663</v>
      </c>
      <c r="C2724" s="16">
        <v>1.6457567E7</v>
      </c>
      <c r="D2724" s="16">
        <v>134.0</v>
      </c>
    </row>
    <row r="2725">
      <c r="A2725" s="8">
        <v>3.0</v>
      </c>
      <c r="B2725" s="15" t="s">
        <v>7663</v>
      </c>
      <c r="C2725" s="16">
        <v>1599165.0</v>
      </c>
      <c r="D2725" s="16">
        <v>6662.0</v>
      </c>
    </row>
    <row r="2726">
      <c r="A2726" s="8">
        <v>3.0</v>
      </c>
      <c r="B2726" s="15" t="s">
        <v>7663</v>
      </c>
      <c r="C2726" s="16">
        <v>347787.0</v>
      </c>
      <c r="D2726" s="16">
        <v>0.0</v>
      </c>
    </row>
    <row r="2727">
      <c r="A2727" s="8">
        <v>3.0</v>
      </c>
      <c r="B2727" s="15" t="s">
        <v>7663</v>
      </c>
      <c r="C2727" s="16">
        <v>283590.0</v>
      </c>
      <c r="D2727" s="16">
        <v>156.0</v>
      </c>
    </row>
    <row r="2728">
      <c r="A2728" s="8">
        <v>3.0</v>
      </c>
      <c r="B2728" s="15" t="s">
        <v>7663</v>
      </c>
      <c r="C2728" s="16">
        <v>328047.0</v>
      </c>
      <c r="D2728" s="16">
        <v>312.0</v>
      </c>
    </row>
    <row r="2729">
      <c r="A2729" s="8">
        <v>3.0</v>
      </c>
      <c r="B2729" s="15" t="s">
        <v>7663</v>
      </c>
      <c r="C2729" s="16">
        <v>196138.0</v>
      </c>
      <c r="D2729" s="16">
        <v>156.0</v>
      </c>
    </row>
    <row r="2730">
      <c r="A2730" s="8">
        <v>3.0</v>
      </c>
      <c r="B2730" s="15" t="s">
        <v>7663</v>
      </c>
      <c r="C2730" s="16">
        <v>1707777.0</v>
      </c>
      <c r="D2730" s="16">
        <v>312.0</v>
      </c>
    </row>
    <row r="2731">
      <c r="A2731" s="8">
        <v>3.0</v>
      </c>
      <c r="B2731" s="15" t="s">
        <v>7663</v>
      </c>
      <c r="C2731" s="16">
        <v>487215.0</v>
      </c>
      <c r="D2731" s="16">
        <v>156.0</v>
      </c>
    </row>
    <row r="2732">
      <c r="A2732" s="8">
        <v>3.0</v>
      </c>
      <c r="B2732" s="15" t="s">
        <v>7663</v>
      </c>
      <c r="C2732" s="16">
        <v>4772422.0</v>
      </c>
      <c r="D2732" s="16">
        <v>0.0</v>
      </c>
    </row>
    <row r="2733">
      <c r="A2733" s="8">
        <v>3.0</v>
      </c>
      <c r="B2733" s="15" t="s">
        <v>7663</v>
      </c>
      <c r="C2733" s="16">
        <v>3161458.0</v>
      </c>
      <c r="D2733" s="16">
        <v>156.0</v>
      </c>
    </row>
    <row r="2734">
      <c r="A2734" s="8">
        <v>3.0</v>
      </c>
      <c r="B2734" s="15" t="s">
        <v>7663</v>
      </c>
      <c r="C2734" s="16">
        <v>575502.0</v>
      </c>
      <c r="D2734" s="16">
        <v>0.0</v>
      </c>
    </row>
    <row r="2735">
      <c r="A2735" s="8">
        <v>3.0</v>
      </c>
      <c r="B2735" s="15" t="s">
        <v>7663</v>
      </c>
      <c r="C2735" s="16">
        <v>3301430.0</v>
      </c>
      <c r="D2735" s="16">
        <v>156.0</v>
      </c>
    </row>
    <row r="2736">
      <c r="A2736" s="8">
        <v>3.0</v>
      </c>
      <c r="B2736" s="15" t="s">
        <v>7663</v>
      </c>
      <c r="C2736" s="16">
        <v>430654.0</v>
      </c>
      <c r="D2736" s="16">
        <v>156.0</v>
      </c>
    </row>
    <row r="2737">
      <c r="A2737" s="8">
        <v>3.0</v>
      </c>
      <c r="B2737" s="15" t="s">
        <v>7663</v>
      </c>
      <c r="C2737" s="16">
        <v>99834.0</v>
      </c>
      <c r="D2737" s="16">
        <v>780.0</v>
      </c>
    </row>
    <row r="2738">
      <c r="A2738" s="8">
        <v>3.0</v>
      </c>
      <c r="B2738" s="15" t="s">
        <v>7663</v>
      </c>
      <c r="C2738" s="16">
        <v>1026057.0</v>
      </c>
      <c r="D2738" s="16">
        <v>156.0</v>
      </c>
    </row>
    <row r="2739">
      <c r="A2739" s="8">
        <v>3.0</v>
      </c>
      <c r="B2739" s="15" t="s">
        <v>7663</v>
      </c>
      <c r="C2739" s="16">
        <v>8126890.0</v>
      </c>
      <c r="D2739" s="16">
        <v>156.0</v>
      </c>
    </row>
    <row r="2740">
      <c r="A2740" s="8">
        <v>3.0</v>
      </c>
      <c r="B2740" s="15" t="s">
        <v>7663</v>
      </c>
      <c r="C2740" s="16">
        <v>1.0320336E7</v>
      </c>
      <c r="D2740" s="16">
        <v>156.0</v>
      </c>
    </row>
    <row r="2741">
      <c r="A2741" s="8">
        <v>3.0</v>
      </c>
      <c r="B2741" s="15" t="s">
        <v>7663</v>
      </c>
      <c r="C2741" s="16">
        <v>1.1094038E7</v>
      </c>
      <c r="D2741" s="16">
        <v>156.0</v>
      </c>
    </row>
    <row r="2742">
      <c r="A2742" s="8">
        <v>3.0</v>
      </c>
      <c r="B2742" s="15" t="s">
        <v>7663</v>
      </c>
      <c r="C2742" s="16">
        <v>1.1818336E7</v>
      </c>
      <c r="D2742" s="16">
        <v>0.0</v>
      </c>
    </row>
    <row r="2743">
      <c r="A2743" s="8">
        <v>3.0</v>
      </c>
      <c r="B2743" s="15" t="s">
        <v>7663</v>
      </c>
      <c r="C2743" s="16">
        <v>1.783305E7</v>
      </c>
      <c r="D2743" s="16">
        <v>156.0</v>
      </c>
    </row>
    <row r="2744">
      <c r="A2744" s="8">
        <v>3.0</v>
      </c>
      <c r="B2744" s="15" t="s">
        <v>7663</v>
      </c>
      <c r="C2744" s="16">
        <v>2.0076483E7</v>
      </c>
      <c r="D2744" s="16">
        <v>156.0</v>
      </c>
    </row>
    <row r="2745">
      <c r="A2745" s="8">
        <v>3.0</v>
      </c>
      <c r="B2745" s="15" t="s">
        <v>7663</v>
      </c>
      <c r="C2745" s="16">
        <v>2.1321603E7</v>
      </c>
      <c r="D2745" s="16">
        <v>0.0</v>
      </c>
    </row>
    <row r="2746">
      <c r="A2746" s="8">
        <v>3.0</v>
      </c>
      <c r="B2746" s="15" t="s">
        <v>7663</v>
      </c>
      <c r="C2746" s="16">
        <v>447345.0</v>
      </c>
      <c r="D2746" s="16">
        <v>0.0</v>
      </c>
    </row>
    <row r="2747">
      <c r="A2747" s="8">
        <v>3.0</v>
      </c>
      <c r="B2747" s="15" t="s">
        <v>7663</v>
      </c>
      <c r="C2747" s="16">
        <v>3552092.0</v>
      </c>
      <c r="D2747" s="16">
        <v>312.0</v>
      </c>
    </row>
    <row r="2748">
      <c r="A2748" s="8">
        <v>3.0</v>
      </c>
      <c r="B2748" s="15" t="s">
        <v>7663</v>
      </c>
      <c r="C2748" s="16">
        <v>7615034.0</v>
      </c>
      <c r="D2748" s="16">
        <v>0.0</v>
      </c>
    </row>
    <row r="2749">
      <c r="A2749" s="8">
        <v>3.0</v>
      </c>
      <c r="B2749" s="15" t="s">
        <v>7663</v>
      </c>
      <c r="C2749" s="16">
        <v>1569699.0</v>
      </c>
      <c r="D2749" s="16">
        <v>0.0</v>
      </c>
    </row>
    <row r="2750">
      <c r="A2750" s="8">
        <v>3.0</v>
      </c>
      <c r="B2750" s="15" t="s">
        <v>7663</v>
      </c>
      <c r="C2750" s="16">
        <v>1642605.0</v>
      </c>
      <c r="D2750" s="16">
        <v>156.0</v>
      </c>
    </row>
    <row r="2751">
      <c r="A2751" s="8">
        <v>3.0</v>
      </c>
      <c r="B2751" s="15" t="s">
        <v>7663</v>
      </c>
      <c r="C2751" s="16">
        <v>1927665.0</v>
      </c>
      <c r="D2751" s="16">
        <v>0.0</v>
      </c>
    </row>
    <row r="2752">
      <c r="A2752" s="8">
        <v>3.0</v>
      </c>
      <c r="B2752" s="15" t="s">
        <v>7663</v>
      </c>
      <c r="C2752" s="16">
        <v>4199490.0</v>
      </c>
      <c r="D2752" s="16">
        <v>156.0</v>
      </c>
    </row>
    <row r="2753">
      <c r="A2753" s="8">
        <v>3.0</v>
      </c>
      <c r="B2753" s="15" t="s">
        <v>7663</v>
      </c>
      <c r="C2753" s="16">
        <v>1.1635928E7</v>
      </c>
      <c r="D2753" s="16">
        <v>0.0</v>
      </c>
    </row>
    <row r="2754">
      <c r="A2754" s="8">
        <v>3.0</v>
      </c>
      <c r="B2754" s="15" t="s">
        <v>7663</v>
      </c>
      <c r="C2754" s="16">
        <v>2.1699647E7</v>
      </c>
      <c r="D2754" s="16">
        <v>0.0</v>
      </c>
    </row>
    <row r="2755">
      <c r="A2755" s="8">
        <v>3.0</v>
      </c>
      <c r="B2755" s="15" t="s">
        <v>7663</v>
      </c>
      <c r="C2755" s="16">
        <v>1.276302E7</v>
      </c>
      <c r="D2755" s="16">
        <v>0.0</v>
      </c>
    </row>
    <row r="2756">
      <c r="A2756" s="8">
        <v>3.0</v>
      </c>
      <c r="B2756" s="15" t="s">
        <v>7663</v>
      </c>
      <c r="C2756" s="16">
        <v>2.4330476E7</v>
      </c>
      <c r="D2756" s="16">
        <v>14315.0</v>
      </c>
    </row>
    <row r="2757">
      <c r="A2757" s="8">
        <v>3.0</v>
      </c>
      <c r="B2757" s="15" t="s">
        <v>7663</v>
      </c>
      <c r="C2757" s="16">
        <v>382287.0</v>
      </c>
      <c r="D2757" s="16">
        <v>761.0</v>
      </c>
    </row>
    <row r="2758">
      <c r="A2758" s="8">
        <v>3.0</v>
      </c>
      <c r="B2758" s="15" t="s">
        <v>7663</v>
      </c>
      <c r="C2758" s="16">
        <v>531493.0</v>
      </c>
      <c r="D2758" s="16">
        <v>156.0</v>
      </c>
    </row>
    <row r="2759">
      <c r="A2759" s="8">
        <v>3.0</v>
      </c>
      <c r="B2759" s="15" t="s">
        <v>7663</v>
      </c>
      <c r="C2759" s="16">
        <v>1.4239484E7</v>
      </c>
      <c r="D2759" s="16">
        <v>312.0</v>
      </c>
    </row>
    <row r="2760">
      <c r="A2760" s="8">
        <v>3.0</v>
      </c>
      <c r="B2760" s="15" t="s">
        <v>7663</v>
      </c>
      <c r="C2760" s="16">
        <v>2.0886523E7</v>
      </c>
      <c r="D2760" s="16">
        <v>156.0</v>
      </c>
    </row>
    <row r="2761">
      <c r="A2761" s="8">
        <v>3.0</v>
      </c>
      <c r="B2761" s="15" t="s">
        <v>7663</v>
      </c>
      <c r="C2761" s="16">
        <v>8062574.0</v>
      </c>
      <c r="D2761" s="16">
        <v>156.0</v>
      </c>
    </row>
    <row r="2762">
      <c r="A2762" s="8">
        <v>3.0</v>
      </c>
      <c r="B2762" s="15" t="s">
        <v>7663</v>
      </c>
      <c r="C2762" s="16">
        <v>1.2272724E7</v>
      </c>
      <c r="D2762" s="16">
        <v>0.0</v>
      </c>
    </row>
    <row r="2763">
      <c r="A2763" s="8">
        <v>3.0</v>
      </c>
      <c r="B2763" s="15" t="s">
        <v>7663</v>
      </c>
      <c r="C2763" s="16">
        <v>609488.0</v>
      </c>
      <c r="D2763" s="16">
        <v>156.0</v>
      </c>
    </row>
    <row r="2764">
      <c r="A2764" s="8">
        <v>3.0</v>
      </c>
      <c r="B2764" s="15" t="s">
        <v>7663</v>
      </c>
      <c r="C2764" s="16">
        <v>10356.0</v>
      </c>
      <c r="D2764" s="16">
        <v>10293.0</v>
      </c>
    </row>
    <row r="2765">
      <c r="A2765" s="8">
        <v>3.0</v>
      </c>
      <c r="B2765" s="15" t="s">
        <v>7663</v>
      </c>
      <c r="C2765" s="16">
        <v>5577672.0</v>
      </c>
      <c r="D2765" s="16">
        <v>156.0</v>
      </c>
    </row>
    <row r="2766">
      <c r="A2766" s="8">
        <v>3.0</v>
      </c>
      <c r="B2766" s="15" t="s">
        <v>7663</v>
      </c>
      <c r="C2766" s="16">
        <v>1.6479189E7</v>
      </c>
      <c r="D2766" s="16">
        <v>156.0</v>
      </c>
    </row>
    <row r="2767">
      <c r="A2767" s="8">
        <v>3.0</v>
      </c>
      <c r="B2767" s="15" t="s">
        <v>7663</v>
      </c>
      <c r="C2767" s="16">
        <v>9674874.0</v>
      </c>
      <c r="D2767" s="16">
        <v>156.0</v>
      </c>
    </row>
    <row r="2768">
      <c r="A2768" s="8">
        <v>3.0</v>
      </c>
      <c r="B2768" s="15" t="s">
        <v>7663</v>
      </c>
      <c r="C2768" s="16">
        <v>423560.0</v>
      </c>
      <c r="D2768" s="16">
        <v>0.0</v>
      </c>
    </row>
    <row r="2769">
      <c r="A2769" s="8">
        <v>3.0</v>
      </c>
      <c r="B2769" s="15" t="s">
        <v>7663</v>
      </c>
      <c r="C2769" s="16">
        <v>1.4959891E7</v>
      </c>
      <c r="D2769" s="16">
        <v>0.0</v>
      </c>
    </row>
    <row r="2770">
      <c r="A2770" s="8">
        <v>3.0</v>
      </c>
      <c r="B2770" s="15" t="s">
        <v>7663</v>
      </c>
      <c r="C2770" s="16">
        <v>9036109.0</v>
      </c>
      <c r="D2770" s="16">
        <v>156.0</v>
      </c>
    </row>
    <row r="2771">
      <c r="A2771" s="8">
        <v>3.0</v>
      </c>
      <c r="B2771" s="15" t="s">
        <v>7663</v>
      </c>
      <c r="C2771" s="16">
        <v>8236676.0</v>
      </c>
      <c r="D2771" s="16">
        <v>2748.0</v>
      </c>
    </row>
    <row r="2772">
      <c r="A2772" s="8">
        <v>3.0</v>
      </c>
      <c r="B2772" s="15" t="s">
        <v>7663</v>
      </c>
      <c r="C2772" s="16">
        <v>1476639.0</v>
      </c>
      <c r="D2772" s="16">
        <v>156.0</v>
      </c>
    </row>
    <row r="2773">
      <c r="A2773" s="8">
        <v>3.0</v>
      </c>
      <c r="B2773" s="15" t="s">
        <v>7663</v>
      </c>
      <c r="C2773" s="16">
        <v>53746.0</v>
      </c>
      <c r="D2773" s="16">
        <v>156.0</v>
      </c>
    </row>
    <row r="2774">
      <c r="A2774" s="8">
        <v>3.0</v>
      </c>
      <c r="B2774" s="15" t="s">
        <v>7663</v>
      </c>
      <c r="C2774" s="16">
        <v>1.748011E7</v>
      </c>
      <c r="D2774" s="16">
        <v>156.0</v>
      </c>
    </row>
    <row r="2775">
      <c r="A2775" s="8">
        <v>3.0</v>
      </c>
      <c r="B2775" s="15" t="s">
        <v>7663</v>
      </c>
      <c r="C2775" s="16">
        <v>1.6768336E7</v>
      </c>
      <c r="D2775" s="16">
        <v>312.0</v>
      </c>
    </row>
    <row r="2776">
      <c r="A2776" s="8">
        <v>3.0</v>
      </c>
      <c r="B2776" s="15" t="s">
        <v>7663</v>
      </c>
      <c r="C2776" s="16">
        <v>91412.0</v>
      </c>
      <c r="D2776" s="16">
        <v>0.0</v>
      </c>
    </row>
    <row r="2777">
      <c r="A2777" s="8">
        <v>3.0</v>
      </c>
      <c r="B2777" s="15" t="s">
        <v>7663</v>
      </c>
      <c r="C2777" s="16">
        <v>432514.0</v>
      </c>
      <c r="D2777" s="16">
        <v>156.0</v>
      </c>
    </row>
    <row r="2778">
      <c r="A2778" s="8">
        <v>3.0</v>
      </c>
      <c r="B2778" s="15" t="s">
        <v>7663</v>
      </c>
      <c r="C2778" s="16">
        <v>8531054.0</v>
      </c>
      <c r="D2778" s="16">
        <v>0.0</v>
      </c>
    </row>
    <row r="2779">
      <c r="A2779" s="8">
        <v>3.0</v>
      </c>
      <c r="B2779" s="15" t="s">
        <v>7663</v>
      </c>
      <c r="C2779" s="16">
        <v>326647.0</v>
      </c>
      <c r="D2779" s="16">
        <v>449.0</v>
      </c>
    </row>
    <row r="2780">
      <c r="A2780" s="8">
        <v>3.0</v>
      </c>
      <c r="B2780" s="15" t="s">
        <v>7663</v>
      </c>
      <c r="C2780" s="16">
        <v>1.0675384E7</v>
      </c>
      <c r="D2780" s="16">
        <v>0.0</v>
      </c>
    </row>
    <row r="2781">
      <c r="A2781" s="8">
        <v>3.0</v>
      </c>
      <c r="B2781" s="15" t="s">
        <v>7663</v>
      </c>
      <c r="C2781" s="16">
        <v>2.1614523E7</v>
      </c>
      <c r="D2781" s="16">
        <v>156.0</v>
      </c>
    </row>
    <row r="2782">
      <c r="A2782" s="8">
        <v>3.0</v>
      </c>
      <c r="B2782" s="15" t="s">
        <v>7663</v>
      </c>
      <c r="C2782" s="16">
        <v>1.4712488E7</v>
      </c>
      <c r="D2782" s="16">
        <v>468.0</v>
      </c>
    </row>
    <row r="2783">
      <c r="A2783" s="8">
        <v>3.0</v>
      </c>
      <c r="B2783" s="15" t="s">
        <v>7663</v>
      </c>
      <c r="C2783" s="16">
        <v>2.2615484E7</v>
      </c>
      <c r="D2783" s="16">
        <v>0.0</v>
      </c>
    </row>
    <row r="2784">
      <c r="A2784" s="8">
        <v>3.0</v>
      </c>
      <c r="B2784" s="15" t="s">
        <v>7663</v>
      </c>
      <c r="C2784" s="16">
        <v>1.438422E7</v>
      </c>
      <c r="D2784" s="16">
        <v>156.0</v>
      </c>
    </row>
    <row r="2785">
      <c r="A2785" s="8">
        <v>3.0</v>
      </c>
      <c r="B2785" s="15" t="s">
        <v>7663</v>
      </c>
      <c r="C2785" s="16">
        <v>8238420.0</v>
      </c>
      <c r="D2785" s="16">
        <v>156.0</v>
      </c>
    </row>
    <row r="2786">
      <c r="A2786" s="8">
        <v>3.0</v>
      </c>
      <c r="B2786" s="15" t="s">
        <v>7663</v>
      </c>
      <c r="C2786" s="16">
        <v>1.82854E7</v>
      </c>
      <c r="D2786" s="16">
        <v>156.0</v>
      </c>
    </row>
    <row r="2787">
      <c r="A2787" s="8">
        <v>3.0</v>
      </c>
      <c r="B2787" s="15" t="s">
        <v>7663</v>
      </c>
      <c r="C2787" s="16">
        <v>1.7921704E7</v>
      </c>
      <c r="D2787" s="16">
        <v>0.0</v>
      </c>
    </row>
    <row r="2788">
      <c r="A2788" s="8">
        <v>3.0</v>
      </c>
      <c r="B2788" s="15" t="s">
        <v>7663</v>
      </c>
      <c r="C2788" s="16">
        <v>2.0130587E7</v>
      </c>
      <c r="D2788" s="16">
        <v>156.0</v>
      </c>
    </row>
    <row r="2789">
      <c r="A2789" s="8">
        <v>3.0</v>
      </c>
      <c r="B2789" s="15" t="s">
        <v>7663</v>
      </c>
      <c r="C2789" s="16">
        <v>2724930.0</v>
      </c>
      <c r="D2789" s="16">
        <v>156.0</v>
      </c>
    </row>
    <row r="2790">
      <c r="A2790" s="8">
        <v>3.0</v>
      </c>
      <c r="B2790" s="15" t="s">
        <v>7663</v>
      </c>
      <c r="C2790" s="16">
        <v>774536.0</v>
      </c>
      <c r="D2790" s="16">
        <v>0.0</v>
      </c>
    </row>
    <row r="2791">
      <c r="A2791" s="8">
        <v>3.0</v>
      </c>
      <c r="B2791" s="15" t="s">
        <v>7663</v>
      </c>
      <c r="C2791" s="16">
        <v>1674365.0</v>
      </c>
      <c r="D2791" s="16">
        <v>0.0</v>
      </c>
    </row>
    <row r="2792">
      <c r="A2792" s="8">
        <v>3.0</v>
      </c>
      <c r="B2792" s="15" t="s">
        <v>7663</v>
      </c>
      <c r="C2792" s="16">
        <v>1.9404637E7</v>
      </c>
      <c r="D2792" s="16">
        <v>0.0</v>
      </c>
    </row>
    <row r="2793">
      <c r="A2793" s="8">
        <v>3.0</v>
      </c>
      <c r="B2793" s="15" t="s">
        <v>7663</v>
      </c>
      <c r="C2793" s="16">
        <v>9880036.0</v>
      </c>
      <c r="D2793" s="16">
        <v>156.0</v>
      </c>
    </row>
    <row r="2794">
      <c r="A2794" s="8">
        <v>3.0</v>
      </c>
      <c r="B2794" s="15" t="s">
        <v>7663</v>
      </c>
      <c r="C2794" s="16">
        <v>125598.0</v>
      </c>
      <c r="D2794" s="16">
        <v>156.0</v>
      </c>
    </row>
    <row r="2795">
      <c r="A2795" s="8">
        <v>3.0</v>
      </c>
      <c r="B2795" s="15" t="s">
        <v>7663</v>
      </c>
      <c r="C2795" s="16">
        <v>1.4203786E7</v>
      </c>
      <c r="D2795" s="16">
        <v>0.0</v>
      </c>
    </row>
    <row r="2796">
      <c r="A2796" s="8">
        <v>3.0</v>
      </c>
      <c r="B2796" s="15" t="s">
        <v>7663</v>
      </c>
      <c r="C2796" s="16">
        <v>593355.0</v>
      </c>
      <c r="D2796" s="16">
        <v>0.0</v>
      </c>
    </row>
    <row r="2797">
      <c r="A2797" s="8">
        <v>3.0</v>
      </c>
      <c r="B2797" s="15" t="s">
        <v>7663</v>
      </c>
      <c r="C2797" s="16">
        <v>3447440.0</v>
      </c>
      <c r="D2797" s="16">
        <v>36.0</v>
      </c>
    </row>
    <row r="2798">
      <c r="A2798" s="8">
        <v>3.0</v>
      </c>
      <c r="B2798" s="15" t="s">
        <v>7663</v>
      </c>
      <c r="C2798" s="16">
        <v>9696768.0</v>
      </c>
      <c r="D2798" s="16">
        <v>605.0</v>
      </c>
    </row>
    <row r="2799">
      <c r="A2799" s="8">
        <v>3.0</v>
      </c>
      <c r="B2799" s="15" t="s">
        <v>7663</v>
      </c>
      <c r="C2799" s="16">
        <v>2.0729265E7</v>
      </c>
      <c r="D2799" s="16">
        <v>0.0</v>
      </c>
    </row>
    <row r="2800">
      <c r="A2800" s="8">
        <v>3.0</v>
      </c>
      <c r="B2800" s="15" t="s">
        <v>7663</v>
      </c>
      <c r="C2800" s="16">
        <v>9815724.0</v>
      </c>
      <c r="D2800" s="16">
        <v>449.0</v>
      </c>
    </row>
    <row r="2801">
      <c r="A2801" s="8">
        <v>3.0</v>
      </c>
      <c r="B2801" s="15" t="s">
        <v>7663</v>
      </c>
      <c r="C2801" s="16">
        <v>2.0775459E7</v>
      </c>
      <c r="D2801" s="16">
        <v>0.0</v>
      </c>
    </row>
    <row r="2802">
      <c r="A2802" s="8">
        <v>3.0</v>
      </c>
      <c r="B2802" s="15" t="s">
        <v>7663</v>
      </c>
      <c r="C2802" s="16">
        <v>700791.0</v>
      </c>
      <c r="D2802" s="16">
        <v>156.0</v>
      </c>
    </row>
    <row r="2803">
      <c r="A2803" s="8">
        <v>3.0</v>
      </c>
      <c r="B2803" s="15" t="s">
        <v>7663</v>
      </c>
      <c r="C2803" s="16">
        <v>445525.0</v>
      </c>
      <c r="D2803" s="16">
        <v>0.0</v>
      </c>
    </row>
    <row r="2804">
      <c r="A2804" s="8">
        <v>3.0</v>
      </c>
      <c r="B2804" s="15" t="s">
        <v>7663</v>
      </c>
      <c r="C2804" s="16">
        <v>40558.0</v>
      </c>
      <c r="D2804" s="16">
        <v>312.0</v>
      </c>
    </row>
    <row r="2805">
      <c r="A2805" s="8">
        <v>3.0</v>
      </c>
      <c r="B2805" s="15" t="s">
        <v>7663</v>
      </c>
      <c r="C2805" s="16">
        <v>991501.0</v>
      </c>
      <c r="D2805" s="16">
        <v>0.0</v>
      </c>
    </row>
    <row r="2806">
      <c r="A2806" s="8">
        <v>3.0</v>
      </c>
      <c r="B2806" s="15" t="s">
        <v>7663</v>
      </c>
      <c r="C2806" s="16">
        <v>5883634.0</v>
      </c>
      <c r="D2806" s="16">
        <v>0.0</v>
      </c>
    </row>
    <row r="2807">
      <c r="A2807" s="8">
        <v>3.0</v>
      </c>
      <c r="B2807" s="15" t="s">
        <v>7663</v>
      </c>
      <c r="C2807" s="16">
        <v>2971724.0</v>
      </c>
      <c r="D2807" s="16">
        <v>0.0</v>
      </c>
    </row>
    <row r="2808">
      <c r="A2808" s="8">
        <v>3.0</v>
      </c>
      <c r="B2808" s="15" t="s">
        <v>7663</v>
      </c>
      <c r="C2808" s="16">
        <v>1.0153914E7</v>
      </c>
      <c r="D2808" s="16">
        <v>156.0</v>
      </c>
    </row>
    <row r="2809">
      <c r="A2809" s="8">
        <v>3.0</v>
      </c>
      <c r="B2809" s="15" t="s">
        <v>7663</v>
      </c>
      <c r="C2809" s="16">
        <v>1.0305448E7</v>
      </c>
      <c r="D2809" s="16">
        <v>156.0</v>
      </c>
    </row>
    <row r="2810">
      <c r="A2810" s="8">
        <v>3.0</v>
      </c>
      <c r="B2810" s="15" t="s">
        <v>7663</v>
      </c>
      <c r="C2810" s="16">
        <v>1.4936671E7</v>
      </c>
      <c r="D2810" s="16">
        <v>0.0</v>
      </c>
    </row>
    <row r="2811">
      <c r="A2811" s="8">
        <v>3.0</v>
      </c>
      <c r="B2811" s="15" t="s">
        <v>7663</v>
      </c>
      <c r="C2811" s="16">
        <v>1.6630893E7</v>
      </c>
      <c r="D2811" s="16">
        <v>0.0</v>
      </c>
    </row>
    <row r="2812">
      <c r="A2812" s="8">
        <v>3.0</v>
      </c>
      <c r="B2812" s="15" t="s">
        <v>7663</v>
      </c>
      <c r="C2812" s="16">
        <v>4161096.0</v>
      </c>
      <c r="D2812" s="16">
        <v>156.0</v>
      </c>
    </row>
    <row r="2813">
      <c r="A2813" s="8">
        <v>3.0</v>
      </c>
      <c r="B2813" s="15" t="s">
        <v>7663</v>
      </c>
      <c r="C2813" s="16">
        <v>134632.0</v>
      </c>
      <c r="D2813" s="16">
        <v>156.0</v>
      </c>
    </row>
    <row r="2814">
      <c r="A2814" s="8">
        <v>3.0</v>
      </c>
      <c r="B2814" s="15" t="s">
        <v>7663</v>
      </c>
      <c r="C2814" s="16">
        <v>6074284.0</v>
      </c>
      <c r="D2814" s="16">
        <v>156.0</v>
      </c>
    </row>
    <row r="2815">
      <c r="A2815" s="8">
        <v>3.0</v>
      </c>
      <c r="B2815" s="15" t="s">
        <v>7663</v>
      </c>
      <c r="C2815" s="16">
        <v>9821586.0</v>
      </c>
      <c r="D2815" s="16">
        <v>0.0</v>
      </c>
    </row>
    <row r="2816">
      <c r="A2816" s="8">
        <v>3.0</v>
      </c>
      <c r="B2816" s="15" t="s">
        <v>7663</v>
      </c>
      <c r="C2816" s="16">
        <v>1.0057958E7</v>
      </c>
      <c r="D2816" s="16">
        <v>0.0</v>
      </c>
    </row>
    <row r="2817">
      <c r="A2817" s="8">
        <v>3.0</v>
      </c>
      <c r="B2817" s="15" t="s">
        <v>7663</v>
      </c>
      <c r="C2817" s="16">
        <v>630335.0</v>
      </c>
      <c r="D2817" s="16">
        <v>0.0</v>
      </c>
    </row>
    <row r="2818">
      <c r="A2818" s="8">
        <v>3.0</v>
      </c>
      <c r="B2818" s="15" t="s">
        <v>7663</v>
      </c>
      <c r="C2818" s="16">
        <v>9102289.0</v>
      </c>
      <c r="D2818" s="16">
        <v>449.0</v>
      </c>
    </row>
    <row r="2819">
      <c r="A2819" s="8">
        <v>3.0</v>
      </c>
      <c r="B2819" s="15" t="s">
        <v>7663</v>
      </c>
      <c r="C2819" s="16">
        <v>9941760.0</v>
      </c>
      <c r="D2819" s="16">
        <v>0.0</v>
      </c>
    </row>
    <row r="2820">
      <c r="A2820" s="8">
        <v>3.0</v>
      </c>
      <c r="B2820" s="15" t="s">
        <v>7663</v>
      </c>
      <c r="C2820" s="16">
        <v>732238.0</v>
      </c>
      <c r="D2820" s="16">
        <v>0.0</v>
      </c>
    </row>
    <row r="2821">
      <c r="A2821" s="8">
        <v>3.0</v>
      </c>
      <c r="B2821" s="15" t="s">
        <v>7663</v>
      </c>
      <c r="C2821" s="16">
        <v>3545724.0</v>
      </c>
      <c r="D2821" s="16">
        <v>0.0</v>
      </c>
    </row>
    <row r="2822">
      <c r="A2822" s="8">
        <v>3.0</v>
      </c>
      <c r="B2822" s="15" t="s">
        <v>7663</v>
      </c>
      <c r="C2822" s="16">
        <v>1.4802136E7</v>
      </c>
      <c r="D2822" s="16">
        <v>0.0</v>
      </c>
    </row>
    <row r="2823">
      <c r="A2823" s="8">
        <v>3.0</v>
      </c>
      <c r="B2823" s="15" t="s">
        <v>7663</v>
      </c>
      <c r="C2823" s="16">
        <v>2.0077197E7</v>
      </c>
      <c r="D2823" s="16">
        <v>0.0</v>
      </c>
    </row>
    <row r="2824">
      <c r="A2824" s="8">
        <v>3.0</v>
      </c>
      <c r="B2824" s="15" t="s">
        <v>7663</v>
      </c>
      <c r="C2824" s="16">
        <v>200814.0</v>
      </c>
      <c r="D2824" s="16">
        <v>0.0</v>
      </c>
    </row>
    <row r="2825">
      <c r="A2825" s="8">
        <v>3.0</v>
      </c>
      <c r="B2825" s="15" t="s">
        <v>7663</v>
      </c>
      <c r="C2825" s="16">
        <v>9966774.0</v>
      </c>
      <c r="D2825" s="16">
        <v>449.0</v>
      </c>
    </row>
    <row r="2826">
      <c r="A2826" s="8">
        <v>3.0</v>
      </c>
      <c r="B2826" s="15" t="s">
        <v>7663</v>
      </c>
      <c r="C2826" s="16">
        <v>4869254.0</v>
      </c>
      <c r="D2826" s="16">
        <v>456.0</v>
      </c>
    </row>
    <row r="2827">
      <c r="A2827" s="8">
        <v>3.0</v>
      </c>
      <c r="B2827" s="15" t="s">
        <v>7663</v>
      </c>
      <c r="C2827" s="16">
        <v>1059331.0</v>
      </c>
      <c r="D2827" s="16">
        <v>156.0</v>
      </c>
    </row>
    <row r="2828">
      <c r="A2828" s="8">
        <v>3.0</v>
      </c>
      <c r="B2828" s="15" t="s">
        <v>7663</v>
      </c>
      <c r="C2828" s="16">
        <v>324005.0</v>
      </c>
      <c r="D2828" s="16">
        <v>312.0</v>
      </c>
    </row>
    <row r="2829">
      <c r="A2829" s="8">
        <v>3.0</v>
      </c>
      <c r="B2829" s="15" t="s">
        <v>7663</v>
      </c>
      <c r="C2829" s="16">
        <v>457785.0</v>
      </c>
      <c r="D2829" s="16">
        <v>156.0</v>
      </c>
    </row>
    <row r="2830">
      <c r="A2830" s="8">
        <v>3.0</v>
      </c>
      <c r="B2830" s="15" t="s">
        <v>7663</v>
      </c>
      <c r="C2830" s="16">
        <v>1.6766378E7</v>
      </c>
      <c r="D2830" s="16">
        <v>0.0</v>
      </c>
    </row>
    <row r="2831">
      <c r="A2831" s="8">
        <v>3.0</v>
      </c>
      <c r="B2831" s="15" t="s">
        <v>7663</v>
      </c>
      <c r="C2831" s="16">
        <v>1.9750605E7</v>
      </c>
      <c r="D2831" s="16">
        <v>0.0</v>
      </c>
    </row>
    <row r="2832">
      <c r="A2832" s="8">
        <v>3.0</v>
      </c>
      <c r="B2832" s="15" t="s">
        <v>7663</v>
      </c>
      <c r="C2832" s="16">
        <v>725230.0</v>
      </c>
      <c r="D2832" s="16">
        <v>0.0</v>
      </c>
    </row>
    <row r="2833">
      <c r="A2833" s="8">
        <v>3.0</v>
      </c>
      <c r="B2833" s="15" t="s">
        <v>7663</v>
      </c>
      <c r="C2833" s="16">
        <v>1.5219649E7</v>
      </c>
      <c r="D2833" s="16">
        <v>0.0</v>
      </c>
    </row>
    <row r="2834">
      <c r="A2834" s="8">
        <v>3.0</v>
      </c>
      <c r="B2834" s="15" t="s">
        <v>7663</v>
      </c>
      <c r="C2834" s="16">
        <v>1.8648281E7</v>
      </c>
      <c r="D2834" s="16">
        <v>0.0</v>
      </c>
    </row>
    <row r="2835">
      <c r="A2835" s="8">
        <v>3.0</v>
      </c>
      <c r="B2835" s="15" t="s">
        <v>7663</v>
      </c>
      <c r="C2835" s="16">
        <v>244892.0</v>
      </c>
      <c r="D2835" s="16">
        <v>0.0</v>
      </c>
    </row>
    <row r="2836">
      <c r="A2836" s="8">
        <v>3.0</v>
      </c>
      <c r="B2836" s="15" t="s">
        <v>7663</v>
      </c>
      <c r="C2836" s="16">
        <v>2.2028764E7</v>
      </c>
      <c r="D2836" s="16">
        <v>13011.0</v>
      </c>
    </row>
    <row r="2837">
      <c r="A2837" s="13"/>
      <c r="B2837" s="17"/>
      <c r="C2837" s="13"/>
      <c r="D2837" s="13"/>
    </row>
  </sheetData>
  <autoFilter ref="$A$1:$D$283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18</v>
      </c>
      <c r="B1" s="18" t="s">
        <v>17</v>
      </c>
      <c r="C1" s="18" t="s">
        <v>7665</v>
      </c>
      <c r="D1" s="18" t="s">
        <v>15</v>
      </c>
      <c r="E1" s="18" t="s">
        <v>7666</v>
      </c>
      <c r="F1" s="18" t="s">
        <v>7662</v>
      </c>
    </row>
    <row r="2">
      <c r="A2" s="14">
        <v>100.0</v>
      </c>
      <c r="B2" s="10">
        <v>44562.0</v>
      </c>
      <c r="C2" s="14">
        <v>6.0</v>
      </c>
      <c r="D2" s="14">
        <v>21.0</v>
      </c>
      <c r="E2" s="14">
        <v>119.0</v>
      </c>
      <c r="F2" s="14">
        <v>53.0</v>
      </c>
    </row>
    <row r="3">
      <c r="A3" s="14">
        <v>100.0</v>
      </c>
      <c r="B3" s="10">
        <v>44563.0</v>
      </c>
      <c r="C3" s="14">
        <v>2.0</v>
      </c>
      <c r="D3" s="14">
        <v>21.0</v>
      </c>
      <c r="E3" s="14">
        <v>200.0</v>
      </c>
      <c r="F3" s="14">
        <v>18.0</v>
      </c>
    </row>
    <row r="4">
      <c r="A4" s="14">
        <v>100.0</v>
      </c>
      <c r="B4" s="10">
        <v>44564.0</v>
      </c>
      <c r="C4" s="14">
        <v>6.0</v>
      </c>
      <c r="D4" s="14">
        <v>21.0</v>
      </c>
      <c r="E4" s="14">
        <v>193.0</v>
      </c>
      <c r="F4" s="14">
        <v>42.0</v>
      </c>
    </row>
    <row r="5">
      <c r="A5" s="14">
        <v>100.0</v>
      </c>
      <c r="B5" s="10">
        <v>44565.0</v>
      </c>
      <c r="C5" s="14">
        <v>2.0</v>
      </c>
      <c r="D5" s="14">
        <v>21.0</v>
      </c>
      <c r="E5" s="14">
        <v>143.0</v>
      </c>
      <c r="F5" s="14">
        <v>38.0</v>
      </c>
    </row>
    <row r="6">
      <c r="A6" s="14">
        <v>100.0</v>
      </c>
      <c r="B6" s="10">
        <v>44566.0</v>
      </c>
      <c r="C6" s="14">
        <v>2.0</v>
      </c>
      <c r="D6" s="14">
        <v>21.0</v>
      </c>
      <c r="E6" s="14">
        <v>190.0</v>
      </c>
      <c r="F6" s="14">
        <v>40.0</v>
      </c>
    </row>
    <row r="7">
      <c r="A7" s="14">
        <v>100.0</v>
      </c>
      <c r="B7" s="10">
        <v>44567.0</v>
      </c>
      <c r="C7" s="14">
        <v>1.0</v>
      </c>
      <c r="D7" s="14">
        <v>21.0</v>
      </c>
      <c r="E7" s="14">
        <v>40.0</v>
      </c>
      <c r="F7" s="14">
        <v>30.0</v>
      </c>
    </row>
    <row r="8">
      <c r="A8" s="14">
        <v>100.0</v>
      </c>
      <c r="B8" s="10">
        <v>44568.0</v>
      </c>
      <c r="C8" s="14">
        <v>0.0</v>
      </c>
      <c r="D8" s="14">
        <v>21.0</v>
      </c>
      <c r="E8" s="14">
        <v>198.0</v>
      </c>
      <c r="F8" s="14">
        <v>40.0</v>
      </c>
    </row>
    <row r="9">
      <c r="A9" s="14">
        <v>101.0</v>
      </c>
      <c r="B9" s="10">
        <v>44576.0</v>
      </c>
      <c r="C9" s="14">
        <v>0.0</v>
      </c>
      <c r="D9" s="14">
        <v>30.0</v>
      </c>
      <c r="E9" s="14">
        <v>42.0</v>
      </c>
      <c r="F9" s="14">
        <v>14.0</v>
      </c>
    </row>
    <row r="10">
      <c r="A10" s="14">
        <v>101.0</v>
      </c>
      <c r="B10" s="10">
        <v>44573.0</v>
      </c>
      <c r="C10" s="14">
        <v>5.0</v>
      </c>
      <c r="D10" s="14">
        <v>30.0</v>
      </c>
      <c r="E10" s="14">
        <v>6.0</v>
      </c>
      <c r="F10" s="14">
        <v>52.0</v>
      </c>
    </row>
    <row r="11">
      <c r="A11" s="14">
        <v>101.0</v>
      </c>
      <c r="B11" s="10">
        <v>44587.0</v>
      </c>
      <c r="C11" s="14">
        <v>4.0</v>
      </c>
      <c r="D11" s="14">
        <v>30.0</v>
      </c>
      <c r="E11" s="14">
        <v>45.0</v>
      </c>
      <c r="F11" s="14">
        <v>49.0</v>
      </c>
    </row>
    <row r="12">
      <c r="A12" s="14">
        <v>102.0</v>
      </c>
      <c r="B12" s="10">
        <v>44570.0</v>
      </c>
      <c r="C12" s="14">
        <v>2.0</v>
      </c>
      <c r="D12" s="14">
        <v>34.0</v>
      </c>
      <c r="E12" s="14">
        <v>111.0</v>
      </c>
      <c r="F12" s="14">
        <v>24.0</v>
      </c>
    </row>
    <row r="13">
      <c r="A13" s="14">
        <v>102.0</v>
      </c>
      <c r="B13" s="10">
        <v>44566.0</v>
      </c>
      <c r="C13" s="14">
        <v>2.0</v>
      </c>
      <c r="D13" s="14">
        <v>34.0</v>
      </c>
      <c r="E13" s="14">
        <v>100.0</v>
      </c>
      <c r="F13" s="14">
        <v>47.0</v>
      </c>
    </row>
    <row r="14">
      <c r="A14" s="14">
        <v>102.0</v>
      </c>
      <c r="B14" s="10">
        <v>44562.0</v>
      </c>
      <c r="C14" s="14">
        <v>5.0</v>
      </c>
      <c r="D14" s="14">
        <v>34.0</v>
      </c>
      <c r="E14" s="14">
        <v>55.0</v>
      </c>
      <c r="F14" s="14">
        <v>11.0</v>
      </c>
    </row>
    <row r="15">
      <c r="A15" s="14">
        <v>102.0</v>
      </c>
      <c r="B15" s="10">
        <v>44581.0</v>
      </c>
      <c r="C15" s="14">
        <v>6.0</v>
      </c>
      <c r="D15" s="14">
        <v>34.0</v>
      </c>
      <c r="E15" s="14">
        <v>19.0</v>
      </c>
      <c r="F15" s="14">
        <v>3.0</v>
      </c>
    </row>
    <row r="16">
      <c r="A16" s="14">
        <v>102.0</v>
      </c>
      <c r="B16" s="10">
        <v>44589.0</v>
      </c>
      <c r="C16" s="14">
        <v>3.0</v>
      </c>
      <c r="D16" s="14">
        <v>34.0</v>
      </c>
      <c r="E16" s="14">
        <v>43.0</v>
      </c>
      <c r="F16" s="14">
        <v>8.0</v>
      </c>
    </row>
    <row r="17">
      <c r="A17" s="14">
        <v>103.0</v>
      </c>
      <c r="B17" s="10">
        <v>44568.0</v>
      </c>
      <c r="C17" s="14">
        <v>2.0</v>
      </c>
      <c r="D17" s="14">
        <v>36.0</v>
      </c>
      <c r="E17" s="14">
        <v>184.0</v>
      </c>
      <c r="F17" s="14">
        <v>18.0</v>
      </c>
    </row>
    <row r="18">
      <c r="A18" s="14">
        <v>103.0</v>
      </c>
      <c r="B18" s="10">
        <v>44565.0</v>
      </c>
      <c r="C18" s="14">
        <v>1.0</v>
      </c>
      <c r="D18" s="14">
        <v>36.0</v>
      </c>
      <c r="E18" s="14">
        <v>84.0</v>
      </c>
      <c r="F18" s="14">
        <v>59.0</v>
      </c>
    </row>
    <row r="19">
      <c r="A19" s="14">
        <v>103.0</v>
      </c>
      <c r="B19" s="10">
        <v>44587.0</v>
      </c>
      <c r="C19" s="14">
        <v>3.0</v>
      </c>
      <c r="D19" s="14">
        <v>36.0</v>
      </c>
      <c r="E19" s="14">
        <v>108.0</v>
      </c>
      <c r="F19" s="14">
        <v>29.0</v>
      </c>
    </row>
    <row r="20">
      <c r="A20" s="14">
        <v>103.0</v>
      </c>
      <c r="B20" s="10">
        <v>44578.0</v>
      </c>
      <c r="C20" s="14">
        <v>4.0</v>
      </c>
      <c r="D20" s="14">
        <v>36.0</v>
      </c>
      <c r="E20" s="14">
        <v>133.0</v>
      </c>
      <c r="F20" s="14">
        <v>32.0</v>
      </c>
    </row>
    <row r="21">
      <c r="A21" s="14">
        <v>104.0</v>
      </c>
      <c r="B21" s="10">
        <v>44581.0</v>
      </c>
      <c r="C21" s="14">
        <v>3.0</v>
      </c>
      <c r="D21" s="14">
        <v>21.0</v>
      </c>
      <c r="E21" s="14">
        <v>146.0</v>
      </c>
      <c r="F21" s="14">
        <v>39.0</v>
      </c>
    </row>
    <row r="22">
      <c r="A22" s="14">
        <v>104.0</v>
      </c>
      <c r="B22" s="10">
        <v>44564.0</v>
      </c>
      <c r="C22" s="14">
        <v>6.0</v>
      </c>
      <c r="D22" s="14">
        <v>21.0</v>
      </c>
      <c r="E22" s="14">
        <v>70.0</v>
      </c>
      <c r="F22" s="14">
        <v>27.0</v>
      </c>
    </row>
    <row r="23">
      <c r="A23" s="14">
        <v>104.0</v>
      </c>
      <c r="B23" s="10">
        <v>44574.0</v>
      </c>
      <c r="C23" s="14">
        <v>1.0</v>
      </c>
      <c r="D23" s="14">
        <v>21.0</v>
      </c>
      <c r="E23" s="14">
        <v>12.0</v>
      </c>
      <c r="F23" s="14">
        <v>53.0</v>
      </c>
    </row>
    <row r="24">
      <c r="A24" s="14">
        <v>104.0</v>
      </c>
      <c r="B24" s="10">
        <v>44562.0</v>
      </c>
      <c r="C24" s="14">
        <v>1.0</v>
      </c>
      <c r="D24" s="14">
        <v>21.0</v>
      </c>
      <c r="E24" s="14">
        <v>149.0</v>
      </c>
      <c r="F24" s="14">
        <v>5.0</v>
      </c>
    </row>
    <row r="25">
      <c r="A25" s="14">
        <v>104.0</v>
      </c>
      <c r="B25" s="10">
        <v>44563.0</v>
      </c>
      <c r="C25" s="14">
        <v>5.0</v>
      </c>
      <c r="D25" s="14">
        <v>21.0</v>
      </c>
      <c r="E25" s="14">
        <v>46.0</v>
      </c>
      <c r="F25" s="14">
        <v>44.0</v>
      </c>
    </row>
    <row r="26">
      <c r="A26" s="14">
        <v>105.0</v>
      </c>
      <c r="B26" s="10">
        <v>44575.0</v>
      </c>
      <c r="C26" s="14">
        <v>1.0</v>
      </c>
      <c r="D26" s="14">
        <v>32.0</v>
      </c>
      <c r="E26" s="14">
        <v>117.0</v>
      </c>
      <c r="F26" s="14">
        <v>13.0</v>
      </c>
    </row>
    <row r="27">
      <c r="A27" s="14">
        <v>105.0</v>
      </c>
      <c r="B27" s="10">
        <v>44572.0</v>
      </c>
      <c r="C27" s="14">
        <v>2.0</v>
      </c>
      <c r="D27" s="14">
        <v>32.0</v>
      </c>
      <c r="E27" s="14">
        <v>0.0</v>
      </c>
      <c r="F27" s="14">
        <v>39.0</v>
      </c>
    </row>
    <row r="28">
      <c r="A28" s="14">
        <v>105.0</v>
      </c>
      <c r="B28" s="10">
        <v>44588.0</v>
      </c>
      <c r="C28" s="14">
        <v>2.0</v>
      </c>
      <c r="D28" s="14">
        <v>32.0</v>
      </c>
      <c r="E28" s="14">
        <v>121.0</v>
      </c>
      <c r="F28" s="14">
        <v>50.0</v>
      </c>
    </row>
    <row r="29">
      <c r="A29" s="14">
        <v>105.0</v>
      </c>
      <c r="B29" s="10">
        <v>44578.0</v>
      </c>
      <c r="C29" s="14">
        <v>2.0</v>
      </c>
      <c r="D29" s="14">
        <v>32.0</v>
      </c>
      <c r="E29" s="14">
        <v>84.0</v>
      </c>
      <c r="F29" s="14">
        <v>19.0</v>
      </c>
    </row>
    <row r="30">
      <c r="A30" s="14">
        <v>105.0</v>
      </c>
      <c r="B30" s="10">
        <v>44569.0</v>
      </c>
      <c r="C30" s="14">
        <v>1.0</v>
      </c>
      <c r="D30" s="14">
        <v>32.0</v>
      </c>
      <c r="E30" s="14">
        <v>40.0</v>
      </c>
      <c r="F30" s="14">
        <v>48.0</v>
      </c>
    </row>
    <row r="31">
      <c r="A31" s="14">
        <v>105.0</v>
      </c>
      <c r="B31" s="10">
        <v>44583.0</v>
      </c>
      <c r="C31" s="14">
        <v>2.0</v>
      </c>
      <c r="D31" s="14">
        <v>32.0</v>
      </c>
      <c r="E31" s="14">
        <v>61.0</v>
      </c>
      <c r="F31" s="14">
        <v>46.0</v>
      </c>
    </row>
    <row r="32">
      <c r="A32" s="14">
        <v>106.0</v>
      </c>
      <c r="B32" s="10">
        <v>44574.0</v>
      </c>
      <c r="C32" s="14">
        <v>3.0</v>
      </c>
      <c r="D32" s="14">
        <v>25.0</v>
      </c>
      <c r="E32" s="14">
        <v>21.0</v>
      </c>
      <c r="F32" s="14">
        <v>33.0</v>
      </c>
    </row>
    <row r="33">
      <c r="A33" s="14">
        <v>106.0</v>
      </c>
      <c r="B33" s="10">
        <v>44582.0</v>
      </c>
      <c r="C33" s="14">
        <v>0.0</v>
      </c>
      <c r="D33" s="14">
        <v>25.0</v>
      </c>
      <c r="E33" s="14">
        <v>173.0</v>
      </c>
      <c r="F33" s="14">
        <v>19.0</v>
      </c>
    </row>
    <row r="34">
      <c r="A34" s="14">
        <v>106.0</v>
      </c>
      <c r="B34" s="10">
        <v>44567.0</v>
      </c>
      <c r="C34" s="14">
        <v>6.0</v>
      </c>
      <c r="D34" s="14">
        <v>25.0</v>
      </c>
      <c r="E34" s="14">
        <v>1.0</v>
      </c>
      <c r="F34" s="14">
        <v>45.0</v>
      </c>
    </row>
    <row r="35">
      <c r="A35" s="14">
        <v>106.0</v>
      </c>
      <c r="B35" s="10">
        <v>44585.0</v>
      </c>
      <c r="C35" s="14">
        <v>6.0</v>
      </c>
      <c r="D35" s="14">
        <v>25.0</v>
      </c>
      <c r="E35" s="14">
        <v>157.0</v>
      </c>
      <c r="F35" s="14">
        <v>31.0</v>
      </c>
    </row>
    <row r="36">
      <c r="A36" s="14">
        <v>106.0</v>
      </c>
      <c r="B36" s="10">
        <v>44571.0</v>
      </c>
      <c r="C36" s="14">
        <v>4.0</v>
      </c>
      <c r="D36" s="14">
        <v>25.0</v>
      </c>
      <c r="E36" s="14">
        <v>42.0</v>
      </c>
      <c r="F36" s="14">
        <v>26.0</v>
      </c>
    </row>
    <row r="37">
      <c r="A37" s="14">
        <v>106.0</v>
      </c>
      <c r="B37" s="10">
        <v>44586.0</v>
      </c>
      <c r="C37" s="14">
        <v>0.0</v>
      </c>
      <c r="D37" s="14">
        <v>25.0</v>
      </c>
      <c r="E37" s="14">
        <v>113.0</v>
      </c>
      <c r="F37" s="14">
        <v>1.0</v>
      </c>
    </row>
    <row r="38">
      <c r="A38" s="14">
        <v>106.0</v>
      </c>
      <c r="B38" s="10">
        <v>44573.0</v>
      </c>
      <c r="C38" s="14">
        <v>4.0</v>
      </c>
      <c r="D38" s="14">
        <v>25.0</v>
      </c>
      <c r="E38" s="14">
        <v>197.0</v>
      </c>
      <c r="F38" s="14">
        <v>7.0</v>
      </c>
    </row>
    <row r="39">
      <c r="A39" s="14">
        <v>106.0</v>
      </c>
      <c r="B39" s="10">
        <v>44578.0</v>
      </c>
      <c r="C39" s="14">
        <v>0.0</v>
      </c>
      <c r="D39" s="14">
        <v>25.0</v>
      </c>
      <c r="E39" s="14">
        <v>35.0</v>
      </c>
      <c r="F39" s="14">
        <v>12.0</v>
      </c>
    </row>
    <row r="40">
      <c r="A40" s="14">
        <v>107.0</v>
      </c>
      <c r="B40" s="10">
        <v>44590.0</v>
      </c>
      <c r="C40" s="14">
        <v>2.0</v>
      </c>
      <c r="D40" s="14">
        <v>28.0</v>
      </c>
      <c r="E40" s="14">
        <v>149.0</v>
      </c>
      <c r="F40" s="14">
        <v>47.0</v>
      </c>
    </row>
    <row r="41">
      <c r="A41" s="14">
        <v>107.0</v>
      </c>
      <c r="B41" s="10">
        <v>44562.0</v>
      </c>
      <c r="C41" s="14">
        <v>2.0</v>
      </c>
      <c r="D41" s="14">
        <v>28.0</v>
      </c>
      <c r="E41" s="14">
        <v>62.0</v>
      </c>
      <c r="F41" s="14">
        <v>16.0</v>
      </c>
    </row>
    <row r="42">
      <c r="A42" s="14">
        <v>107.0</v>
      </c>
      <c r="B42" s="10">
        <v>44584.0</v>
      </c>
      <c r="C42" s="14">
        <v>4.0</v>
      </c>
      <c r="D42" s="14">
        <v>28.0</v>
      </c>
      <c r="E42" s="14">
        <v>179.0</v>
      </c>
      <c r="F42" s="14">
        <v>19.0</v>
      </c>
    </row>
    <row r="43">
      <c r="A43" s="14">
        <v>108.0</v>
      </c>
      <c r="B43" s="10">
        <v>44574.0</v>
      </c>
      <c r="C43" s="14">
        <v>3.0</v>
      </c>
      <c r="D43" s="14">
        <v>21.0</v>
      </c>
      <c r="E43" s="14">
        <v>39.0</v>
      </c>
      <c r="F43" s="14">
        <v>26.0</v>
      </c>
    </row>
    <row r="44">
      <c r="A44" s="14">
        <v>108.0</v>
      </c>
      <c r="B44" s="10">
        <v>44586.0</v>
      </c>
      <c r="C44" s="14">
        <v>2.0</v>
      </c>
      <c r="D44" s="14">
        <v>21.0</v>
      </c>
      <c r="E44" s="14">
        <v>47.0</v>
      </c>
      <c r="F44" s="14">
        <v>26.0</v>
      </c>
    </row>
    <row r="45">
      <c r="A45" s="14">
        <v>108.0</v>
      </c>
      <c r="B45" s="10">
        <v>44571.0</v>
      </c>
      <c r="C45" s="14">
        <v>1.0</v>
      </c>
      <c r="D45" s="14">
        <v>21.0</v>
      </c>
      <c r="E45" s="14">
        <v>109.0</v>
      </c>
      <c r="F45" s="14">
        <v>14.0</v>
      </c>
    </row>
    <row r="46">
      <c r="A46" s="14">
        <v>108.0</v>
      </c>
      <c r="B46" s="10">
        <v>44568.0</v>
      </c>
      <c r="C46" s="14">
        <v>5.0</v>
      </c>
      <c r="D46" s="14">
        <v>21.0</v>
      </c>
      <c r="E46" s="14">
        <v>162.0</v>
      </c>
      <c r="F46" s="14">
        <v>6.0</v>
      </c>
    </row>
    <row r="47">
      <c r="A47" s="14">
        <v>109.0</v>
      </c>
      <c r="B47" s="10">
        <v>44576.0</v>
      </c>
      <c r="C47" s="14">
        <v>6.0</v>
      </c>
      <c r="D47" s="14">
        <v>28.0</v>
      </c>
      <c r="E47" s="14">
        <v>116.0</v>
      </c>
      <c r="F47" s="14">
        <v>58.0</v>
      </c>
    </row>
    <row r="48">
      <c r="A48" s="14">
        <v>109.0</v>
      </c>
      <c r="B48" s="10">
        <v>44562.0</v>
      </c>
      <c r="C48" s="14">
        <v>0.0</v>
      </c>
      <c r="D48" s="14">
        <v>28.0</v>
      </c>
      <c r="E48" s="14">
        <v>157.0</v>
      </c>
      <c r="F48" s="14">
        <v>25.0</v>
      </c>
    </row>
    <row r="49">
      <c r="A49" s="14">
        <v>109.0</v>
      </c>
      <c r="B49" s="10">
        <v>44567.0</v>
      </c>
      <c r="C49" s="14">
        <v>4.0</v>
      </c>
      <c r="D49" s="14">
        <v>28.0</v>
      </c>
      <c r="E49" s="14">
        <v>16.0</v>
      </c>
      <c r="F49" s="14">
        <v>26.0</v>
      </c>
    </row>
    <row r="50">
      <c r="A50" s="14">
        <v>109.0</v>
      </c>
      <c r="B50" s="10">
        <v>44584.0</v>
      </c>
      <c r="C50" s="14">
        <v>4.0</v>
      </c>
      <c r="D50" s="14">
        <v>28.0</v>
      </c>
      <c r="E50" s="14">
        <v>147.0</v>
      </c>
      <c r="F50" s="14">
        <v>45.0</v>
      </c>
    </row>
    <row r="51">
      <c r="A51" s="14">
        <v>109.0</v>
      </c>
      <c r="B51" s="10">
        <v>44578.0</v>
      </c>
      <c r="C51" s="14">
        <v>6.0</v>
      </c>
      <c r="D51" s="14">
        <v>28.0</v>
      </c>
      <c r="E51" s="14">
        <v>69.0</v>
      </c>
      <c r="F51" s="14">
        <v>34.0</v>
      </c>
    </row>
    <row r="52">
      <c r="A52" s="14">
        <v>109.0</v>
      </c>
      <c r="B52" s="10">
        <v>44581.0</v>
      </c>
      <c r="C52" s="14">
        <v>5.0</v>
      </c>
      <c r="D52" s="14">
        <v>28.0</v>
      </c>
      <c r="E52" s="14">
        <v>59.0</v>
      </c>
      <c r="F52" s="14">
        <v>30.0</v>
      </c>
    </row>
    <row r="53">
      <c r="A53" s="14">
        <v>110.0</v>
      </c>
      <c r="B53" s="10">
        <v>44575.0</v>
      </c>
      <c r="C53" s="14">
        <v>2.0</v>
      </c>
      <c r="D53" s="14">
        <v>20.0</v>
      </c>
      <c r="E53" s="14">
        <v>150.0</v>
      </c>
      <c r="F53" s="14">
        <v>9.0</v>
      </c>
    </row>
    <row r="54">
      <c r="A54" s="14">
        <v>110.0</v>
      </c>
      <c r="B54" s="10">
        <v>44571.0</v>
      </c>
      <c r="C54" s="14">
        <v>5.0</v>
      </c>
      <c r="D54" s="14">
        <v>20.0</v>
      </c>
      <c r="E54" s="14">
        <v>71.0</v>
      </c>
      <c r="F54" s="14">
        <v>56.0</v>
      </c>
    </row>
    <row r="55">
      <c r="A55" s="14">
        <v>111.0</v>
      </c>
      <c r="B55" s="10">
        <v>44567.0</v>
      </c>
      <c r="C55" s="14">
        <v>4.0</v>
      </c>
      <c r="D55" s="14">
        <v>31.0</v>
      </c>
      <c r="E55" s="14">
        <v>91.0</v>
      </c>
      <c r="F55" s="14">
        <v>2.0</v>
      </c>
    </row>
    <row r="56">
      <c r="A56" s="14">
        <v>111.0</v>
      </c>
      <c r="B56" s="10">
        <v>44565.0</v>
      </c>
      <c r="C56" s="14">
        <v>6.0</v>
      </c>
      <c r="D56" s="14">
        <v>31.0</v>
      </c>
      <c r="E56" s="14">
        <v>89.0</v>
      </c>
      <c r="F56" s="14">
        <v>54.0</v>
      </c>
    </row>
    <row r="57">
      <c r="A57" s="14">
        <v>111.0</v>
      </c>
      <c r="B57" s="10">
        <v>44572.0</v>
      </c>
      <c r="C57" s="14">
        <v>6.0</v>
      </c>
      <c r="D57" s="14">
        <v>31.0</v>
      </c>
      <c r="E57" s="14">
        <v>47.0</v>
      </c>
      <c r="F57" s="14">
        <v>43.0</v>
      </c>
    </row>
    <row r="58">
      <c r="A58" s="14">
        <v>111.0</v>
      </c>
      <c r="B58" s="10">
        <v>44562.0</v>
      </c>
      <c r="C58" s="14">
        <v>0.0</v>
      </c>
      <c r="D58" s="14">
        <v>31.0</v>
      </c>
      <c r="E58" s="14">
        <v>13.0</v>
      </c>
      <c r="F58" s="14">
        <v>19.0</v>
      </c>
    </row>
    <row r="59">
      <c r="A59" s="14">
        <v>111.0</v>
      </c>
      <c r="B59" s="10">
        <v>44570.0</v>
      </c>
      <c r="C59" s="14">
        <v>5.0</v>
      </c>
      <c r="D59" s="14">
        <v>31.0</v>
      </c>
      <c r="E59" s="14">
        <v>13.0</v>
      </c>
      <c r="F59" s="14">
        <v>54.0</v>
      </c>
    </row>
    <row r="60">
      <c r="A60" s="14">
        <v>111.0</v>
      </c>
      <c r="B60" s="10">
        <v>44571.0</v>
      </c>
      <c r="C60" s="14">
        <v>6.0</v>
      </c>
      <c r="D60" s="14">
        <v>31.0</v>
      </c>
      <c r="E60" s="14">
        <v>146.0</v>
      </c>
      <c r="F60" s="14">
        <v>13.0</v>
      </c>
    </row>
    <row r="61">
      <c r="A61" s="14">
        <v>111.0</v>
      </c>
      <c r="B61" s="10">
        <v>44589.0</v>
      </c>
      <c r="C61" s="14">
        <v>4.0</v>
      </c>
      <c r="D61" s="14">
        <v>31.0</v>
      </c>
      <c r="E61" s="14">
        <v>35.0</v>
      </c>
      <c r="F61" s="14">
        <v>34.0</v>
      </c>
    </row>
    <row r="62">
      <c r="A62" s="14">
        <v>111.0</v>
      </c>
      <c r="B62" s="10">
        <v>44577.0</v>
      </c>
      <c r="C62" s="14">
        <v>3.0</v>
      </c>
      <c r="D62" s="14">
        <v>31.0</v>
      </c>
      <c r="E62" s="14">
        <v>24.0</v>
      </c>
      <c r="F62" s="14">
        <v>31.0</v>
      </c>
    </row>
    <row r="63">
      <c r="A63" s="14">
        <v>112.0</v>
      </c>
      <c r="B63" s="10">
        <v>44580.0</v>
      </c>
      <c r="C63" s="14">
        <v>3.0</v>
      </c>
      <c r="D63" s="14">
        <v>26.0</v>
      </c>
      <c r="E63" s="14">
        <v>1.0</v>
      </c>
      <c r="F63" s="14">
        <v>17.0</v>
      </c>
    </row>
    <row r="64">
      <c r="A64" s="14">
        <v>112.0</v>
      </c>
      <c r="B64" s="10">
        <v>44577.0</v>
      </c>
      <c r="C64" s="14">
        <v>3.0</v>
      </c>
      <c r="D64" s="14">
        <v>26.0</v>
      </c>
      <c r="E64" s="14">
        <v>155.0</v>
      </c>
      <c r="F64" s="14">
        <v>23.0</v>
      </c>
    </row>
    <row r="65">
      <c r="A65" s="14">
        <v>112.0</v>
      </c>
      <c r="B65" s="10">
        <v>44581.0</v>
      </c>
      <c r="C65" s="14">
        <v>4.0</v>
      </c>
      <c r="D65" s="14">
        <v>26.0</v>
      </c>
      <c r="E65" s="14">
        <v>186.0</v>
      </c>
      <c r="F65" s="14">
        <v>24.0</v>
      </c>
    </row>
    <row r="66">
      <c r="A66" s="14">
        <v>112.0</v>
      </c>
      <c r="B66" s="10">
        <v>44588.0</v>
      </c>
      <c r="C66" s="14">
        <v>3.0</v>
      </c>
      <c r="D66" s="14">
        <v>26.0</v>
      </c>
      <c r="E66" s="14">
        <v>156.0</v>
      </c>
      <c r="F66" s="14">
        <v>3.0</v>
      </c>
    </row>
    <row r="67">
      <c r="A67" s="14">
        <v>112.0</v>
      </c>
      <c r="B67" s="10">
        <v>44578.0</v>
      </c>
      <c r="C67" s="14">
        <v>2.0</v>
      </c>
      <c r="D67" s="14">
        <v>26.0</v>
      </c>
      <c r="E67" s="14">
        <v>64.0</v>
      </c>
      <c r="F67" s="14">
        <v>48.0</v>
      </c>
    </row>
    <row r="68">
      <c r="A68" s="14">
        <v>113.0</v>
      </c>
      <c r="B68" s="10">
        <v>44566.0</v>
      </c>
      <c r="C68" s="14">
        <v>1.0</v>
      </c>
      <c r="D68" s="14">
        <v>26.0</v>
      </c>
      <c r="E68" s="14">
        <v>14.0</v>
      </c>
      <c r="F68" s="14">
        <v>16.0</v>
      </c>
    </row>
    <row r="69">
      <c r="A69" s="14">
        <v>113.0</v>
      </c>
      <c r="B69" s="10">
        <v>44590.0</v>
      </c>
      <c r="C69" s="14">
        <v>6.0</v>
      </c>
      <c r="D69" s="14">
        <v>26.0</v>
      </c>
      <c r="E69" s="14">
        <v>23.0</v>
      </c>
      <c r="F69" s="14">
        <v>29.0</v>
      </c>
    </row>
    <row r="70">
      <c r="A70" s="14">
        <v>113.0</v>
      </c>
      <c r="B70" s="10">
        <v>44582.0</v>
      </c>
      <c r="C70" s="14">
        <v>2.0</v>
      </c>
      <c r="D70" s="14">
        <v>26.0</v>
      </c>
      <c r="E70" s="14">
        <v>105.0</v>
      </c>
      <c r="F70" s="14">
        <v>30.0</v>
      </c>
    </row>
    <row r="71">
      <c r="A71" s="14">
        <v>113.0</v>
      </c>
      <c r="B71" s="10">
        <v>44576.0</v>
      </c>
      <c r="C71" s="14">
        <v>0.0</v>
      </c>
      <c r="D71" s="14">
        <v>26.0</v>
      </c>
      <c r="E71" s="14">
        <v>88.0</v>
      </c>
      <c r="F71" s="14">
        <v>45.0</v>
      </c>
    </row>
    <row r="72">
      <c r="A72" s="14">
        <v>114.0</v>
      </c>
      <c r="B72" s="10">
        <v>44590.0</v>
      </c>
      <c r="C72" s="14">
        <v>3.0</v>
      </c>
      <c r="D72" s="14">
        <v>21.0</v>
      </c>
      <c r="E72" s="14">
        <v>183.0</v>
      </c>
      <c r="F72" s="14">
        <v>6.0</v>
      </c>
    </row>
    <row r="73">
      <c r="A73" s="14">
        <v>114.0</v>
      </c>
      <c r="B73" s="10">
        <v>44581.0</v>
      </c>
      <c r="C73" s="14">
        <v>3.0</v>
      </c>
      <c r="D73" s="14">
        <v>21.0</v>
      </c>
      <c r="E73" s="14">
        <v>183.0</v>
      </c>
      <c r="F73" s="14">
        <v>22.0</v>
      </c>
    </row>
    <row r="74">
      <c r="A74" s="14">
        <v>114.0</v>
      </c>
      <c r="B74" s="10">
        <v>44590.0</v>
      </c>
      <c r="C74" s="14">
        <v>6.0</v>
      </c>
      <c r="D74" s="14">
        <v>21.0</v>
      </c>
      <c r="E74" s="14">
        <v>73.0</v>
      </c>
      <c r="F74" s="14">
        <v>34.0</v>
      </c>
    </row>
    <row r="75">
      <c r="A75" s="14">
        <v>114.0</v>
      </c>
      <c r="B75" s="10">
        <v>44583.0</v>
      </c>
      <c r="C75" s="14">
        <v>6.0</v>
      </c>
      <c r="D75" s="14">
        <v>21.0</v>
      </c>
      <c r="E75" s="14">
        <v>145.0</v>
      </c>
      <c r="F75" s="14">
        <v>31.0</v>
      </c>
    </row>
    <row r="76">
      <c r="A76" s="14">
        <v>114.0</v>
      </c>
      <c r="B76" s="10">
        <v>44574.0</v>
      </c>
      <c r="C76" s="14">
        <v>1.0</v>
      </c>
      <c r="D76" s="14">
        <v>21.0</v>
      </c>
      <c r="E76" s="14">
        <v>51.0</v>
      </c>
      <c r="F76" s="14">
        <v>13.0</v>
      </c>
    </row>
    <row r="77">
      <c r="A77" s="14">
        <v>114.0</v>
      </c>
      <c r="B77" s="10">
        <v>44567.0</v>
      </c>
      <c r="C77" s="14">
        <v>0.0</v>
      </c>
      <c r="D77" s="14">
        <v>21.0</v>
      </c>
      <c r="E77" s="14">
        <v>2.0</v>
      </c>
      <c r="F77" s="14">
        <v>25.0</v>
      </c>
    </row>
    <row r="78">
      <c r="A78" s="14">
        <v>115.0</v>
      </c>
      <c r="B78" s="10">
        <v>44568.0</v>
      </c>
      <c r="C78" s="14">
        <v>3.0</v>
      </c>
      <c r="D78" s="14">
        <v>29.0</v>
      </c>
      <c r="E78" s="14">
        <v>60.0</v>
      </c>
      <c r="F78" s="14">
        <v>42.0</v>
      </c>
    </row>
    <row r="79">
      <c r="A79" s="14">
        <v>115.0</v>
      </c>
      <c r="B79" s="10">
        <v>44575.0</v>
      </c>
      <c r="C79" s="14">
        <v>0.0</v>
      </c>
      <c r="D79" s="14">
        <v>29.0</v>
      </c>
      <c r="E79" s="14">
        <v>68.0</v>
      </c>
      <c r="F79" s="14">
        <v>47.0</v>
      </c>
    </row>
    <row r="80">
      <c r="A80" s="14">
        <v>115.0</v>
      </c>
      <c r="B80" s="10">
        <v>44589.0</v>
      </c>
      <c r="C80" s="14">
        <v>3.0</v>
      </c>
      <c r="D80" s="14">
        <v>29.0</v>
      </c>
      <c r="E80" s="14">
        <v>152.0</v>
      </c>
      <c r="F80" s="14">
        <v>46.0</v>
      </c>
    </row>
    <row r="81">
      <c r="A81" s="14">
        <v>115.0</v>
      </c>
      <c r="B81" s="10">
        <v>44586.0</v>
      </c>
      <c r="C81" s="14">
        <v>3.0</v>
      </c>
      <c r="D81" s="14">
        <v>29.0</v>
      </c>
      <c r="E81" s="14">
        <v>143.0</v>
      </c>
      <c r="F81" s="14">
        <v>24.0</v>
      </c>
    </row>
    <row r="82">
      <c r="A82" s="14">
        <v>115.0</v>
      </c>
      <c r="B82" s="10">
        <v>44581.0</v>
      </c>
      <c r="C82" s="14">
        <v>4.0</v>
      </c>
      <c r="D82" s="14">
        <v>29.0</v>
      </c>
      <c r="E82" s="14">
        <v>13.0</v>
      </c>
      <c r="F82" s="14">
        <v>27.0</v>
      </c>
    </row>
    <row r="83">
      <c r="A83" s="14">
        <v>115.0</v>
      </c>
      <c r="B83" s="10">
        <v>44563.0</v>
      </c>
      <c r="C83" s="14">
        <v>0.0</v>
      </c>
      <c r="D83" s="14">
        <v>29.0</v>
      </c>
      <c r="E83" s="14">
        <v>189.0</v>
      </c>
      <c r="F83" s="14">
        <v>36.0</v>
      </c>
    </row>
    <row r="84">
      <c r="A84" s="14">
        <v>116.0</v>
      </c>
      <c r="B84" s="10">
        <v>44579.0</v>
      </c>
      <c r="C84" s="14">
        <v>2.0</v>
      </c>
      <c r="D84" s="14">
        <v>27.0</v>
      </c>
      <c r="E84" s="14">
        <v>17.0</v>
      </c>
      <c r="F84" s="14">
        <v>39.0</v>
      </c>
    </row>
    <row r="85">
      <c r="A85" s="14">
        <v>116.0</v>
      </c>
      <c r="B85" s="10">
        <v>44576.0</v>
      </c>
      <c r="C85" s="14">
        <v>6.0</v>
      </c>
      <c r="D85" s="14">
        <v>27.0</v>
      </c>
      <c r="E85" s="14">
        <v>11.0</v>
      </c>
      <c r="F85" s="14">
        <v>28.0</v>
      </c>
    </row>
    <row r="86">
      <c r="A86" s="14">
        <v>116.0</v>
      </c>
      <c r="B86" s="10">
        <v>44584.0</v>
      </c>
      <c r="C86" s="14">
        <v>5.0</v>
      </c>
      <c r="D86" s="14">
        <v>27.0</v>
      </c>
      <c r="E86" s="14">
        <v>4.0</v>
      </c>
      <c r="F86" s="14">
        <v>50.0</v>
      </c>
    </row>
    <row r="87">
      <c r="A87" s="14">
        <v>116.0</v>
      </c>
      <c r="B87" s="10">
        <v>44582.0</v>
      </c>
      <c r="C87" s="14">
        <v>0.0</v>
      </c>
      <c r="D87" s="14">
        <v>27.0</v>
      </c>
      <c r="E87" s="14">
        <v>104.0</v>
      </c>
      <c r="F87" s="14">
        <v>19.0</v>
      </c>
    </row>
    <row r="88">
      <c r="A88" s="14">
        <v>116.0</v>
      </c>
      <c r="B88" s="10">
        <v>44575.0</v>
      </c>
      <c r="C88" s="14">
        <v>4.0</v>
      </c>
      <c r="D88" s="14">
        <v>27.0</v>
      </c>
      <c r="E88" s="14">
        <v>168.0</v>
      </c>
      <c r="F88" s="14">
        <v>51.0</v>
      </c>
    </row>
    <row r="89">
      <c r="A89" s="14">
        <v>117.0</v>
      </c>
      <c r="B89" s="10">
        <v>44571.0</v>
      </c>
      <c r="C89" s="14">
        <v>0.0</v>
      </c>
      <c r="D89" s="14">
        <v>30.0</v>
      </c>
      <c r="E89" s="14">
        <v>142.0</v>
      </c>
      <c r="F89" s="14">
        <v>59.0</v>
      </c>
    </row>
    <row r="90">
      <c r="A90" s="14">
        <v>117.0</v>
      </c>
      <c r="B90" s="10">
        <v>44568.0</v>
      </c>
      <c r="C90" s="14">
        <v>0.0</v>
      </c>
      <c r="D90" s="14">
        <v>30.0</v>
      </c>
      <c r="E90" s="14">
        <v>162.0</v>
      </c>
      <c r="F90" s="14">
        <v>41.0</v>
      </c>
    </row>
    <row r="91">
      <c r="A91" s="14">
        <v>117.0</v>
      </c>
      <c r="B91" s="10">
        <v>44590.0</v>
      </c>
      <c r="C91" s="14">
        <v>5.0</v>
      </c>
      <c r="D91" s="14">
        <v>30.0</v>
      </c>
      <c r="E91" s="14">
        <v>154.0</v>
      </c>
      <c r="F91" s="14">
        <v>33.0</v>
      </c>
    </row>
    <row r="92">
      <c r="A92" s="14">
        <v>118.0</v>
      </c>
      <c r="B92" s="10">
        <v>44563.0</v>
      </c>
      <c r="C92" s="14">
        <v>0.0</v>
      </c>
      <c r="D92" s="14">
        <v>25.0</v>
      </c>
      <c r="E92" s="14">
        <v>63.0</v>
      </c>
      <c r="F92" s="14">
        <v>4.0</v>
      </c>
    </row>
    <row r="93">
      <c r="A93" s="14">
        <v>118.0</v>
      </c>
      <c r="B93" s="10">
        <v>44567.0</v>
      </c>
      <c r="C93" s="14">
        <v>0.0</v>
      </c>
      <c r="D93" s="14">
        <v>25.0</v>
      </c>
      <c r="E93" s="14">
        <v>55.0</v>
      </c>
      <c r="F93" s="14">
        <v>11.0</v>
      </c>
    </row>
    <row r="94">
      <c r="A94" s="14">
        <v>118.0</v>
      </c>
      <c r="B94" s="10">
        <v>44564.0</v>
      </c>
      <c r="C94" s="14">
        <v>1.0</v>
      </c>
      <c r="D94" s="14">
        <v>25.0</v>
      </c>
      <c r="E94" s="14">
        <v>97.0</v>
      </c>
      <c r="F94" s="14">
        <v>29.0</v>
      </c>
    </row>
    <row r="95">
      <c r="A95" s="14">
        <v>118.0</v>
      </c>
      <c r="B95" s="10">
        <v>44571.0</v>
      </c>
      <c r="C95" s="14">
        <v>4.0</v>
      </c>
      <c r="D95" s="14">
        <v>25.0</v>
      </c>
      <c r="E95" s="14">
        <v>48.0</v>
      </c>
      <c r="F95" s="14">
        <v>57.0</v>
      </c>
    </row>
    <row r="96">
      <c r="A96" s="14">
        <v>118.0</v>
      </c>
      <c r="B96" s="10">
        <v>44568.0</v>
      </c>
      <c r="C96" s="14">
        <v>0.0</v>
      </c>
      <c r="D96" s="14">
        <v>25.0</v>
      </c>
      <c r="E96" s="14">
        <v>10.0</v>
      </c>
      <c r="F96" s="14">
        <v>6.0</v>
      </c>
    </row>
    <row r="97">
      <c r="A97" s="14">
        <v>118.0</v>
      </c>
      <c r="B97" s="10">
        <v>44565.0</v>
      </c>
      <c r="C97" s="14">
        <v>0.0</v>
      </c>
      <c r="D97" s="14">
        <v>25.0</v>
      </c>
      <c r="E97" s="14">
        <v>27.0</v>
      </c>
      <c r="F97" s="14">
        <v>51.0</v>
      </c>
    </row>
    <row r="98">
      <c r="A98" s="14">
        <v>119.0</v>
      </c>
      <c r="B98" s="10">
        <v>44569.0</v>
      </c>
      <c r="C98" s="14">
        <v>6.0</v>
      </c>
      <c r="D98" s="14">
        <v>35.0</v>
      </c>
      <c r="E98" s="14">
        <v>141.0</v>
      </c>
      <c r="F98" s="14">
        <v>46.0</v>
      </c>
    </row>
    <row r="99">
      <c r="A99" s="14">
        <v>119.0</v>
      </c>
      <c r="B99" s="10">
        <v>44566.0</v>
      </c>
      <c r="C99" s="14">
        <v>1.0</v>
      </c>
      <c r="D99" s="14">
        <v>35.0</v>
      </c>
      <c r="E99" s="14">
        <v>170.0</v>
      </c>
      <c r="F99" s="14">
        <v>47.0</v>
      </c>
    </row>
    <row r="100">
      <c r="A100" s="14">
        <v>120.0</v>
      </c>
      <c r="B100" s="10">
        <v>44582.0</v>
      </c>
      <c r="C100" s="14">
        <v>4.0</v>
      </c>
      <c r="D100" s="14">
        <v>22.0</v>
      </c>
      <c r="E100" s="14">
        <v>74.0</v>
      </c>
      <c r="F100" s="14">
        <v>17.0</v>
      </c>
    </row>
    <row r="101">
      <c r="A101" s="14">
        <v>120.0</v>
      </c>
      <c r="B101" s="10">
        <v>44583.0</v>
      </c>
      <c r="C101" s="14">
        <v>2.0</v>
      </c>
      <c r="D101" s="14">
        <v>22.0</v>
      </c>
      <c r="E101" s="14">
        <v>161.0</v>
      </c>
      <c r="F101" s="14">
        <v>40.0</v>
      </c>
    </row>
    <row r="102">
      <c r="A102" s="14">
        <v>120.0</v>
      </c>
      <c r="B102" s="10">
        <v>44591.0</v>
      </c>
      <c r="C102" s="14">
        <v>0.0</v>
      </c>
      <c r="D102" s="14">
        <v>22.0</v>
      </c>
      <c r="E102" s="14">
        <v>113.0</v>
      </c>
      <c r="F102" s="14">
        <v>37.0</v>
      </c>
    </row>
    <row r="103">
      <c r="A103" s="14">
        <v>120.0</v>
      </c>
      <c r="B103" s="10">
        <v>44563.0</v>
      </c>
      <c r="C103" s="14">
        <v>3.0</v>
      </c>
      <c r="D103" s="14">
        <v>22.0</v>
      </c>
      <c r="E103" s="14">
        <v>105.0</v>
      </c>
      <c r="F103" s="14">
        <v>48.0</v>
      </c>
    </row>
    <row r="104">
      <c r="A104" s="14">
        <v>120.0</v>
      </c>
      <c r="B104" s="10">
        <v>44590.0</v>
      </c>
      <c r="C104" s="14">
        <v>1.0</v>
      </c>
      <c r="D104" s="14">
        <v>22.0</v>
      </c>
      <c r="E104" s="14">
        <v>91.0</v>
      </c>
      <c r="F104" s="14">
        <v>39.0</v>
      </c>
    </row>
    <row r="105">
      <c r="A105" s="14">
        <v>120.0</v>
      </c>
      <c r="B105" s="10">
        <v>44575.0</v>
      </c>
      <c r="C105" s="14">
        <v>6.0</v>
      </c>
      <c r="D105" s="14">
        <v>22.0</v>
      </c>
      <c r="E105" s="14">
        <v>159.0</v>
      </c>
      <c r="F105" s="14">
        <v>32.0</v>
      </c>
    </row>
    <row r="106">
      <c r="A106" s="14">
        <v>120.0</v>
      </c>
      <c r="B106" s="10">
        <v>44566.0</v>
      </c>
      <c r="C106" s="14">
        <v>4.0</v>
      </c>
      <c r="D106" s="14">
        <v>22.0</v>
      </c>
      <c r="E106" s="14">
        <v>2.0</v>
      </c>
      <c r="F106" s="14">
        <v>2.0</v>
      </c>
    </row>
    <row r="107">
      <c r="A107" s="14">
        <v>120.0</v>
      </c>
      <c r="B107" s="10">
        <v>44574.0</v>
      </c>
      <c r="C107" s="14">
        <v>4.0</v>
      </c>
      <c r="D107" s="14">
        <v>22.0</v>
      </c>
      <c r="E107" s="14">
        <v>158.0</v>
      </c>
      <c r="F107" s="14">
        <v>12.0</v>
      </c>
    </row>
    <row r="108">
      <c r="A108" s="14">
        <v>120.0</v>
      </c>
      <c r="B108" s="10">
        <v>44585.0</v>
      </c>
      <c r="C108" s="14">
        <v>1.0</v>
      </c>
      <c r="D108" s="14">
        <v>22.0</v>
      </c>
      <c r="E108" s="14">
        <v>76.0</v>
      </c>
      <c r="F108" s="14">
        <v>24.0</v>
      </c>
    </row>
    <row r="109">
      <c r="A109" s="14">
        <v>121.0</v>
      </c>
      <c r="B109" s="10">
        <v>44564.0</v>
      </c>
      <c r="C109" s="14">
        <v>3.0</v>
      </c>
      <c r="D109" s="14">
        <v>28.0</v>
      </c>
      <c r="E109" s="14">
        <v>22.0</v>
      </c>
      <c r="F109" s="14">
        <v>3.0</v>
      </c>
    </row>
    <row r="110">
      <c r="A110" s="14">
        <v>121.0</v>
      </c>
      <c r="B110" s="10">
        <v>44578.0</v>
      </c>
      <c r="C110" s="14">
        <v>5.0</v>
      </c>
      <c r="D110" s="14">
        <v>28.0</v>
      </c>
      <c r="E110" s="14">
        <v>162.0</v>
      </c>
      <c r="F110" s="14">
        <v>4.0</v>
      </c>
    </row>
    <row r="111">
      <c r="A111" s="14">
        <v>121.0</v>
      </c>
      <c r="B111" s="10">
        <v>44571.0</v>
      </c>
      <c r="C111" s="14">
        <v>6.0</v>
      </c>
      <c r="D111" s="14">
        <v>28.0</v>
      </c>
      <c r="E111" s="14">
        <v>13.0</v>
      </c>
      <c r="F111" s="14">
        <v>30.0</v>
      </c>
    </row>
    <row r="112">
      <c r="A112" s="14">
        <v>121.0</v>
      </c>
      <c r="B112" s="10">
        <v>44573.0</v>
      </c>
      <c r="C112" s="14">
        <v>5.0</v>
      </c>
      <c r="D112" s="14">
        <v>28.0</v>
      </c>
      <c r="E112" s="14">
        <v>19.0</v>
      </c>
      <c r="F112" s="14">
        <v>12.0</v>
      </c>
    </row>
    <row r="113">
      <c r="A113" s="14">
        <v>121.0</v>
      </c>
      <c r="B113" s="10">
        <v>44572.0</v>
      </c>
      <c r="C113" s="14">
        <v>2.0</v>
      </c>
      <c r="D113" s="14">
        <v>28.0</v>
      </c>
      <c r="E113" s="14">
        <v>4.0</v>
      </c>
      <c r="F113" s="14">
        <v>23.0</v>
      </c>
    </row>
    <row r="114">
      <c r="A114" s="14">
        <v>122.0</v>
      </c>
      <c r="B114" s="10">
        <v>44569.0</v>
      </c>
      <c r="C114" s="14">
        <v>2.0</v>
      </c>
      <c r="D114" s="14">
        <v>35.0</v>
      </c>
      <c r="E114" s="14">
        <v>146.0</v>
      </c>
      <c r="F114" s="14">
        <v>36.0</v>
      </c>
    </row>
    <row r="115">
      <c r="A115" s="14">
        <v>122.0</v>
      </c>
      <c r="B115" s="10">
        <v>44588.0</v>
      </c>
      <c r="C115" s="14">
        <v>2.0</v>
      </c>
      <c r="D115" s="14">
        <v>35.0</v>
      </c>
      <c r="E115" s="14">
        <v>179.0</v>
      </c>
      <c r="F115" s="14">
        <v>36.0</v>
      </c>
    </row>
    <row r="116">
      <c r="A116" s="14">
        <v>123.0</v>
      </c>
      <c r="B116" s="10">
        <v>44581.0</v>
      </c>
      <c r="C116" s="14">
        <v>5.0</v>
      </c>
      <c r="D116" s="14">
        <v>31.0</v>
      </c>
      <c r="E116" s="14">
        <v>42.0</v>
      </c>
      <c r="F116" s="14">
        <v>10.0</v>
      </c>
    </row>
    <row r="117">
      <c r="A117" s="14">
        <v>123.0</v>
      </c>
      <c r="B117" s="10">
        <v>44573.0</v>
      </c>
      <c r="C117" s="14">
        <v>3.0</v>
      </c>
      <c r="D117" s="14">
        <v>31.0</v>
      </c>
      <c r="E117" s="14">
        <v>121.0</v>
      </c>
      <c r="F117" s="14">
        <v>15.0</v>
      </c>
    </row>
    <row r="118">
      <c r="A118" s="14">
        <v>123.0</v>
      </c>
      <c r="B118" s="10">
        <v>44579.0</v>
      </c>
      <c r="C118" s="14">
        <v>2.0</v>
      </c>
      <c r="D118" s="14">
        <v>31.0</v>
      </c>
      <c r="E118" s="14">
        <v>117.0</v>
      </c>
      <c r="F118" s="14">
        <v>31.0</v>
      </c>
    </row>
    <row r="119">
      <c r="A119" s="14">
        <v>123.0</v>
      </c>
      <c r="B119" s="10">
        <v>44580.0</v>
      </c>
      <c r="C119" s="14">
        <v>4.0</v>
      </c>
      <c r="D119" s="14">
        <v>31.0</v>
      </c>
      <c r="E119" s="14">
        <v>191.0</v>
      </c>
      <c r="F119" s="14">
        <v>53.0</v>
      </c>
    </row>
    <row r="120">
      <c r="A120" s="14">
        <v>123.0</v>
      </c>
      <c r="B120" s="10">
        <v>44571.0</v>
      </c>
      <c r="C120" s="14">
        <v>6.0</v>
      </c>
      <c r="D120" s="14">
        <v>31.0</v>
      </c>
      <c r="E120" s="14">
        <v>99.0</v>
      </c>
      <c r="F120" s="14">
        <v>1.0</v>
      </c>
    </row>
    <row r="121">
      <c r="A121" s="14">
        <v>123.0</v>
      </c>
      <c r="B121" s="10">
        <v>44572.0</v>
      </c>
      <c r="C121" s="14">
        <v>2.0</v>
      </c>
      <c r="D121" s="14">
        <v>31.0</v>
      </c>
      <c r="E121" s="14">
        <v>66.0</v>
      </c>
      <c r="F121" s="14">
        <v>53.0</v>
      </c>
    </row>
    <row r="122">
      <c r="A122" s="14">
        <v>123.0</v>
      </c>
      <c r="B122" s="10">
        <v>44565.0</v>
      </c>
      <c r="C122" s="14">
        <v>6.0</v>
      </c>
      <c r="D122" s="14">
        <v>31.0</v>
      </c>
      <c r="E122" s="14">
        <v>163.0</v>
      </c>
      <c r="F122" s="14">
        <v>48.0</v>
      </c>
    </row>
    <row r="123">
      <c r="A123" s="14">
        <v>123.0</v>
      </c>
      <c r="B123" s="10">
        <v>44591.0</v>
      </c>
      <c r="C123" s="14">
        <v>5.0</v>
      </c>
      <c r="D123" s="14">
        <v>31.0</v>
      </c>
      <c r="E123" s="14">
        <v>31.0</v>
      </c>
      <c r="F123" s="14">
        <v>37.0</v>
      </c>
    </row>
    <row r="124">
      <c r="A124" s="14">
        <v>124.0</v>
      </c>
      <c r="B124" s="10">
        <v>44588.0</v>
      </c>
      <c r="C124" s="14">
        <v>3.0</v>
      </c>
      <c r="D124" s="14">
        <v>36.0</v>
      </c>
      <c r="E124" s="14">
        <v>38.0</v>
      </c>
      <c r="F124" s="14">
        <v>38.0</v>
      </c>
    </row>
    <row r="125">
      <c r="A125" s="14">
        <v>124.0</v>
      </c>
      <c r="B125" s="10">
        <v>44576.0</v>
      </c>
      <c r="C125" s="14">
        <v>5.0</v>
      </c>
      <c r="D125" s="14">
        <v>36.0</v>
      </c>
      <c r="E125" s="14">
        <v>179.0</v>
      </c>
      <c r="F125" s="14">
        <v>36.0</v>
      </c>
    </row>
    <row r="126">
      <c r="A126" s="14">
        <v>124.0</v>
      </c>
      <c r="B126" s="10">
        <v>44575.0</v>
      </c>
      <c r="C126" s="14">
        <v>6.0</v>
      </c>
      <c r="D126" s="14">
        <v>36.0</v>
      </c>
      <c r="E126" s="14">
        <v>72.0</v>
      </c>
      <c r="F126" s="14">
        <v>40.0</v>
      </c>
    </row>
    <row r="127">
      <c r="A127" s="14">
        <v>124.0</v>
      </c>
      <c r="B127" s="10">
        <v>44570.0</v>
      </c>
      <c r="C127" s="14">
        <v>0.0</v>
      </c>
      <c r="D127" s="14">
        <v>36.0</v>
      </c>
      <c r="E127" s="14">
        <v>127.0</v>
      </c>
      <c r="F127" s="14">
        <v>53.0</v>
      </c>
    </row>
    <row r="128">
      <c r="A128" s="14">
        <v>124.0</v>
      </c>
      <c r="B128" s="10">
        <v>44586.0</v>
      </c>
      <c r="C128" s="14">
        <v>5.0</v>
      </c>
      <c r="D128" s="14">
        <v>36.0</v>
      </c>
      <c r="E128" s="14">
        <v>94.0</v>
      </c>
      <c r="F128" s="14">
        <v>30.0</v>
      </c>
    </row>
    <row r="129">
      <c r="A129" s="14">
        <v>124.0</v>
      </c>
      <c r="B129" s="10">
        <v>44575.0</v>
      </c>
      <c r="C129" s="14">
        <v>5.0</v>
      </c>
      <c r="D129" s="14">
        <v>36.0</v>
      </c>
      <c r="E129" s="14">
        <v>97.0</v>
      </c>
      <c r="F129" s="14">
        <v>38.0</v>
      </c>
    </row>
    <row r="130">
      <c r="A130" s="14">
        <v>125.0</v>
      </c>
      <c r="B130" s="10">
        <v>44568.0</v>
      </c>
      <c r="C130" s="14">
        <v>4.0</v>
      </c>
      <c r="D130" s="14">
        <v>30.0</v>
      </c>
      <c r="E130" s="14">
        <v>1.0</v>
      </c>
      <c r="F130" s="14">
        <v>37.0</v>
      </c>
    </row>
    <row r="131">
      <c r="A131" s="14">
        <v>125.0</v>
      </c>
      <c r="B131" s="10">
        <v>44591.0</v>
      </c>
      <c r="C131" s="14">
        <v>0.0</v>
      </c>
      <c r="D131" s="14">
        <v>30.0</v>
      </c>
      <c r="E131" s="14">
        <v>130.0</v>
      </c>
      <c r="F131" s="14">
        <v>0.0</v>
      </c>
    </row>
    <row r="132">
      <c r="A132" s="14">
        <v>125.0</v>
      </c>
      <c r="B132" s="10">
        <v>44573.0</v>
      </c>
      <c r="C132" s="14">
        <v>2.0</v>
      </c>
      <c r="D132" s="14">
        <v>30.0</v>
      </c>
      <c r="E132" s="14">
        <v>175.0</v>
      </c>
      <c r="F132" s="14">
        <v>58.0</v>
      </c>
    </row>
    <row r="133">
      <c r="A133" s="14">
        <v>125.0</v>
      </c>
      <c r="B133" s="10">
        <v>44572.0</v>
      </c>
      <c r="C133" s="14">
        <v>3.0</v>
      </c>
      <c r="D133" s="14">
        <v>30.0</v>
      </c>
      <c r="E133" s="14">
        <v>7.0</v>
      </c>
      <c r="F133" s="14">
        <v>34.0</v>
      </c>
    </row>
    <row r="134">
      <c r="A134" s="14">
        <v>126.0</v>
      </c>
      <c r="B134" s="10">
        <v>44582.0</v>
      </c>
      <c r="C134" s="14">
        <v>3.0</v>
      </c>
      <c r="D134" s="14">
        <v>26.0</v>
      </c>
      <c r="E134" s="14">
        <v>98.0</v>
      </c>
      <c r="F134" s="14">
        <v>16.0</v>
      </c>
    </row>
    <row r="135">
      <c r="A135" s="14">
        <v>126.0</v>
      </c>
      <c r="B135" s="10">
        <v>44591.0</v>
      </c>
      <c r="C135" s="14">
        <v>6.0</v>
      </c>
      <c r="D135" s="14">
        <v>26.0</v>
      </c>
      <c r="E135" s="14">
        <v>51.0</v>
      </c>
      <c r="F135" s="14">
        <v>26.0</v>
      </c>
    </row>
    <row r="136">
      <c r="A136" s="14">
        <v>126.0</v>
      </c>
      <c r="B136" s="10">
        <v>44584.0</v>
      </c>
      <c r="C136" s="14">
        <v>0.0</v>
      </c>
      <c r="D136" s="14">
        <v>26.0</v>
      </c>
      <c r="E136" s="14">
        <v>6.0</v>
      </c>
      <c r="F136" s="14">
        <v>10.0</v>
      </c>
    </row>
    <row r="137">
      <c r="A137" s="14">
        <v>126.0</v>
      </c>
      <c r="B137" s="10">
        <v>44586.0</v>
      </c>
      <c r="C137" s="14">
        <v>6.0</v>
      </c>
      <c r="D137" s="14">
        <v>26.0</v>
      </c>
      <c r="E137" s="14">
        <v>23.0</v>
      </c>
      <c r="F137" s="14">
        <v>51.0</v>
      </c>
    </row>
    <row r="138">
      <c r="A138" s="14">
        <v>126.0</v>
      </c>
      <c r="B138" s="10">
        <v>44565.0</v>
      </c>
      <c r="C138" s="14">
        <v>4.0</v>
      </c>
      <c r="D138" s="14">
        <v>26.0</v>
      </c>
      <c r="E138" s="14">
        <v>137.0</v>
      </c>
      <c r="F138" s="14">
        <v>52.0</v>
      </c>
    </row>
    <row r="139">
      <c r="A139" s="14">
        <v>126.0</v>
      </c>
      <c r="B139" s="10">
        <v>44576.0</v>
      </c>
      <c r="C139" s="14">
        <v>2.0</v>
      </c>
      <c r="D139" s="14">
        <v>26.0</v>
      </c>
      <c r="E139" s="14">
        <v>53.0</v>
      </c>
      <c r="F139" s="14">
        <v>3.0</v>
      </c>
    </row>
    <row r="140">
      <c r="A140" s="14">
        <v>126.0</v>
      </c>
      <c r="B140" s="10">
        <v>44569.0</v>
      </c>
      <c r="C140" s="14">
        <v>1.0</v>
      </c>
      <c r="D140" s="14">
        <v>26.0</v>
      </c>
      <c r="E140" s="14">
        <v>179.0</v>
      </c>
      <c r="F140" s="14">
        <v>28.0</v>
      </c>
    </row>
    <row r="141">
      <c r="A141" s="14">
        <v>127.0</v>
      </c>
      <c r="B141" s="10">
        <v>44569.0</v>
      </c>
      <c r="C141" s="14">
        <v>2.0</v>
      </c>
      <c r="D141" s="14">
        <v>36.0</v>
      </c>
      <c r="E141" s="14">
        <v>32.0</v>
      </c>
      <c r="F141" s="14">
        <v>55.0</v>
      </c>
    </row>
    <row r="142">
      <c r="A142" s="14">
        <v>127.0</v>
      </c>
      <c r="B142" s="10">
        <v>44571.0</v>
      </c>
      <c r="C142" s="14">
        <v>4.0</v>
      </c>
      <c r="D142" s="14">
        <v>36.0</v>
      </c>
      <c r="E142" s="14">
        <v>150.0</v>
      </c>
      <c r="F142" s="14">
        <v>14.0</v>
      </c>
    </row>
    <row r="143">
      <c r="A143" s="14">
        <v>128.0</v>
      </c>
      <c r="B143" s="10">
        <v>44565.0</v>
      </c>
      <c r="C143" s="14">
        <v>0.0</v>
      </c>
      <c r="D143" s="14">
        <v>29.0</v>
      </c>
      <c r="E143" s="14">
        <v>122.0</v>
      </c>
      <c r="F143" s="14">
        <v>28.0</v>
      </c>
    </row>
    <row r="144">
      <c r="A144" s="14">
        <v>128.0</v>
      </c>
      <c r="B144" s="10">
        <v>44569.0</v>
      </c>
      <c r="C144" s="14">
        <v>3.0</v>
      </c>
      <c r="D144" s="14">
        <v>29.0</v>
      </c>
      <c r="E144" s="14">
        <v>82.0</v>
      </c>
      <c r="F144" s="14">
        <v>55.0</v>
      </c>
    </row>
    <row r="145">
      <c r="A145" s="14">
        <v>128.0</v>
      </c>
      <c r="B145" s="10">
        <v>44586.0</v>
      </c>
      <c r="C145" s="14">
        <v>5.0</v>
      </c>
      <c r="D145" s="14">
        <v>29.0</v>
      </c>
      <c r="E145" s="14">
        <v>49.0</v>
      </c>
      <c r="F145" s="14">
        <v>16.0</v>
      </c>
    </row>
    <row r="146">
      <c r="A146" s="14">
        <v>128.0</v>
      </c>
      <c r="B146" s="10">
        <v>44567.0</v>
      </c>
      <c r="C146" s="14">
        <v>1.0</v>
      </c>
      <c r="D146" s="14">
        <v>29.0</v>
      </c>
      <c r="E146" s="14">
        <v>137.0</v>
      </c>
      <c r="F146" s="14">
        <v>59.0</v>
      </c>
    </row>
    <row r="147">
      <c r="A147" s="14">
        <v>128.0</v>
      </c>
      <c r="B147" s="10">
        <v>44574.0</v>
      </c>
      <c r="C147" s="14">
        <v>0.0</v>
      </c>
      <c r="D147" s="14">
        <v>29.0</v>
      </c>
      <c r="E147" s="14">
        <v>130.0</v>
      </c>
      <c r="F147" s="14">
        <v>21.0</v>
      </c>
    </row>
    <row r="148">
      <c r="A148" s="14">
        <v>128.0</v>
      </c>
      <c r="B148" s="10">
        <v>44583.0</v>
      </c>
      <c r="C148" s="14">
        <v>2.0</v>
      </c>
      <c r="D148" s="14">
        <v>29.0</v>
      </c>
      <c r="E148" s="14">
        <v>152.0</v>
      </c>
      <c r="F148" s="14">
        <v>50.0</v>
      </c>
    </row>
    <row r="149">
      <c r="A149" s="14">
        <v>128.0</v>
      </c>
      <c r="B149" s="10">
        <v>44566.0</v>
      </c>
      <c r="C149" s="14">
        <v>5.0</v>
      </c>
      <c r="D149" s="14">
        <v>29.0</v>
      </c>
      <c r="E149" s="14">
        <v>36.0</v>
      </c>
      <c r="F149" s="14">
        <v>37.0</v>
      </c>
    </row>
    <row r="150">
      <c r="A150" s="14">
        <v>128.0</v>
      </c>
      <c r="B150" s="10">
        <v>44589.0</v>
      </c>
      <c r="C150" s="14">
        <v>3.0</v>
      </c>
      <c r="D150" s="14">
        <v>29.0</v>
      </c>
      <c r="E150" s="14">
        <v>79.0</v>
      </c>
      <c r="F150" s="14">
        <v>45.0</v>
      </c>
    </row>
    <row r="151">
      <c r="A151" s="14">
        <v>129.0</v>
      </c>
      <c r="B151" s="10">
        <v>44576.0</v>
      </c>
      <c r="C151" s="14">
        <v>2.0</v>
      </c>
      <c r="D151" s="14">
        <v>25.0</v>
      </c>
      <c r="E151" s="14">
        <v>4.0</v>
      </c>
      <c r="F151" s="14">
        <v>48.0</v>
      </c>
    </row>
    <row r="152">
      <c r="A152" s="14">
        <v>129.0</v>
      </c>
      <c r="B152" s="10">
        <v>44588.0</v>
      </c>
      <c r="C152" s="14">
        <v>3.0</v>
      </c>
      <c r="D152" s="14">
        <v>25.0</v>
      </c>
      <c r="E152" s="14">
        <v>136.0</v>
      </c>
      <c r="F152" s="14">
        <v>30.0</v>
      </c>
    </row>
    <row r="153">
      <c r="A153" s="14">
        <v>130.0</v>
      </c>
      <c r="B153" s="10">
        <v>44576.0</v>
      </c>
      <c r="C153" s="14">
        <v>0.0</v>
      </c>
      <c r="D153" s="14">
        <v>22.0</v>
      </c>
      <c r="E153" s="14">
        <v>170.0</v>
      </c>
      <c r="F153" s="14">
        <v>45.0</v>
      </c>
    </row>
    <row r="154">
      <c r="A154" s="14">
        <v>130.0</v>
      </c>
      <c r="B154" s="10">
        <v>44563.0</v>
      </c>
      <c r="C154" s="14">
        <v>5.0</v>
      </c>
      <c r="D154" s="14">
        <v>22.0</v>
      </c>
      <c r="E154" s="14">
        <v>145.0</v>
      </c>
      <c r="F154" s="14">
        <v>0.0</v>
      </c>
    </row>
    <row r="155">
      <c r="A155" s="14">
        <v>130.0</v>
      </c>
      <c r="B155" s="10">
        <v>44588.0</v>
      </c>
      <c r="C155" s="14">
        <v>1.0</v>
      </c>
      <c r="D155" s="14">
        <v>22.0</v>
      </c>
      <c r="E155" s="14">
        <v>185.0</v>
      </c>
      <c r="F155" s="14">
        <v>60.0</v>
      </c>
    </row>
    <row r="156">
      <c r="A156" s="14">
        <v>130.0</v>
      </c>
      <c r="B156" s="10">
        <v>44580.0</v>
      </c>
      <c r="C156" s="14">
        <v>0.0</v>
      </c>
      <c r="D156" s="14">
        <v>22.0</v>
      </c>
      <c r="E156" s="14">
        <v>86.0</v>
      </c>
      <c r="F156" s="14">
        <v>41.0</v>
      </c>
    </row>
    <row r="157">
      <c r="A157" s="14">
        <v>130.0</v>
      </c>
      <c r="B157" s="10">
        <v>44589.0</v>
      </c>
      <c r="C157" s="14">
        <v>0.0</v>
      </c>
      <c r="D157" s="14">
        <v>22.0</v>
      </c>
      <c r="E157" s="14">
        <v>183.0</v>
      </c>
      <c r="F157" s="14">
        <v>5.0</v>
      </c>
    </row>
    <row r="158">
      <c r="A158" s="14">
        <v>130.0</v>
      </c>
      <c r="B158" s="10">
        <v>44591.0</v>
      </c>
      <c r="C158" s="14">
        <v>0.0</v>
      </c>
      <c r="D158" s="14">
        <v>22.0</v>
      </c>
      <c r="E158" s="14">
        <v>86.0</v>
      </c>
      <c r="F158" s="14">
        <v>12.0</v>
      </c>
    </row>
    <row r="159">
      <c r="A159" s="14">
        <v>130.0</v>
      </c>
      <c r="B159" s="10">
        <v>44574.0</v>
      </c>
      <c r="C159" s="14">
        <v>2.0</v>
      </c>
      <c r="D159" s="14">
        <v>22.0</v>
      </c>
      <c r="E159" s="14">
        <v>97.0</v>
      </c>
      <c r="F159" s="14">
        <v>27.0</v>
      </c>
    </row>
    <row r="160">
      <c r="D160" s="19"/>
    </row>
    <row r="161">
      <c r="D161" s="19"/>
    </row>
    <row r="162">
      <c r="D162" s="13"/>
    </row>
    <row r="163">
      <c r="D163" s="13"/>
    </row>
    <row r="164">
      <c r="D164" s="13"/>
    </row>
    <row r="165">
      <c r="D165" s="13"/>
    </row>
    <row r="166">
      <c r="D166" s="13"/>
    </row>
    <row r="167">
      <c r="D167" s="13"/>
    </row>
    <row r="168">
      <c r="D168" s="13"/>
    </row>
    <row r="169">
      <c r="D169" s="13"/>
    </row>
    <row r="170">
      <c r="D170" s="13"/>
    </row>
    <row r="171">
      <c r="D171" s="13"/>
    </row>
    <row r="172">
      <c r="D172" s="13"/>
    </row>
    <row r="173">
      <c r="D173" s="13"/>
    </row>
    <row r="174">
      <c r="D174" s="13"/>
    </row>
    <row r="175">
      <c r="D175" s="13"/>
    </row>
    <row r="176">
      <c r="D176" s="13"/>
    </row>
    <row r="177">
      <c r="D177" s="13"/>
    </row>
    <row r="178">
      <c r="D178" s="13"/>
    </row>
    <row r="179">
      <c r="D179" s="13"/>
    </row>
    <row r="180">
      <c r="D180" s="13"/>
    </row>
    <row r="181">
      <c r="D181" s="13"/>
    </row>
    <row r="182">
      <c r="D182" s="13"/>
    </row>
    <row r="183">
      <c r="D183" s="13"/>
    </row>
    <row r="184">
      <c r="D184" s="13"/>
    </row>
    <row r="185">
      <c r="D185" s="13"/>
    </row>
    <row r="186">
      <c r="D186" s="13"/>
    </row>
    <row r="187">
      <c r="D187" s="13"/>
    </row>
    <row r="188">
      <c r="D188" s="13"/>
    </row>
    <row r="189">
      <c r="D189" s="13"/>
    </row>
    <row r="190">
      <c r="D190" s="13"/>
    </row>
    <row r="191">
      <c r="D191" s="13"/>
    </row>
    <row r="192">
      <c r="D192" s="13"/>
    </row>
    <row r="193">
      <c r="D193" s="13"/>
    </row>
    <row r="194">
      <c r="D194" s="13"/>
    </row>
    <row r="195">
      <c r="D195" s="13"/>
    </row>
    <row r="196">
      <c r="D196" s="13"/>
    </row>
    <row r="197">
      <c r="D197" s="13"/>
    </row>
    <row r="198">
      <c r="D198" s="13"/>
    </row>
    <row r="199">
      <c r="D199" s="13"/>
    </row>
    <row r="200">
      <c r="D200" s="13"/>
    </row>
    <row r="201">
      <c r="D201" s="13"/>
    </row>
    <row r="202">
      <c r="D202" s="13"/>
    </row>
    <row r="203">
      <c r="D203" s="13"/>
    </row>
    <row r="204">
      <c r="D204" s="13"/>
    </row>
    <row r="205">
      <c r="D205" s="13"/>
    </row>
    <row r="206">
      <c r="D206" s="13"/>
    </row>
    <row r="207">
      <c r="D207" s="13"/>
    </row>
    <row r="208">
      <c r="D208" s="13"/>
    </row>
    <row r="209">
      <c r="D209" s="13"/>
    </row>
    <row r="210">
      <c r="D210" s="13"/>
    </row>
    <row r="211">
      <c r="D211" s="13"/>
    </row>
    <row r="212">
      <c r="D212" s="13"/>
    </row>
    <row r="213">
      <c r="D213" s="13"/>
    </row>
    <row r="214">
      <c r="D214" s="13"/>
    </row>
    <row r="215">
      <c r="D215" s="13"/>
    </row>
    <row r="216">
      <c r="D216" s="13"/>
    </row>
    <row r="217">
      <c r="D217" s="13"/>
    </row>
    <row r="218">
      <c r="D218" s="13"/>
    </row>
    <row r="219">
      <c r="D219" s="13"/>
    </row>
    <row r="220">
      <c r="D220" s="13"/>
    </row>
    <row r="221">
      <c r="D221" s="13"/>
    </row>
    <row r="222">
      <c r="D222" s="13"/>
    </row>
    <row r="223">
      <c r="D223" s="13"/>
    </row>
    <row r="224">
      <c r="D224" s="13"/>
    </row>
    <row r="225">
      <c r="D225" s="13"/>
    </row>
    <row r="226">
      <c r="D226" s="13"/>
    </row>
    <row r="227">
      <c r="D227" s="13"/>
    </row>
    <row r="228">
      <c r="D228" s="13"/>
    </row>
    <row r="229">
      <c r="D229" s="13"/>
    </row>
    <row r="230">
      <c r="D230" s="13"/>
    </row>
    <row r="231">
      <c r="D231" s="13"/>
    </row>
    <row r="232">
      <c r="D232" s="13"/>
    </row>
    <row r="233">
      <c r="D233" s="13"/>
    </row>
    <row r="234">
      <c r="D234" s="13"/>
    </row>
    <row r="235">
      <c r="D235" s="13"/>
    </row>
    <row r="236">
      <c r="D236" s="13"/>
    </row>
    <row r="237">
      <c r="D237" s="13"/>
    </row>
    <row r="238">
      <c r="D238" s="13"/>
    </row>
    <row r="239">
      <c r="D239" s="13"/>
    </row>
    <row r="240">
      <c r="D240" s="13"/>
    </row>
    <row r="241">
      <c r="D241" s="13"/>
    </row>
    <row r="242">
      <c r="D242" s="13"/>
    </row>
    <row r="243">
      <c r="D243" s="13"/>
    </row>
    <row r="244">
      <c r="D244" s="13"/>
    </row>
    <row r="245">
      <c r="D245" s="13"/>
    </row>
    <row r="246">
      <c r="D246" s="13"/>
    </row>
    <row r="247">
      <c r="D247" s="13"/>
    </row>
    <row r="248">
      <c r="D248" s="13"/>
    </row>
    <row r="249">
      <c r="D249" s="13"/>
    </row>
    <row r="250">
      <c r="D250" s="13"/>
    </row>
    <row r="251">
      <c r="D251" s="13"/>
    </row>
    <row r="252">
      <c r="D252" s="13"/>
    </row>
    <row r="253">
      <c r="D253" s="13"/>
    </row>
    <row r="254">
      <c r="D254" s="13"/>
    </row>
    <row r="255">
      <c r="D255" s="13"/>
    </row>
    <row r="256">
      <c r="D256" s="13"/>
    </row>
    <row r="257">
      <c r="D257" s="13"/>
    </row>
    <row r="258">
      <c r="D258" s="13"/>
    </row>
    <row r="259">
      <c r="D259" s="13"/>
    </row>
    <row r="260">
      <c r="D260" s="13"/>
    </row>
    <row r="261">
      <c r="D261" s="13"/>
    </row>
    <row r="262">
      <c r="D262" s="13"/>
    </row>
    <row r="263">
      <c r="D263" s="13"/>
    </row>
    <row r="264">
      <c r="D264" s="13"/>
    </row>
    <row r="265">
      <c r="D265" s="13"/>
    </row>
    <row r="266">
      <c r="D266" s="13"/>
    </row>
    <row r="267">
      <c r="D267" s="13"/>
    </row>
    <row r="268">
      <c r="D268" s="13"/>
    </row>
    <row r="269">
      <c r="D269" s="13"/>
    </row>
    <row r="270">
      <c r="D270" s="13"/>
    </row>
    <row r="271">
      <c r="D271" s="13"/>
    </row>
    <row r="272">
      <c r="D272" s="13"/>
    </row>
    <row r="273">
      <c r="D273" s="13"/>
    </row>
    <row r="274">
      <c r="D274" s="13"/>
    </row>
    <row r="275">
      <c r="D275" s="13"/>
    </row>
    <row r="276">
      <c r="D276" s="13"/>
    </row>
    <row r="277">
      <c r="D277" s="13"/>
    </row>
    <row r="278">
      <c r="D278" s="13"/>
    </row>
    <row r="279">
      <c r="D279" s="13"/>
    </row>
    <row r="280">
      <c r="D280" s="13"/>
    </row>
    <row r="281">
      <c r="D281" s="13"/>
    </row>
    <row r="282">
      <c r="D282" s="13"/>
    </row>
    <row r="283">
      <c r="D283" s="13"/>
    </row>
    <row r="284">
      <c r="D284" s="13"/>
    </row>
    <row r="285">
      <c r="D285" s="13"/>
    </row>
    <row r="286">
      <c r="D286" s="13"/>
    </row>
    <row r="287">
      <c r="D287" s="13"/>
    </row>
    <row r="288">
      <c r="D288" s="13"/>
    </row>
    <row r="289">
      <c r="D289" s="13"/>
    </row>
    <row r="290">
      <c r="D290" s="13"/>
    </row>
    <row r="291">
      <c r="D291" s="13"/>
    </row>
    <row r="292">
      <c r="D292" s="13"/>
    </row>
    <row r="293">
      <c r="D293" s="13"/>
    </row>
    <row r="294">
      <c r="D294" s="13"/>
    </row>
    <row r="295">
      <c r="D295" s="13"/>
    </row>
    <row r="296">
      <c r="D296" s="13"/>
    </row>
    <row r="297">
      <c r="D297" s="13"/>
    </row>
    <row r="298">
      <c r="D298" s="13"/>
    </row>
    <row r="299">
      <c r="D299" s="13"/>
    </row>
    <row r="300">
      <c r="D300" s="13"/>
    </row>
    <row r="301">
      <c r="D301" s="13"/>
    </row>
    <row r="302">
      <c r="D302" s="13"/>
    </row>
    <row r="303">
      <c r="D303" s="13"/>
    </row>
    <row r="304">
      <c r="D304" s="13"/>
    </row>
    <row r="305">
      <c r="D305" s="13"/>
    </row>
    <row r="306">
      <c r="D306" s="13"/>
    </row>
    <row r="307">
      <c r="D307" s="13"/>
    </row>
    <row r="308">
      <c r="D308" s="13"/>
    </row>
    <row r="309">
      <c r="D309" s="13"/>
    </row>
    <row r="310">
      <c r="D310" s="13"/>
    </row>
    <row r="311">
      <c r="D311" s="13"/>
    </row>
    <row r="312">
      <c r="D312" s="13"/>
    </row>
    <row r="313">
      <c r="D313" s="13"/>
    </row>
    <row r="314">
      <c r="D314" s="13"/>
    </row>
    <row r="315">
      <c r="D315" s="13"/>
    </row>
    <row r="316">
      <c r="D316" s="13"/>
    </row>
    <row r="317">
      <c r="D317" s="13"/>
    </row>
    <row r="318">
      <c r="D318" s="13"/>
    </row>
    <row r="319">
      <c r="D319" s="13"/>
    </row>
    <row r="320">
      <c r="D320" s="13"/>
    </row>
    <row r="321">
      <c r="D321" s="13"/>
    </row>
    <row r="322">
      <c r="D322" s="13"/>
    </row>
    <row r="323">
      <c r="D323" s="13"/>
    </row>
    <row r="324">
      <c r="D324" s="13"/>
    </row>
    <row r="325">
      <c r="D325" s="13"/>
    </row>
    <row r="326">
      <c r="D326" s="13"/>
    </row>
    <row r="327">
      <c r="D327" s="13"/>
    </row>
    <row r="328">
      <c r="D328" s="13"/>
    </row>
    <row r="329">
      <c r="D329" s="13"/>
    </row>
    <row r="330">
      <c r="D330" s="13"/>
    </row>
    <row r="331">
      <c r="D331" s="13"/>
    </row>
    <row r="332">
      <c r="D332" s="13"/>
    </row>
    <row r="333">
      <c r="D333" s="13"/>
    </row>
    <row r="334">
      <c r="D334" s="13"/>
    </row>
    <row r="335">
      <c r="D335" s="13"/>
    </row>
    <row r="336">
      <c r="D336" s="13"/>
    </row>
    <row r="337">
      <c r="D337" s="13"/>
    </row>
    <row r="338">
      <c r="D338" s="13"/>
    </row>
    <row r="339">
      <c r="D339" s="13"/>
    </row>
    <row r="340">
      <c r="D340" s="13"/>
    </row>
    <row r="341">
      <c r="D341" s="13"/>
    </row>
    <row r="342">
      <c r="D342" s="13"/>
    </row>
    <row r="343">
      <c r="D343" s="13"/>
    </row>
    <row r="344">
      <c r="D344" s="13"/>
    </row>
    <row r="345">
      <c r="D345" s="13"/>
    </row>
    <row r="346">
      <c r="D346" s="13"/>
    </row>
    <row r="347">
      <c r="D347" s="13"/>
    </row>
    <row r="348">
      <c r="D348" s="13"/>
    </row>
    <row r="349">
      <c r="D349" s="13"/>
    </row>
    <row r="350">
      <c r="D350" s="13"/>
    </row>
    <row r="351">
      <c r="D351" s="13"/>
    </row>
    <row r="352">
      <c r="D352" s="13"/>
    </row>
    <row r="353">
      <c r="D353" s="13"/>
    </row>
    <row r="354">
      <c r="D354" s="13"/>
    </row>
    <row r="355">
      <c r="D355" s="13"/>
    </row>
    <row r="356">
      <c r="D356" s="13"/>
    </row>
    <row r="357">
      <c r="D357" s="13"/>
    </row>
    <row r="358">
      <c r="D358" s="13"/>
    </row>
    <row r="359">
      <c r="D359" s="13"/>
    </row>
    <row r="360">
      <c r="D360" s="13"/>
    </row>
    <row r="361">
      <c r="D361" s="13"/>
    </row>
    <row r="362">
      <c r="D362" s="13"/>
    </row>
    <row r="363">
      <c r="D363" s="13"/>
    </row>
    <row r="364">
      <c r="D364" s="13"/>
    </row>
    <row r="365">
      <c r="D365" s="13"/>
    </row>
    <row r="366">
      <c r="D366" s="13"/>
    </row>
    <row r="367">
      <c r="D367" s="13"/>
    </row>
    <row r="368">
      <c r="D368" s="13"/>
    </row>
    <row r="369">
      <c r="D369" s="13"/>
    </row>
    <row r="370">
      <c r="D370" s="13"/>
    </row>
    <row r="371">
      <c r="D371" s="13"/>
    </row>
    <row r="372">
      <c r="D372" s="13"/>
    </row>
    <row r="373">
      <c r="D373" s="13"/>
    </row>
    <row r="374">
      <c r="D374" s="13"/>
    </row>
    <row r="375">
      <c r="D375" s="13"/>
    </row>
    <row r="376">
      <c r="D376" s="13"/>
    </row>
    <row r="377">
      <c r="D377" s="13"/>
    </row>
    <row r="378">
      <c r="D378" s="13"/>
    </row>
    <row r="379">
      <c r="D379" s="13"/>
    </row>
    <row r="380">
      <c r="D380" s="13"/>
    </row>
    <row r="381">
      <c r="D381" s="13"/>
    </row>
    <row r="382">
      <c r="D382" s="13"/>
    </row>
    <row r="383">
      <c r="D383" s="13"/>
    </row>
    <row r="384">
      <c r="D384" s="13"/>
    </row>
    <row r="385">
      <c r="D385" s="13"/>
    </row>
    <row r="386">
      <c r="D386" s="13"/>
    </row>
    <row r="387">
      <c r="D387" s="13"/>
    </row>
    <row r="388">
      <c r="D388" s="13"/>
    </row>
    <row r="389">
      <c r="D389" s="13"/>
    </row>
    <row r="390">
      <c r="D390" s="13"/>
    </row>
    <row r="391">
      <c r="D391" s="13"/>
    </row>
    <row r="392">
      <c r="D392" s="13"/>
    </row>
    <row r="393">
      <c r="D393" s="13"/>
    </row>
    <row r="394">
      <c r="D394" s="13"/>
    </row>
    <row r="395">
      <c r="D395" s="13"/>
    </row>
    <row r="396">
      <c r="D396" s="13"/>
    </row>
    <row r="397">
      <c r="D397" s="13"/>
    </row>
    <row r="398">
      <c r="D398" s="13"/>
    </row>
    <row r="399">
      <c r="D399" s="13"/>
    </row>
    <row r="400">
      <c r="D400" s="13"/>
    </row>
    <row r="401">
      <c r="D401" s="13"/>
    </row>
    <row r="402">
      <c r="D402" s="13"/>
    </row>
    <row r="403">
      <c r="D403" s="13"/>
    </row>
    <row r="404">
      <c r="D404" s="13"/>
    </row>
    <row r="405">
      <c r="D405" s="13"/>
    </row>
    <row r="406">
      <c r="D406" s="13"/>
    </row>
    <row r="407">
      <c r="D407" s="13"/>
    </row>
    <row r="408">
      <c r="D408" s="13"/>
    </row>
    <row r="409">
      <c r="D409" s="13"/>
    </row>
    <row r="410">
      <c r="D410" s="13"/>
    </row>
    <row r="411">
      <c r="D411" s="13"/>
    </row>
    <row r="412">
      <c r="D412" s="13"/>
    </row>
    <row r="413">
      <c r="D413" s="13"/>
    </row>
    <row r="414">
      <c r="D414" s="13"/>
    </row>
    <row r="415">
      <c r="D415" s="13"/>
    </row>
    <row r="416">
      <c r="D416" s="13"/>
    </row>
    <row r="417">
      <c r="D417" s="13"/>
    </row>
    <row r="418">
      <c r="D418" s="13"/>
    </row>
    <row r="419">
      <c r="D419" s="13"/>
    </row>
    <row r="420">
      <c r="D420" s="13"/>
    </row>
    <row r="421">
      <c r="D421" s="13"/>
    </row>
    <row r="422">
      <c r="D422" s="13"/>
    </row>
    <row r="423">
      <c r="D423" s="13"/>
    </row>
    <row r="424">
      <c r="D424" s="13"/>
    </row>
    <row r="425">
      <c r="D425" s="13"/>
    </row>
    <row r="426">
      <c r="D426" s="13"/>
    </row>
    <row r="427">
      <c r="D427" s="13"/>
    </row>
    <row r="428">
      <c r="D428" s="13"/>
    </row>
    <row r="429">
      <c r="D429" s="13"/>
    </row>
    <row r="430">
      <c r="D430" s="13"/>
    </row>
    <row r="431">
      <c r="D431" s="13"/>
    </row>
    <row r="432">
      <c r="D432" s="13"/>
    </row>
    <row r="433">
      <c r="D433" s="13"/>
    </row>
    <row r="434">
      <c r="D434" s="13"/>
    </row>
    <row r="435">
      <c r="D435" s="13"/>
    </row>
    <row r="436">
      <c r="D436" s="13"/>
    </row>
    <row r="437">
      <c r="D437" s="13"/>
    </row>
    <row r="438">
      <c r="D438" s="13"/>
    </row>
    <row r="439">
      <c r="D439" s="13"/>
    </row>
    <row r="440">
      <c r="D440" s="13"/>
    </row>
    <row r="441">
      <c r="D441" s="13"/>
    </row>
    <row r="442">
      <c r="D442" s="13"/>
    </row>
    <row r="443">
      <c r="D443" s="13"/>
    </row>
    <row r="444">
      <c r="D444" s="13"/>
    </row>
    <row r="445">
      <c r="D445" s="13"/>
    </row>
    <row r="446">
      <c r="D446" s="13"/>
    </row>
    <row r="447">
      <c r="D447" s="13"/>
    </row>
    <row r="448">
      <c r="D448" s="13"/>
    </row>
    <row r="449">
      <c r="D449" s="13"/>
    </row>
    <row r="450">
      <c r="D450" s="13"/>
    </row>
    <row r="451">
      <c r="D451" s="13"/>
    </row>
    <row r="452">
      <c r="D452" s="13"/>
    </row>
    <row r="453">
      <c r="D453" s="13"/>
    </row>
    <row r="454">
      <c r="D454" s="13"/>
    </row>
    <row r="455">
      <c r="D455" s="13"/>
    </row>
    <row r="456">
      <c r="D456" s="13"/>
    </row>
    <row r="457">
      <c r="D457" s="13"/>
    </row>
    <row r="458">
      <c r="D458" s="13"/>
    </row>
    <row r="459">
      <c r="D459" s="13"/>
    </row>
    <row r="460">
      <c r="D460" s="13"/>
    </row>
    <row r="461">
      <c r="D461" s="13"/>
    </row>
    <row r="462">
      <c r="D462" s="13"/>
    </row>
    <row r="463">
      <c r="D463" s="13"/>
    </row>
    <row r="464">
      <c r="D464" s="13"/>
    </row>
    <row r="465">
      <c r="D465" s="13"/>
    </row>
    <row r="466">
      <c r="D466" s="13"/>
    </row>
    <row r="467">
      <c r="D467" s="13"/>
    </row>
    <row r="468">
      <c r="D468" s="13"/>
    </row>
    <row r="469">
      <c r="D469" s="13"/>
    </row>
    <row r="470">
      <c r="D470" s="13"/>
    </row>
    <row r="471">
      <c r="D471" s="13"/>
    </row>
    <row r="472">
      <c r="D472" s="13"/>
    </row>
    <row r="473">
      <c r="D473" s="13"/>
    </row>
    <row r="474">
      <c r="D474" s="13"/>
    </row>
    <row r="475">
      <c r="D475" s="13"/>
    </row>
    <row r="476">
      <c r="D476" s="13"/>
    </row>
    <row r="477">
      <c r="D477" s="13"/>
    </row>
    <row r="478">
      <c r="D478" s="13"/>
    </row>
    <row r="479">
      <c r="D479" s="13"/>
    </row>
    <row r="480">
      <c r="D480" s="13"/>
    </row>
    <row r="481">
      <c r="D481" s="13"/>
    </row>
    <row r="482">
      <c r="D482" s="13"/>
    </row>
    <row r="483">
      <c r="D483" s="13"/>
    </row>
    <row r="484">
      <c r="D484" s="13"/>
    </row>
    <row r="485">
      <c r="D485" s="13"/>
    </row>
    <row r="486">
      <c r="D486" s="13"/>
    </row>
    <row r="487">
      <c r="D487" s="13"/>
    </row>
    <row r="488">
      <c r="D488" s="13"/>
    </row>
    <row r="489">
      <c r="D489" s="13"/>
    </row>
    <row r="490">
      <c r="D490" s="13"/>
    </row>
    <row r="491">
      <c r="D491" s="13"/>
    </row>
    <row r="492">
      <c r="D492" s="13"/>
    </row>
    <row r="493">
      <c r="D493" s="13"/>
    </row>
    <row r="494">
      <c r="D494" s="13"/>
    </row>
    <row r="495">
      <c r="D495" s="13"/>
    </row>
    <row r="496">
      <c r="D496" s="13"/>
    </row>
    <row r="497">
      <c r="D497" s="13"/>
    </row>
    <row r="498">
      <c r="D498" s="13"/>
    </row>
    <row r="499">
      <c r="D499" s="13"/>
    </row>
    <row r="500">
      <c r="D500" s="13"/>
    </row>
    <row r="501">
      <c r="D501" s="13"/>
    </row>
    <row r="502">
      <c r="D502" s="13"/>
    </row>
    <row r="503">
      <c r="D503" s="13"/>
    </row>
    <row r="504">
      <c r="D504" s="13"/>
    </row>
    <row r="505">
      <c r="D505" s="13"/>
    </row>
    <row r="506">
      <c r="D506" s="13"/>
    </row>
    <row r="507">
      <c r="D507" s="13"/>
    </row>
    <row r="508">
      <c r="D508" s="13"/>
    </row>
    <row r="509">
      <c r="D509" s="13"/>
    </row>
    <row r="510">
      <c r="D510" s="13"/>
    </row>
    <row r="511">
      <c r="D511" s="13"/>
    </row>
    <row r="512">
      <c r="D512" s="13"/>
    </row>
    <row r="513">
      <c r="D513" s="13"/>
    </row>
    <row r="514">
      <c r="D514" s="13"/>
    </row>
    <row r="515">
      <c r="D515" s="13"/>
    </row>
    <row r="516">
      <c r="D516" s="13"/>
    </row>
    <row r="517">
      <c r="D517" s="13"/>
    </row>
    <row r="518">
      <c r="D518" s="13"/>
    </row>
    <row r="519">
      <c r="D519" s="13"/>
    </row>
    <row r="520">
      <c r="D520" s="13"/>
    </row>
    <row r="521">
      <c r="D521" s="13"/>
    </row>
    <row r="522">
      <c r="D522" s="13"/>
    </row>
    <row r="523">
      <c r="D523" s="13"/>
    </row>
    <row r="524">
      <c r="D524" s="13"/>
    </row>
    <row r="525">
      <c r="D525" s="13"/>
    </row>
    <row r="526">
      <c r="D526" s="13"/>
    </row>
    <row r="527">
      <c r="D527" s="13"/>
    </row>
    <row r="528">
      <c r="D528" s="13"/>
    </row>
    <row r="529">
      <c r="D529" s="13"/>
    </row>
    <row r="530">
      <c r="D530" s="13"/>
    </row>
    <row r="531">
      <c r="D531" s="13"/>
    </row>
    <row r="532">
      <c r="D532" s="13"/>
    </row>
    <row r="533">
      <c r="D533" s="13"/>
    </row>
    <row r="534">
      <c r="D534" s="13"/>
    </row>
    <row r="535">
      <c r="D535" s="13"/>
    </row>
    <row r="536">
      <c r="D536" s="13"/>
    </row>
    <row r="537">
      <c r="D537" s="13"/>
    </row>
    <row r="538">
      <c r="D538" s="13"/>
    </row>
    <row r="539">
      <c r="D539" s="13"/>
    </row>
    <row r="540">
      <c r="D540" s="13"/>
    </row>
    <row r="541">
      <c r="D541" s="13"/>
    </row>
    <row r="542">
      <c r="D542" s="13"/>
    </row>
    <row r="543">
      <c r="D543" s="13"/>
    </row>
    <row r="544">
      <c r="D544" s="13"/>
    </row>
    <row r="545">
      <c r="D545" s="13"/>
    </row>
    <row r="546">
      <c r="D546" s="13"/>
    </row>
    <row r="547">
      <c r="D547" s="13"/>
    </row>
    <row r="548">
      <c r="D548" s="13"/>
    </row>
    <row r="549">
      <c r="D549" s="13"/>
    </row>
    <row r="550">
      <c r="D550" s="13"/>
    </row>
    <row r="551">
      <c r="D551" s="13"/>
    </row>
    <row r="552">
      <c r="D552" s="13"/>
    </row>
    <row r="553">
      <c r="D553" s="13"/>
    </row>
    <row r="554">
      <c r="D554" s="13"/>
    </row>
    <row r="555">
      <c r="D555" s="13"/>
    </row>
    <row r="556">
      <c r="D556" s="13"/>
    </row>
    <row r="557">
      <c r="D557" s="13"/>
    </row>
    <row r="558">
      <c r="D558" s="13"/>
    </row>
    <row r="559">
      <c r="D559" s="13"/>
    </row>
    <row r="560">
      <c r="D560" s="13"/>
    </row>
    <row r="561">
      <c r="D561" s="13"/>
    </row>
    <row r="562">
      <c r="D562" s="13"/>
    </row>
    <row r="563">
      <c r="D563" s="13"/>
    </row>
    <row r="564">
      <c r="D564" s="13"/>
    </row>
    <row r="565">
      <c r="D565" s="13"/>
    </row>
    <row r="566">
      <c r="D566" s="13"/>
    </row>
    <row r="567">
      <c r="D567" s="13"/>
    </row>
    <row r="568">
      <c r="D568" s="13"/>
    </row>
    <row r="569">
      <c r="D569" s="13"/>
    </row>
    <row r="570">
      <c r="D570" s="13"/>
    </row>
    <row r="571">
      <c r="D571" s="13"/>
    </row>
    <row r="572">
      <c r="D572" s="13"/>
    </row>
    <row r="573">
      <c r="D573" s="13"/>
    </row>
    <row r="574">
      <c r="D574" s="13"/>
    </row>
    <row r="575">
      <c r="D575" s="13"/>
    </row>
    <row r="576">
      <c r="D576" s="13"/>
    </row>
    <row r="577">
      <c r="D577" s="13"/>
    </row>
    <row r="578">
      <c r="D578" s="13"/>
    </row>
    <row r="579">
      <c r="D579" s="13"/>
    </row>
    <row r="580">
      <c r="D580" s="13"/>
    </row>
    <row r="581">
      <c r="D581" s="13"/>
    </row>
    <row r="582">
      <c r="D582" s="13"/>
    </row>
    <row r="583">
      <c r="D583" s="13"/>
    </row>
    <row r="584">
      <c r="D584" s="13"/>
    </row>
    <row r="585">
      <c r="D585" s="13"/>
    </row>
    <row r="586">
      <c r="D586" s="13"/>
    </row>
    <row r="587">
      <c r="D587" s="13"/>
    </row>
    <row r="588">
      <c r="D588" s="13"/>
    </row>
    <row r="589">
      <c r="D589" s="13"/>
    </row>
    <row r="590">
      <c r="D590" s="13"/>
    </row>
    <row r="591">
      <c r="D591" s="13"/>
    </row>
    <row r="592">
      <c r="D592" s="13"/>
    </row>
    <row r="593">
      <c r="D593" s="13"/>
    </row>
    <row r="594">
      <c r="D594" s="13"/>
    </row>
    <row r="595">
      <c r="D595" s="13"/>
    </row>
    <row r="596">
      <c r="D596" s="13"/>
    </row>
    <row r="597">
      <c r="D597" s="13"/>
    </row>
    <row r="598">
      <c r="D598" s="13"/>
    </row>
    <row r="599">
      <c r="D599" s="13"/>
    </row>
    <row r="600">
      <c r="D600" s="13"/>
    </row>
    <row r="601">
      <c r="D601" s="13"/>
    </row>
    <row r="602">
      <c r="D602" s="13"/>
    </row>
    <row r="603">
      <c r="D603" s="13"/>
    </row>
    <row r="604">
      <c r="D604" s="13"/>
    </row>
    <row r="605">
      <c r="D605" s="13"/>
    </row>
    <row r="606">
      <c r="D606" s="13"/>
    </row>
    <row r="607">
      <c r="D607" s="13"/>
    </row>
    <row r="608">
      <c r="D608" s="13"/>
    </row>
    <row r="609">
      <c r="D609" s="13"/>
    </row>
    <row r="610">
      <c r="D610" s="13"/>
    </row>
    <row r="611">
      <c r="D611" s="13"/>
    </row>
    <row r="612">
      <c r="D612" s="13"/>
    </row>
    <row r="613">
      <c r="D613" s="13"/>
    </row>
    <row r="614">
      <c r="D614" s="13"/>
    </row>
    <row r="615">
      <c r="D615" s="13"/>
    </row>
    <row r="616">
      <c r="D616" s="13"/>
    </row>
    <row r="617">
      <c r="D617" s="13"/>
    </row>
    <row r="618">
      <c r="D618" s="13"/>
    </row>
    <row r="619">
      <c r="D619" s="13"/>
    </row>
    <row r="620">
      <c r="D620" s="13"/>
    </row>
    <row r="621">
      <c r="D621" s="13"/>
    </row>
    <row r="622">
      <c r="D622" s="13"/>
    </row>
    <row r="623">
      <c r="D623" s="13"/>
    </row>
    <row r="624">
      <c r="D624" s="13"/>
    </row>
    <row r="625">
      <c r="D625" s="13"/>
    </row>
    <row r="626">
      <c r="D626" s="13"/>
    </row>
    <row r="627">
      <c r="D627" s="13"/>
    </row>
    <row r="628">
      <c r="D628" s="13"/>
    </row>
    <row r="629">
      <c r="D629" s="13"/>
    </row>
    <row r="630">
      <c r="D630" s="13"/>
    </row>
    <row r="631">
      <c r="D631" s="13"/>
    </row>
    <row r="632">
      <c r="D632" s="13"/>
    </row>
    <row r="633">
      <c r="D633" s="13"/>
    </row>
    <row r="634">
      <c r="D634" s="13"/>
    </row>
    <row r="635">
      <c r="D635" s="13"/>
    </row>
    <row r="636">
      <c r="D636" s="13"/>
    </row>
    <row r="637">
      <c r="D637" s="13"/>
    </row>
    <row r="638">
      <c r="D638" s="13"/>
    </row>
    <row r="639">
      <c r="D639" s="13"/>
    </row>
    <row r="640">
      <c r="D640" s="13"/>
    </row>
    <row r="641">
      <c r="D641" s="13"/>
    </row>
    <row r="642">
      <c r="D642" s="13"/>
    </row>
    <row r="643">
      <c r="D643" s="13"/>
    </row>
    <row r="644">
      <c r="D644" s="13"/>
    </row>
    <row r="645">
      <c r="D645" s="13"/>
    </row>
    <row r="646">
      <c r="D646" s="13"/>
    </row>
    <row r="647">
      <c r="D647" s="13"/>
    </row>
    <row r="648">
      <c r="D648" s="13"/>
    </row>
    <row r="649">
      <c r="D649" s="13"/>
    </row>
    <row r="650">
      <c r="D650" s="13"/>
    </row>
    <row r="651">
      <c r="D651" s="13"/>
    </row>
    <row r="652">
      <c r="D652" s="13"/>
    </row>
    <row r="653">
      <c r="D653" s="13"/>
    </row>
    <row r="654">
      <c r="D654" s="13"/>
    </row>
    <row r="655">
      <c r="D655" s="13"/>
    </row>
    <row r="656">
      <c r="D656" s="13"/>
    </row>
    <row r="657">
      <c r="D657" s="13"/>
    </row>
    <row r="658">
      <c r="D658" s="13"/>
    </row>
    <row r="659">
      <c r="D659" s="13"/>
    </row>
    <row r="660">
      <c r="D660" s="13"/>
    </row>
    <row r="661">
      <c r="D661" s="13"/>
    </row>
    <row r="662">
      <c r="D662" s="13"/>
    </row>
    <row r="663">
      <c r="D663" s="13"/>
    </row>
    <row r="664">
      <c r="D664" s="13"/>
    </row>
    <row r="665">
      <c r="D665" s="13"/>
    </row>
    <row r="666">
      <c r="D666" s="13"/>
    </row>
    <row r="667">
      <c r="D667" s="13"/>
    </row>
    <row r="668">
      <c r="D668" s="13"/>
    </row>
    <row r="669">
      <c r="D669" s="13"/>
    </row>
    <row r="670">
      <c r="D670" s="13"/>
    </row>
    <row r="671">
      <c r="D671" s="13"/>
    </row>
    <row r="672">
      <c r="D672" s="13"/>
    </row>
    <row r="673">
      <c r="D673" s="13"/>
    </row>
    <row r="674">
      <c r="D674" s="13"/>
    </row>
    <row r="675">
      <c r="D675" s="13"/>
    </row>
    <row r="676">
      <c r="D676" s="13"/>
    </row>
    <row r="677">
      <c r="D677" s="13"/>
    </row>
    <row r="678">
      <c r="D678" s="13"/>
    </row>
    <row r="679">
      <c r="D679" s="13"/>
    </row>
    <row r="680">
      <c r="D680" s="13"/>
    </row>
    <row r="681">
      <c r="D681" s="13"/>
    </row>
    <row r="682">
      <c r="D682" s="13"/>
    </row>
    <row r="683">
      <c r="D683" s="13"/>
    </row>
    <row r="684">
      <c r="D684" s="13"/>
    </row>
    <row r="685">
      <c r="D685" s="13"/>
    </row>
    <row r="686">
      <c r="D686" s="13"/>
    </row>
    <row r="687">
      <c r="D687" s="13"/>
    </row>
    <row r="688">
      <c r="D688" s="13"/>
    </row>
    <row r="689">
      <c r="D689" s="13"/>
    </row>
    <row r="690">
      <c r="D690" s="13"/>
    </row>
    <row r="691">
      <c r="D691" s="13"/>
    </row>
    <row r="692">
      <c r="D692" s="13"/>
    </row>
    <row r="693">
      <c r="D693" s="13"/>
    </row>
    <row r="694">
      <c r="D694" s="13"/>
    </row>
    <row r="695">
      <c r="D695" s="13"/>
    </row>
    <row r="696">
      <c r="D696" s="13"/>
    </row>
    <row r="697">
      <c r="D697" s="13"/>
    </row>
    <row r="698">
      <c r="D698" s="13"/>
    </row>
    <row r="699">
      <c r="D699" s="13"/>
    </row>
    <row r="700">
      <c r="D700" s="13"/>
    </row>
    <row r="701">
      <c r="D701" s="13"/>
    </row>
    <row r="702">
      <c r="D702" s="13"/>
    </row>
    <row r="703">
      <c r="D703" s="13"/>
    </row>
    <row r="704">
      <c r="D704" s="13"/>
    </row>
    <row r="705">
      <c r="D705" s="13"/>
    </row>
    <row r="706">
      <c r="D706" s="13"/>
    </row>
    <row r="707">
      <c r="D707" s="13"/>
    </row>
    <row r="708">
      <c r="D708" s="13"/>
    </row>
    <row r="709">
      <c r="D709" s="13"/>
    </row>
    <row r="710">
      <c r="D710" s="13"/>
    </row>
    <row r="711">
      <c r="D711" s="13"/>
    </row>
    <row r="712">
      <c r="D712" s="13"/>
    </row>
    <row r="713">
      <c r="D713" s="13"/>
    </row>
    <row r="714">
      <c r="D714" s="13"/>
    </row>
    <row r="715">
      <c r="D715" s="13"/>
    </row>
    <row r="716">
      <c r="D716" s="13"/>
    </row>
    <row r="717">
      <c r="D717" s="13"/>
    </row>
    <row r="718">
      <c r="D718" s="13"/>
    </row>
    <row r="719">
      <c r="D719" s="13"/>
    </row>
    <row r="720">
      <c r="D720" s="13"/>
    </row>
    <row r="721">
      <c r="D721" s="13"/>
    </row>
    <row r="722">
      <c r="D722" s="13"/>
    </row>
    <row r="723">
      <c r="D723" s="13"/>
    </row>
    <row r="724">
      <c r="D724" s="13"/>
    </row>
    <row r="725">
      <c r="D725" s="13"/>
    </row>
    <row r="726">
      <c r="D726" s="13"/>
    </row>
    <row r="727">
      <c r="D727" s="13"/>
    </row>
    <row r="728">
      <c r="D728" s="13"/>
    </row>
    <row r="729">
      <c r="D729" s="13"/>
    </row>
    <row r="730">
      <c r="D730" s="13"/>
    </row>
    <row r="731">
      <c r="D731" s="13"/>
    </row>
    <row r="732">
      <c r="D732" s="13"/>
    </row>
    <row r="733">
      <c r="D733" s="13"/>
    </row>
    <row r="734">
      <c r="D734" s="13"/>
    </row>
    <row r="735">
      <c r="D735" s="13"/>
    </row>
    <row r="736">
      <c r="D736" s="13"/>
    </row>
    <row r="737">
      <c r="D737" s="13"/>
    </row>
    <row r="738">
      <c r="D738" s="13"/>
    </row>
    <row r="739">
      <c r="D739" s="13"/>
    </row>
    <row r="740">
      <c r="D740" s="13"/>
    </row>
    <row r="741">
      <c r="D741" s="13"/>
    </row>
    <row r="742">
      <c r="D742" s="13"/>
    </row>
    <row r="743">
      <c r="D743" s="13"/>
    </row>
    <row r="744">
      <c r="D744" s="13"/>
    </row>
    <row r="745">
      <c r="D745" s="13"/>
    </row>
    <row r="746">
      <c r="D746" s="13"/>
    </row>
    <row r="747">
      <c r="D747" s="13"/>
    </row>
    <row r="748">
      <c r="D748" s="13"/>
    </row>
    <row r="749">
      <c r="D749" s="13"/>
    </row>
    <row r="750">
      <c r="D750" s="13"/>
    </row>
    <row r="751">
      <c r="D751" s="13"/>
    </row>
    <row r="752">
      <c r="D752" s="13"/>
    </row>
    <row r="753">
      <c r="D753" s="13"/>
    </row>
    <row r="754">
      <c r="D754" s="13"/>
    </row>
    <row r="755">
      <c r="D755" s="13"/>
    </row>
    <row r="756">
      <c r="D756" s="13"/>
    </row>
    <row r="757">
      <c r="D757" s="13"/>
    </row>
    <row r="758">
      <c r="D758" s="13"/>
    </row>
    <row r="759">
      <c r="D759" s="13"/>
    </row>
    <row r="760">
      <c r="D760" s="13"/>
    </row>
    <row r="761">
      <c r="D761" s="13"/>
    </row>
    <row r="762">
      <c r="D762" s="13"/>
    </row>
    <row r="763">
      <c r="D763" s="13"/>
    </row>
    <row r="764">
      <c r="D764" s="13"/>
    </row>
    <row r="765">
      <c r="D765" s="13"/>
    </row>
    <row r="766">
      <c r="D766" s="13"/>
    </row>
    <row r="767">
      <c r="D767" s="13"/>
    </row>
    <row r="768">
      <c r="D768" s="13"/>
    </row>
    <row r="769">
      <c r="D769" s="13"/>
    </row>
    <row r="770">
      <c r="D770" s="13"/>
    </row>
    <row r="771">
      <c r="D771" s="13"/>
    </row>
    <row r="772">
      <c r="D772" s="13"/>
    </row>
    <row r="773">
      <c r="D773" s="13"/>
    </row>
    <row r="774">
      <c r="D774" s="13"/>
    </row>
    <row r="775">
      <c r="D775" s="13"/>
    </row>
    <row r="776">
      <c r="D776" s="13"/>
    </row>
    <row r="777">
      <c r="D777" s="13"/>
    </row>
    <row r="778">
      <c r="D778" s="13"/>
    </row>
    <row r="779">
      <c r="D779" s="13"/>
    </row>
    <row r="780">
      <c r="D780" s="13"/>
    </row>
    <row r="781">
      <c r="D781" s="13"/>
    </row>
    <row r="782">
      <c r="D782" s="13"/>
    </row>
    <row r="783">
      <c r="D783" s="13"/>
    </row>
    <row r="784">
      <c r="D784" s="13"/>
    </row>
    <row r="785">
      <c r="D785" s="13"/>
    </row>
    <row r="786">
      <c r="D786" s="13"/>
    </row>
    <row r="787">
      <c r="D787" s="13"/>
    </row>
    <row r="788">
      <c r="D788" s="13"/>
    </row>
    <row r="789">
      <c r="D789" s="13"/>
    </row>
    <row r="790">
      <c r="D790" s="13"/>
    </row>
    <row r="791">
      <c r="D791" s="13"/>
    </row>
    <row r="792">
      <c r="D792" s="13"/>
    </row>
    <row r="793">
      <c r="D793" s="13"/>
    </row>
    <row r="794">
      <c r="D794" s="13"/>
    </row>
    <row r="795">
      <c r="D795" s="13"/>
    </row>
    <row r="796">
      <c r="D796" s="13"/>
    </row>
    <row r="797">
      <c r="D797" s="13"/>
    </row>
    <row r="798">
      <c r="D798" s="13"/>
    </row>
    <row r="799">
      <c r="D799" s="13"/>
    </row>
    <row r="800">
      <c r="D800" s="13"/>
    </row>
    <row r="801">
      <c r="D801" s="13"/>
    </row>
    <row r="802">
      <c r="D802" s="13"/>
    </row>
    <row r="803">
      <c r="D803" s="13"/>
    </row>
    <row r="804">
      <c r="D804" s="13"/>
    </row>
    <row r="805">
      <c r="D805" s="13"/>
    </row>
    <row r="806">
      <c r="D806" s="13"/>
    </row>
    <row r="807">
      <c r="D807" s="13"/>
    </row>
    <row r="808">
      <c r="D808" s="13"/>
    </row>
    <row r="809">
      <c r="D809" s="13"/>
    </row>
    <row r="810">
      <c r="D810" s="13"/>
    </row>
    <row r="811">
      <c r="D811" s="13"/>
    </row>
    <row r="812">
      <c r="D812" s="13"/>
    </row>
    <row r="813">
      <c r="D813" s="13"/>
    </row>
    <row r="814">
      <c r="D814" s="13"/>
    </row>
    <row r="815">
      <c r="D815" s="13"/>
    </row>
    <row r="816">
      <c r="D816" s="13"/>
    </row>
    <row r="817">
      <c r="D817" s="13"/>
    </row>
    <row r="818">
      <c r="D818" s="13"/>
    </row>
    <row r="819">
      <c r="D819" s="13"/>
    </row>
    <row r="820">
      <c r="D820" s="13"/>
    </row>
    <row r="821">
      <c r="D821" s="13"/>
    </row>
    <row r="822">
      <c r="D822" s="13"/>
    </row>
    <row r="823">
      <c r="D823" s="13"/>
    </row>
    <row r="824">
      <c r="D824" s="13"/>
    </row>
    <row r="825">
      <c r="D825" s="13"/>
    </row>
    <row r="826">
      <c r="D826" s="13"/>
    </row>
    <row r="827">
      <c r="D827" s="13"/>
    </row>
    <row r="828">
      <c r="D828" s="13"/>
    </row>
    <row r="829">
      <c r="D829" s="13"/>
    </row>
    <row r="830">
      <c r="D830" s="13"/>
    </row>
    <row r="831">
      <c r="D831" s="13"/>
    </row>
    <row r="832">
      <c r="D832" s="13"/>
    </row>
    <row r="833">
      <c r="D833" s="13"/>
    </row>
    <row r="834">
      <c r="D834" s="13"/>
    </row>
    <row r="835">
      <c r="D835" s="13"/>
    </row>
    <row r="836">
      <c r="D836" s="13"/>
    </row>
    <row r="837">
      <c r="D837" s="13"/>
    </row>
    <row r="838">
      <c r="D838" s="13"/>
    </row>
    <row r="839">
      <c r="D839" s="13"/>
    </row>
    <row r="840">
      <c r="D840" s="13"/>
    </row>
    <row r="841">
      <c r="D841" s="13"/>
    </row>
    <row r="842">
      <c r="D842" s="13"/>
    </row>
    <row r="843">
      <c r="D843" s="13"/>
    </row>
    <row r="844">
      <c r="D844" s="13"/>
    </row>
    <row r="845">
      <c r="D845" s="13"/>
    </row>
    <row r="846">
      <c r="D846" s="13"/>
    </row>
    <row r="847">
      <c r="D847" s="13"/>
    </row>
    <row r="848">
      <c r="D848" s="13"/>
    </row>
    <row r="849">
      <c r="D849" s="13"/>
    </row>
    <row r="850">
      <c r="D850" s="13"/>
    </row>
    <row r="851">
      <c r="D851" s="13"/>
    </row>
    <row r="852">
      <c r="D852" s="13"/>
    </row>
    <row r="853">
      <c r="D853" s="13"/>
    </row>
    <row r="854">
      <c r="D854" s="13"/>
    </row>
    <row r="855">
      <c r="D855" s="13"/>
    </row>
    <row r="856">
      <c r="D856" s="13"/>
    </row>
    <row r="857">
      <c r="D857" s="13"/>
    </row>
    <row r="858">
      <c r="D858" s="13"/>
    </row>
    <row r="859">
      <c r="D859" s="13"/>
    </row>
    <row r="860">
      <c r="D860" s="13"/>
    </row>
    <row r="861">
      <c r="D861" s="13"/>
    </row>
    <row r="862">
      <c r="D862" s="13"/>
    </row>
    <row r="863">
      <c r="D863" s="13"/>
    </row>
    <row r="864">
      <c r="D864" s="13"/>
    </row>
    <row r="865">
      <c r="D865" s="13"/>
    </row>
    <row r="866">
      <c r="D866" s="13"/>
    </row>
    <row r="867">
      <c r="D867" s="13"/>
    </row>
    <row r="868">
      <c r="D868" s="13"/>
    </row>
    <row r="869">
      <c r="D869" s="13"/>
    </row>
    <row r="870">
      <c r="D870" s="13"/>
    </row>
    <row r="871">
      <c r="D871" s="13"/>
    </row>
    <row r="872">
      <c r="D872" s="13"/>
    </row>
    <row r="873">
      <c r="D873" s="13"/>
    </row>
    <row r="874">
      <c r="D874" s="13"/>
    </row>
    <row r="875">
      <c r="D875" s="13"/>
    </row>
    <row r="876">
      <c r="D876" s="13"/>
    </row>
    <row r="877">
      <c r="D877" s="13"/>
    </row>
    <row r="878">
      <c r="D878" s="13"/>
    </row>
    <row r="879">
      <c r="D879" s="13"/>
    </row>
    <row r="880">
      <c r="D880" s="13"/>
    </row>
    <row r="881">
      <c r="D881" s="13"/>
    </row>
    <row r="882">
      <c r="D882" s="13"/>
    </row>
    <row r="883">
      <c r="D883" s="13"/>
    </row>
    <row r="884">
      <c r="D884" s="13"/>
    </row>
    <row r="885">
      <c r="D885" s="13"/>
    </row>
    <row r="886">
      <c r="D886" s="13"/>
    </row>
    <row r="887">
      <c r="D887" s="13"/>
    </row>
    <row r="888">
      <c r="D888" s="13"/>
    </row>
    <row r="889">
      <c r="D889" s="13"/>
    </row>
    <row r="890">
      <c r="D890" s="13"/>
    </row>
    <row r="891">
      <c r="D891" s="13"/>
    </row>
    <row r="892">
      <c r="D892" s="13"/>
    </row>
    <row r="893">
      <c r="D893" s="13"/>
    </row>
    <row r="894">
      <c r="D894" s="13"/>
    </row>
    <row r="895">
      <c r="D895" s="13"/>
    </row>
    <row r="896">
      <c r="D896" s="13"/>
    </row>
    <row r="897">
      <c r="D897" s="13"/>
    </row>
    <row r="898">
      <c r="D898" s="13"/>
    </row>
    <row r="899">
      <c r="D899" s="13"/>
    </row>
    <row r="900">
      <c r="D900" s="13"/>
    </row>
    <row r="901">
      <c r="D901" s="13"/>
    </row>
    <row r="902">
      <c r="D902" s="13"/>
    </row>
    <row r="903">
      <c r="D903" s="13"/>
    </row>
    <row r="904">
      <c r="D904" s="13"/>
    </row>
    <row r="905">
      <c r="D905" s="13"/>
    </row>
    <row r="906">
      <c r="D906" s="13"/>
    </row>
    <row r="907">
      <c r="D907" s="13"/>
    </row>
    <row r="908">
      <c r="D908" s="13"/>
    </row>
    <row r="909">
      <c r="D909" s="13"/>
    </row>
    <row r="910">
      <c r="D910" s="13"/>
    </row>
    <row r="911">
      <c r="D911" s="13"/>
    </row>
    <row r="912">
      <c r="D912" s="13"/>
    </row>
    <row r="913">
      <c r="D913" s="13"/>
    </row>
    <row r="914">
      <c r="D914" s="13"/>
    </row>
    <row r="915">
      <c r="D915" s="13"/>
    </row>
    <row r="916">
      <c r="D916" s="13"/>
    </row>
    <row r="917">
      <c r="D917" s="13"/>
    </row>
    <row r="918">
      <c r="D918" s="13"/>
    </row>
    <row r="919">
      <c r="D919" s="13"/>
    </row>
    <row r="920">
      <c r="D920" s="13"/>
    </row>
    <row r="921">
      <c r="D921" s="13"/>
    </row>
    <row r="922">
      <c r="D922" s="13"/>
    </row>
    <row r="923">
      <c r="D923" s="13"/>
    </row>
    <row r="924">
      <c r="D924" s="13"/>
    </row>
    <row r="925">
      <c r="D925" s="13"/>
    </row>
    <row r="926">
      <c r="D926" s="13"/>
    </row>
    <row r="927">
      <c r="D927" s="13"/>
    </row>
    <row r="928">
      <c r="D928" s="13"/>
    </row>
    <row r="929">
      <c r="D929" s="13"/>
    </row>
    <row r="930">
      <c r="D930" s="13"/>
    </row>
    <row r="931">
      <c r="D931" s="13"/>
    </row>
    <row r="932">
      <c r="D932" s="13"/>
    </row>
    <row r="933">
      <c r="D933" s="13"/>
    </row>
    <row r="934">
      <c r="D934" s="13"/>
    </row>
    <row r="935">
      <c r="D935" s="13"/>
    </row>
    <row r="936">
      <c r="D936" s="13"/>
    </row>
    <row r="937">
      <c r="D937" s="13"/>
    </row>
    <row r="938">
      <c r="D938" s="13"/>
    </row>
    <row r="939">
      <c r="D939" s="13"/>
    </row>
    <row r="940">
      <c r="D940" s="13"/>
    </row>
    <row r="941">
      <c r="D941" s="13"/>
    </row>
    <row r="942">
      <c r="D942" s="13"/>
    </row>
    <row r="943">
      <c r="D943" s="13"/>
    </row>
    <row r="944">
      <c r="D944" s="13"/>
    </row>
    <row r="945">
      <c r="D945" s="13"/>
    </row>
    <row r="946">
      <c r="D946" s="13"/>
    </row>
    <row r="947">
      <c r="D947" s="13"/>
    </row>
    <row r="948">
      <c r="D948" s="13"/>
    </row>
    <row r="949">
      <c r="D949" s="13"/>
    </row>
    <row r="950">
      <c r="D950" s="13"/>
    </row>
    <row r="951">
      <c r="D951" s="13"/>
    </row>
    <row r="952">
      <c r="D952" s="13"/>
    </row>
    <row r="953">
      <c r="D953" s="13"/>
    </row>
    <row r="954">
      <c r="D954" s="13"/>
    </row>
    <row r="955">
      <c r="D955" s="13"/>
    </row>
    <row r="956">
      <c r="D956" s="13"/>
    </row>
    <row r="957">
      <c r="D957" s="13"/>
    </row>
    <row r="958">
      <c r="D958" s="13"/>
    </row>
    <row r="959">
      <c r="D959" s="13"/>
    </row>
    <row r="960">
      <c r="D960" s="13"/>
    </row>
    <row r="961">
      <c r="D961" s="13"/>
    </row>
    <row r="962">
      <c r="D962" s="13"/>
    </row>
    <row r="963">
      <c r="D963" s="13"/>
    </row>
    <row r="964">
      <c r="D964" s="13"/>
    </row>
    <row r="965">
      <c r="D965" s="13"/>
    </row>
    <row r="966">
      <c r="D966" s="13"/>
    </row>
    <row r="967">
      <c r="D967" s="13"/>
    </row>
    <row r="968">
      <c r="D968" s="13"/>
    </row>
    <row r="969">
      <c r="D969" s="13"/>
    </row>
    <row r="970">
      <c r="D970" s="13"/>
    </row>
    <row r="971">
      <c r="D971" s="13"/>
    </row>
    <row r="972">
      <c r="D972" s="13"/>
    </row>
    <row r="973">
      <c r="D973" s="13"/>
    </row>
    <row r="974">
      <c r="D974" s="13"/>
    </row>
    <row r="975">
      <c r="D975" s="13"/>
    </row>
    <row r="976">
      <c r="D976" s="13"/>
    </row>
    <row r="977">
      <c r="D977" s="13"/>
    </row>
    <row r="978">
      <c r="D978" s="13"/>
    </row>
    <row r="979">
      <c r="D979" s="13"/>
    </row>
    <row r="980">
      <c r="D980" s="13"/>
    </row>
    <row r="981">
      <c r="D981" s="13"/>
    </row>
    <row r="982">
      <c r="D982" s="13"/>
    </row>
    <row r="983">
      <c r="D983" s="13"/>
    </row>
    <row r="984">
      <c r="D984" s="13"/>
    </row>
    <row r="985">
      <c r="D985" s="13"/>
    </row>
    <row r="986">
      <c r="D986" s="13"/>
    </row>
    <row r="987">
      <c r="D987" s="13"/>
    </row>
    <row r="988">
      <c r="D988" s="13"/>
    </row>
    <row r="989">
      <c r="D989" s="13"/>
    </row>
    <row r="990">
      <c r="D990" s="13"/>
    </row>
    <row r="991">
      <c r="D991" s="13"/>
    </row>
    <row r="992">
      <c r="D992" s="13"/>
    </row>
    <row r="993">
      <c r="D993" s="13"/>
    </row>
    <row r="994">
      <c r="D994" s="13"/>
    </row>
    <row r="995">
      <c r="D995" s="13"/>
    </row>
  </sheetData>
  <autoFilter ref="$A$1:$Z$159">
    <sortState ref="A1:Z159">
      <sortCondition ref="A1:A159"/>
    </sortState>
  </autoFilter>
  <drawing r:id="rId1"/>
</worksheet>
</file>